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.balci/PycharmProjects/Intro_Deep_Learning/Intro_NN/notes/"/>
    </mc:Choice>
  </mc:AlternateContent>
  <xr:revisionPtr revIDLastSave="0" documentId="13_ncr:1_{53700CE7-5EEC-B343-BFAB-5A029F1C2C24}" xr6:coauthVersionLast="45" xr6:coauthVersionMax="45" xr10:uidLastSave="{00000000-0000-0000-0000-000000000000}"/>
  <bookViews>
    <workbookView xWindow="760" yWindow="460" windowWidth="24840" windowHeight="15540" activeTab="1" xr2:uid="{45100194-C3AE-AD4E-8E96-689F275F5DE8}"/>
  </bookViews>
  <sheets>
    <sheet name="gradient" sheetId="2" r:id="rId1"/>
    <sheet name="gradient (2)" sheetId="5" r:id="rId2"/>
    <sheet name="perceptron_algorithm (2)" sheetId="6" r:id="rId3"/>
    <sheet name="gradient manu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5" l="1"/>
  <c r="O8" i="5"/>
  <c r="L8" i="5"/>
  <c r="M8" i="5"/>
  <c r="N8" i="5"/>
  <c r="K8" i="5"/>
  <c r="G15" i="7" l="1"/>
  <c r="G14" i="7"/>
  <c r="F9" i="7"/>
  <c r="G9" i="7"/>
  <c r="F10" i="7"/>
  <c r="G10" i="7"/>
  <c r="G8" i="7"/>
  <c r="F8" i="7"/>
  <c r="G3" i="7"/>
  <c r="G4" i="7"/>
  <c r="G2" i="7"/>
  <c r="H44" i="6" l="1"/>
  <c r="I44" i="6" s="1"/>
  <c r="J44" i="6" s="1"/>
  <c r="H36" i="6"/>
  <c r="I36" i="6" s="1"/>
  <c r="J36" i="6" s="1"/>
  <c r="H28" i="6"/>
  <c r="I28" i="6" s="1"/>
  <c r="J28" i="6" s="1"/>
  <c r="H20" i="6"/>
  <c r="I20" i="6" s="1"/>
  <c r="J20" i="6" s="1"/>
  <c r="O12" i="6"/>
  <c r="M12" i="6"/>
  <c r="P12" i="6" s="1"/>
  <c r="L12" i="6"/>
  <c r="K12" i="6"/>
  <c r="N12" i="6" s="1"/>
  <c r="M4" i="6"/>
  <c r="I4" i="6"/>
  <c r="J4" i="6" s="1"/>
  <c r="H4" i="6"/>
  <c r="K44" i="6" l="1"/>
  <c r="N44" i="6" s="1"/>
  <c r="L44" i="6"/>
  <c r="O44" i="6" s="1"/>
  <c r="M44" i="6"/>
  <c r="P44" i="6" s="1"/>
  <c r="K36" i="6"/>
  <c r="N36" i="6" s="1"/>
  <c r="M36" i="6"/>
  <c r="P36" i="6" s="1"/>
  <c r="L36" i="6"/>
  <c r="O36" i="6" s="1"/>
  <c r="K28" i="6"/>
  <c r="N28" i="6" s="1"/>
  <c r="M28" i="6"/>
  <c r="P28" i="6" s="1"/>
  <c r="L28" i="6"/>
  <c r="O28" i="6" s="1"/>
  <c r="K20" i="6"/>
  <c r="N20" i="6" s="1"/>
  <c r="M20" i="6"/>
  <c r="P20" i="6" s="1"/>
  <c r="L20" i="6"/>
  <c r="O20" i="6" s="1"/>
  <c r="P4" i="6"/>
  <c r="G5" i="6" s="1"/>
  <c r="L4" i="6"/>
  <c r="K4" i="6"/>
  <c r="R94" i="5"/>
  <c r="R95" i="5" s="1"/>
  <c r="R93" i="5"/>
  <c r="T92" i="5"/>
  <c r="T93" i="5" s="1"/>
  <c r="T94" i="5" s="1"/>
  <c r="T95" i="5" s="1"/>
  <c r="S92" i="5"/>
  <c r="S93" i="5" s="1"/>
  <c r="R92" i="5"/>
  <c r="R86" i="5"/>
  <c r="R87" i="5" s="1"/>
  <c r="R85" i="5"/>
  <c r="T84" i="5"/>
  <c r="T85" i="5" s="1"/>
  <c r="T86" i="5" s="1"/>
  <c r="T87" i="5" s="1"/>
  <c r="S84" i="5"/>
  <c r="S85" i="5" s="1"/>
  <c r="R84" i="5"/>
  <c r="R78" i="5"/>
  <c r="R79" i="5" s="1"/>
  <c r="R77" i="5"/>
  <c r="T76" i="5"/>
  <c r="T77" i="5" s="1"/>
  <c r="T78" i="5" s="1"/>
  <c r="T79" i="5" s="1"/>
  <c r="S76" i="5"/>
  <c r="S77" i="5" s="1"/>
  <c r="R76" i="5"/>
  <c r="R71" i="5"/>
  <c r="R70" i="5"/>
  <c r="T69" i="5"/>
  <c r="T70" i="5" s="1"/>
  <c r="T71" i="5" s="1"/>
  <c r="R69" i="5"/>
  <c r="T68" i="5"/>
  <c r="S68" i="5"/>
  <c r="S69" i="5" s="1"/>
  <c r="R68" i="5"/>
  <c r="R62" i="5"/>
  <c r="R63" i="5" s="1"/>
  <c r="R61" i="5"/>
  <c r="T60" i="5"/>
  <c r="T61" i="5" s="1"/>
  <c r="T62" i="5" s="1"/>
  <c r="T63" i="5" s="1"/>
  <c r="S60" i="5"/>
  <c r="S61" i="5" s="1"/>
  <c r="R60" i="5"/>
  <c r="S55" i="5"/>
  <c r="S54" i="5"/>
  <c r="R54" i="5"/>
  <c r="R55" i="5" s="1"/>
  <c r="S53" i="5"/>
  <c r="R53" i="5"/>
  <c r="T52" i="5"/>
  <c r="T53" i="5" s="1"/>
  <c r="S52" i="5"/>
  <c r="R52" i="5"/>
  <c r="S47" i="5"/>
  <c r="S46" i="5"/>
  <c r="R46" i="5"/>
  <c r="R47" i="5" s="1"/>
  <c r="S45" i="5"/>
  <c r="R45" i="5"/>
  <c r="T44" i="5"/>
  <c r="T45" i="5" s="1"/>
  <c r="S44" i="5"/>
  <c r="R44" i="5"/>
  <c r="T36" i="5"/>
  <c r="T37" i="5" s="1"/>
  <c r="T38" i="5" s="1"/>
  <c r="T39" i="5" s="1"/>
  <c r="S36" i="5"/>
  <c r="S37" i="5" s="1"/>
  <c r="S38" i="5" s="1"/>
  <c r="S39" i="5" s="1"/>
  <c r="R36" i="5"/>
  <c r="R37" i="5" s="1"/>
  <c r="R30" i="5"/>
  <c r="R31" i="5" s="1"/>
  <c r="R29" i="5"/>
  <c r="T28" i="5"/>
  <c r="T29" i="5" s="1"/>
  <c r="T30" i="5" s="1"/>
  <c r="T31" i="5" s="1"/>
  <c r="S28" i="5"/>
  <c r="S29" i="5" s="1"/>
  <c r="R28" i="5"/>
  <c r="S23" i="5"/>
  <c r="S22" i="5"/>
  <c r="R22" i="5"/>
  <c r="R23" i="5" s="1"/>
  <c r="S21" i="5"/>
  <c r="R21" i="5"/>
  <c r="T20" i="5"/>
  <c r="T21" i="5" s="1"/>
  <c r="S20" i="5"/>
  <c r="R20" i="5"/>
  <c r="R15" i="5"/>
  <c r="R14" i="5"/>
  <c r="T13" i="5"/>
  <c r="T14" i="5" s="1"/>
  <c r="T15" i="5" s="1"/>
  <c r="R13" i="5"/>
  <c r="T12" i="5"/>
  <c r="S12" i="5"/>
  <c r="S13" i="5" s="1"/>
  <c r="R12" i="5"/>
  <c r="X5" i="5"/>
  <c r="X6" i="5"/>
  <c r="X7" i="5"/>
  <c r="X4" i="5"/>
  <c r="W5" i="5"/>
  <c r="W6" i="5"/>
  <c r="W7" i="5"/>
  <c r="W4" i="5"/>
  <c r="V5" i="5"/>
  <c r="V6" i="5"/>
  <c r="V7" i="5"/>
  <c r="U5" i="5"/>
  <c r="U6" i="5"/>
  <c r="U7" i="5"/>
  <c r="U4" i="5"/>
  <c r="V4" i="5" s="1"/>
  <c r="R6" i="5"/>
  <c r="R7" i="5" s="1"/>
  <c r="S6" i="5"/>
  <c r="S7" i="5" s="1"/>
  <c r="T6" i="5"/>
  <c r="T7" i="5"/>
  <c r="S5" i="5"/>
  <c r="T5" i="5"/>
  <c r="R5" i="5"/>
  <c r="S4" i="5"/>
  <c r="T4" i="5"/>
  <c r="R4" i="5"/>
  <c r="O4" i="6" l="1"/>
  <c r="F5" i="6" s="1"/>
  <c r="N4" i="6"/>
  <c r="E5" i="6" s="1"/>
  <c r="U93" i="5"/>
  <c r="V93" i="5" s="1"/>
  <c r="S94" i="5"/>
  <c r="S95" i="5" s="1"/>
  <c r="U95" i="5"/>
  <c r="V95" i="5" s="1"/>
  <c r="U92" i="5"/>
  <c r="V92" i="5" s="1"/>
  <c r="U94" i="5"/>
  <c r="V94" i="5" s="1"/>
  <c r="U85" i="5"/>
  <c r="V85" i="5" s="1"/>
  <c r="S86" i="5"/>
  <c r="S87" i="5" s="1"/>
  <c r="U87" i="5" s="1"/>
  <c r="V87" i="5" s="1"/>
  <c r="U84" i="5"/>
  <c r="V84" i="5" s="1"/>
  <c r="S78" i="5"/>
  <c r="S79" i="5" s="1"/>
  <c r="U79" i="5" s="1"/>
  <c r="V79" i="5" s="1"/>
  <c r="U77" i="5"/>
  <c r="V77" i="5" s="1"/>
  <c r="U76" i="5"/>
  <c r="V76" i="5" s="1"/>
  <c r="U78" i="5"/>
  <c r="V78" i="5" s="1"/>
  <c r="S70" i="5"/>
  <c r="U69" i="5"/>
  <c r="V69" i="5" s="1"/>
  <c r="U68" i="5"/>
  <c r="V68" i="5" s="1"/>
  <c r="S62" i="5"/>
  <c r="S63" i="5" s="1"/>
  <c r="U63" i="5" s="1"/>
  <c r="V63" i="5" s="1"/>
  <c r="U61" i="5"/>
  <c r="V61" i="5" s="1"/>
  <c r="U60" i="5"/>
  <c r="V60" i="5" s="1"/>
  <c r="U62" i="5"/>
  <c r="V62" i="5" s="1"/>
  <c r="U55" i="5"/>
  <c r="V55" i="5" s="1"/>
  <c r="T54" i="5"/>
  <c r="T55" i="5" s="1"/>
  <c r="U53" i="5"/>
  <c r="V53" i="5" s="1"/>
  <c r="U52" i="5"/>
  <c r="V52" i="5" s="1"/>
  <c r="U54" i="5"/>
  <c r="V54" i="5" s="1"/>
  <c r="T46" i="5"/>
  <c r="T47" i="5" s="1"/>
  <c r="U47" i="5" s="1"/>
  <c r="V47" i="5" s="1"/>
  <c r="U45" i="5"/>
  <c r="V45" i="5" s="1"/>
  <c r="U44" i="5"/>
  <c r="V44" i="5" s="1"/>
  <c r="R38" i="5"/>
  <c r="U37" i="5"/>
  <c r="V37" i="5" s="1"/>
  <c r="U36" i="5"/>
  <c r="V36" i="5" s="1"/>
  <c r="S30" i="5"/>
  <c r="S31" i="5" s="1"/>
  <c r="U29" i="5"/>
  <c r="V29" i="5" s="1"/>
  <c r="U31" i="5"/>
  <c r="V31" i="5" s="1"/>
  <c r="U28" i="5"/>
  <c r="V28" i="5" s="1"/>
  <c r="U30" i="5"/>
  <c r="V30" i="5" s="1"/>
  <c r="U23" i="5"/>
  <c r="V23" i="5" s="1"/>
  <c r="T22" i="5"/>
  <c r="T23" i="5" s="1"/>
  <c r="U21" i="5"/>
  <c r="V21" i="5" s="1"/>
  <c r="U20" i="5"/>
  <c r="V20" i="5" s="1"/>
  <c r="U22" i="5"/>
  <c r="V22" i="5" s="1"/>
  <c r="S14" i="5"/>
  <c r="U13" i="5"/>
  <c r="V13" i="5" s="1"/>
  <c r="U12" i="5"/>
  <c r="V12" i="5" s="1"/>
  <c r="H4" i="5"/>
  <c r="I4" i="5" s="1"/>
  <c r="Y11" i="2"/>
  <c r="K4" i="2"/>
  <c r="J4" i="2"/>
  <c r="U19" i="2"/>
  <c r="U18" i="2"/>
  <c r="U17" i="2"/>
  <c r="U16" i="2"/>
  <c r="U15" i="2"/>
  <c r="U14" i="2"/>
  <c r="U13" i="2"/>
  <c r="U12" i="2"/>
  <c r="U11" i="2"/>
  <c r="H5" i="6" l="1"/>
  <c r="I5" i="6" s="1"/>
  <c r="J5" i="6" s="1"/>
  <c r="W92" i="5"/>
  <c r="X92" i="5"/>
  <c r="X95" i="5"/>
  <c r="W95" i="5"/>
  <c r="X94" i="5"/>
  <c r="W94" i="5"/>
  <c r="X93" i="5"/>
  <c r="W93" i="5"/>
  <c r="X87" i="5"/>
  <c r="W87" i="5"/>
  <c r="W84" i="5"/>
  <c r="X84" i="5"/>
  <c r="U86" i="5"/>
  <c r="V86" i="5" s="1"/>
  <c r="X85" i="5"/>
  <c r="W85" i="5"/>
  <c r="X79" i="5"/>
  <c r="W79" i="5"/>
  <c r="W76" i="5"/>
  <c r="X76" i="5"/>
  <c r="X77" i="5"/>
  <c r="W77" i="5"/>
  <c r="X78" i="5"/>
  <c r="W78" i="5"/>
  <c r="X69" i="5"/>
  <c r="W69" i="5"/>
  <c r="W68" i="5"/>
  <c r="X68" i="5"/>
  <c r="U70" i="5"/>
  <c r="V70" i="5" s="1"/>
  <c r="S71" i="5"/>
  <c r="U71" i="5" s="1"/>
  <c r="V71" i="5" s="1"/>
  <c r="W63" i="5"/>
  <c r="X63" i="5"/>
  <c r="W60" i="5"/>
  <c r="X60" i="5"/>
  <c r="X61" i="5"/>
  <c r="W61" i="5"/>
  <c r="X62" i="5"/>
  <c r="W62" i="5"/>
  <c r="X54" i="5"/>
  <c r="W54" i="5"/>
  <c r="X55" i="5"/>
  <c r="W55" i="5"/>
  <c r="W52" i="5"/>
  <c r="X52" i="5"/>
  <c r="X53" i="5"/>
  <c r="W53" i="5"/>
  <c r="X47" i="5"/>
  <c r="W47" i="5"/>
  <c r="W44" i="5"/>
  <c r="X44" i="5"/>
  <c r="X45" i="5"/>
  <c r="W45" i="5"/>
  <c r="U46" i="5"/>
  <c r="V46" i="5" s="1"/>
  <c r="W36" i="5"/>
  <c r="X36" i="5"/>
  <c r="X37" i="5"/>
  <c r="W37" i="5"/>
  <c r="R39" i="5"/>
  <c r="U39" i="5" s="1"/>
  <c r="V39" i="5" s="1"/>
  <c r="U38" i="5"/>
  <c r="V38" i="5" s="1"/>
  <c r="W28" i="5"/>
  <c r="X28" i="5"/>
  <c r="X32" i="5" s="1"/>
  <c r="W31" i="5"/>
  <c r="X31" i="5"/>
  <c r="X29" i="5"/>
  <c r="W29" i="5"/>
  <c r="X30" i="5"/>
  <c r="W30" i="5"/>
  <c r="W20" i="5"/>
  <c r="X20" i="5"/>
  <c r="X21" i="5"/>
  <c r="W21" i="5"/>
  <c r="X22" i="5"/>
  <c r="W22" i="5"/>
  <c r="W23" i="5"/>
  <c r="X23" i="5"/>
  <c r="X12" i="5"/>
  <c r="W12" i="5"/>
  <c r="W13" i="5"/>
  <c r="X13" i="5"/>
  <c r="S15" i="5"/>
  <c r="U15" i="5" s="1"/>
  <c r="V15" i="5" s="1"/>
  <c r="U14" i="5"/>
  <c r="V14" i="5" s="1"/>
  <c r="M4" i="5"/>
  <c r="P4" i="5" s="1"/>
  <c r="G5" i="5" s="1"/>
  <c r="L4" i="5"/>
  <c r="O4" i="5" s="1"/>
  <c r="F5" i="5" s="1"/>
  <c r="J4" i="5"/>
  <c r="K4" i="5"/>
  <c r="N4" i="5" s="1"/>
  <c r="E5" i="5" s="1"/>
  <c r="H4" i="2"/>
  <c r="I4" i="2" s="1"/>
  <c r="L5" i="6" l="1"/>
  <c r="K5" i="6"/>
  <c r="M5" i="6"/>
  <c r="X96" i="5"/>
  <c r="W96" i="5"/>
  <c r="W86" i="5"/>
  <c r="W88" i="5" s="1"/>
  <c r="X86" i="5"/>
  <c r="X88" i="5" s="1"/>
  <c r="X80" i="5"/>
  <c r="W80" i="5"/>
  <c r="X71" i="5"/>
  <c r="W71" i="5"/>
  <c r="X70" i="5"/>
  <c r="X72" i="5" s="1"/>
  <c r="W70" i="5"/>
  <c r="W72" i="5" s="1"/>
  <c r="X64" i="5"/>
  <c r="W64" i="5"/>
  <c r="X56" i="5"/>
  <c r="W56" i="5"/>
  <c r="X46" i="5"/>
  <c r="X48" i="5" s="1"/>
  <c r="W46" i="5"/>
  <c r="W48" i="5"/>
  <c r="X38" i="5"/>
  <c r="W38" i="5"/>
  <c r="W39" i="5"/>
  <c r="W40" i="5" s="1"/>
  <c r="X39" i="5"/>
  <c r="X40" i="5" s="1"/>
  <c r="W32" i="5"/>
  <c r="X24" i="5"/>
  <c r="W24" i="5"/>
  <c r="X14" i="5"/>
  <c r="W14" i="5"/>
  <c r="W16" i="5" s="1"/>
  <c r="X15" i="5"/>
  <c r="W15" i="5"/>
  <c r="X16" i="5"/>
  <c r="H5" i="5"/>
  <c r="I5" i="5" s="1"/>
  <c r="N4" i="2"/>
  <c r="Q4" i="2" s="1"/>
  <c r="F5" i="2" s="1"/>
  <c r="M4" i="2"/>
  <c r="P4" i="2" s="1"/>
  <c r="E5" i="2" s="1"/>
  <c r="O4" i="2"/>
  <c r="R4" i="2" s="1"/>
  <c r="G5" i="2" s="1"/>
  <c r="L4" i="2"/>
  <c r="P5" i="6" l="1"/>
  <c r="G6" i="6" s="1"/>
  <c r="N5" i="6"/>
  <c r="E6" i="6" s="1"/>
  <c r="O5" i="6"/>
  <c r="F6" i="6" s="1"/>
  <c r="K5" i="5"/>
  <c r="N5" i="5" s="1"/>
  <c r="E6" i="5" s="1"/>
  <c r="M5" i="5"/>
  <c r="P5" i="5" s="1"/>
  <c r="G6" i="5" s="1"/>
  <c r="L5" i="5"/>
  <c r="O5" i="5" s="1"/>
  <c r="F6" i="5" s="1"/>
  <c r="J5" i="5"/>
  <c r="V19" i="2"/>
  <c r="V18" i="2"/>
  <c r="V17" i="2"/>
  <c r="V15" i="2"/>
  <c r="V13" i="2"/>
  <c r="V12" i="2"/>
  <c r="V16" i="2"/>
  <c r="V14" i="2"/>
  <c r="V11" i="2"/>
  <c r="H5" i="2"/>
  <c r="I5" i="2" s="1"/>
  <c r="H6" i="6" l="1"/>
  <c r="I6" i="6" s="1"/>
  <c r="J6" i="6" s="1"/>
  <c r="H6" i="5"/>
  <c r="I6" i="5" s="1"/>
  <c r="J5" i="2"/>
  <c r="K5" i="2"/>
  <c r="M5" i="2"/>
  <c r="P5" i="2" s="1"/>
  <c r="E6" i="2" s="1"/>
  <c r="L5" i="2"/>
  <c r="N5" i="2"/>
  <c r="O5" i="2"/>
  <c r="R5" i="2" s="1"/>
  <c r="G6" i="2" s="1"/>
  <c r="Q5" i="2"/>
  <c r="F6" i="2" s="1"/>
  <c r="L6" i="6" l="1"/>
  <c r="K6" i="6"/>
  <c r="M6" i="6"/>
  <c r="M6" i="5"/>
  <c r="P6" i="5" s="1"/>
  <c r="G7" i="5" s="1"/>
  <c r="L6" i="5"/>
  <c r="O6" i="5" s="1"/>
  <c r="F7" i="5" s="1"/>
  <c r="J6" i="5"/>
  <c r="K6" i="5"/>
  <c r="N6" i="5" s="1"/>
  <c r="E7" i="5" s="1"/>
  <c r="W19" i="2"/>
  <c r="W18" i="2"/>
  <c r="W17" i="2"/>
  <c r="W16" i="2"/>
  <c r="W15" i="2"/>
  <c r="W14" i="2"/>
  <c r="W13" i="2"/>
  <c r="W12" i="2"/>
  <c r="W11" i="2"/>
  <c r="H6" i="2"/>
  <c r="I6" i="2" s="1"/>
  <c r="K6" i="2" s="1"/>
  <c r="P6" i="6" l="1"/>
  <c r="G7" i="6" s="1"/>
  <c r="N6" i="6"/>
  <c r="E7" i="6" s="1"/>
  <c r="O6" i="6"/>
  <c r="F7" i="6" s="1"/>
  <c r="H7" i="5"/>
  <c r="I7" i="5" s="1"/>
  <c r="N6" i="2"/>
  <c r="J6" i="2"/>
  <c r="O6" i="2"/>
  <c r="R6" i="2" s="1"/>
  <c r="G7" i="2" s="1"/>
  <c r="M6" i="2"/>
  <c r="P6" i="2" s="1"/>
  <c r="E7" i="2" s="1"/>
  <c r="L6" i="2"/>
  <c r="Q6" i="2"/>
  <c r="F7" i="2" s="1"/>
  <c r="H7" i="6" l="1"/>
  <c r="I7" i="6" s="1"/>
  <c r="J7" i="6" s="1"/>
  <c r="K7" i="5"/>
  <c r="N7" i="5" s="1"/>
  <c r="E12" i="5" s="1"/>
  <c r="X8" i="5"/>
  <c r="M7" i="5"/>
  <c r="P7" i="5" s="1"/>
  <c r="G12" i="5" s="1"/>
  <c r="W8" i="5"/>
  <c r="L7" i="5"/>
  <c r="O7" i="5" s="1"/>
  <c r="F12" i="5" s="1"/>
  <c r="J7" i="5"/>
  <c r="X19" i="2"/>
  <c r="X18" i="2"/>
  <c r="X17" i="2"/>
  <c r="X16" i="2"/>
  <c r="X15" i="2"/>
  <c r="X14" i="2"/>
  <c r="X13" i="2"/>
  <c r="X12" i="2"/>
  <c r="X11" i="2"/>
  <c r="H7" i="2"/>
  <c r="I7" i="2" s="1"/>
  <c r="L7" i="6" l="1"/>
  <c r="K7" i="6"/>
  <c r="M7" i="6"/>
  <c r="J8" i="6"/>
  <c r="H12" i="5"/>
  <c r="I12" i="5" s="1"/>
  <c r="J7" i="2"/>
  <c r="K7" i="2"/>
  <c r="M7" i="2"/>
  <c r="O7" i="2"/>
  <c r="N7" i="2"/>
  <c r="K8" i="2"/>
  <c r="L7" i="2"/>
  <c r="L8" i="2" s="1"/>
  <c r="M8" i="6" l="1"/>
  <c r="P7" i="6"/>
  <c r="G12" i="6" s="1"/>
  <c r="K8" i="6"/>
  <c r="N7" i="6"/>
  <c r="E12" i="6" s="1"/>
  <c r="L8" i="6"/>
  <c r="O7" i="6"/>
  <c r="F12" i="6" s="1"/>
  <c r="K12" i="5"/>
  <c r="N12" i="5" s="1"/>
  <c r="E13" i="5" s="1"/>
  <c r="M12" i="5"/>
  <c r="P12" i="5" s="1"/>
  <c r="G13" i="5" s="1"/>
  <c r="L12" i="5"/>
  <c r="O12" i="5" s="1"/>
  <c r="F13" i="5" s="1"/>
  <c r="J12" i="5"/>
  <c r="R7" i="2"/>
  <c r="G12" i="2" s="1"/>
  <c r="P7" i="2"/>
  <c r="E12" i="2" s="1"/>
  <c r="Q7" i="2"/>
  <c r="F12" i="2" s="1"/>
  <c r="H12" i="6" l="1"/>
  <c r="I12" i="6" s="1"/>
  <c r="J12" i="6" s="1"/>
  <c r="H13" i="5"/>
  <c r="I13" i="5" s="1"/>
  <c r="H12" i="2"/>
  <c r="I12" i="2" s="1"/>
  <c r="K13" i="5" l="1"/>
  <c r="N13" i="5" s="1"/>
  <c r="E14" i="5" s="1"/>
  <c r="L13" i="5"/>
  <c r="O13" i="5" s="1"/>
  <c r="F14" i="5" s="1"/>
  <c r="J13" i="5"/>
  <c r="M13" i="5"/>
  <c r="P13" i="5" s="1"/>
  <c r="G14" i="5" s="1"/>
  <c r="J12" i="2"/>
  <c r="K12" i="2"/>
  <c r="M12" i="2"/>
  <c r="P12" i="2" s="1"/>
  <c r="E13" i="2" s="1"/>
  <c r="N12" i="2"/>
  <c r="Q12" i="2" s="1"/>
  <c r="F13" i="2" s="1"/>
  <c r="L12" i="2"/>
  <c r="O12" i="2"/>
  <c r="R12" i="2" s="1"/>
  <c r="G13" i="2" s="1"/>
  <c r="G13" i="6" l="1"/>
  <c r="E13" i="6"/>
  <c r="F13" i="6"/>
  <c r="H14" i="5"/>
  <c r="I14" i="5" s="1"/>
  <c r="H13" i="2"/>
  <c r="I13" i="2" s="1"/>
  <c r="H13" i="6" l="1"/>
  <c r="I13" i="6" s="1"/>
  <c r="J13" i="6" s="1"/>
  <c r="L14" i="5"/>
  <c r="O14" i="5" s="1"/>
  <c r="F15" i="5" s="1"/>
  <c r="J14" i="5"/>
  <c r="K14" i="5"/>
  <c r="N14" i="5" s="1"/>
  <c r="E15" i="5" s="1"/>
  <c r="M14" i="5"/>
  <c r="P14" i="5" s="1"/>
  <c r="G15" i="5" s="1"/>
  <c r="J13" i="2"/>
  <c r="K13" i="2"/>
  <c r="M13" i="2"/>
  <c r="P13" i="2" s="1"/>
  <c r="E14" i="2" s="1"/>
  <c r="O13" i="2"/>
  <c r="R13" i="2" s="1"/>
  <c r="G14" i="2" s="1"/>
  <c r="N13" i="2"/>
  <c r="Q13" i="2" s="1"/>
  <c r="F14" i="2" s="1"/>
  <c r="L13" i="2"/>
  <c r="L13" i="6" l="1"/>
  <c r="O13" i="6" s="1"/>
  <c r="K13" i="6"/>
  <c r="N13" i="6" s="1"/>
  <c r="M13" i="6"/>
  <c r="P13" i="6" s="1"/>
  <c r="H15" i="5"/>
  <c r="I15" i="5" s="1"/>
  <c r="H14" i="2"/>
  <c r="I14" i="2" s="1"/>
  <c r="K14" i="2" s="1"/>
  <c r="G14" i="6" l="1"/>
  <c r="E14" i="6"/>
  <c r="F14" i="6"/>
  <c r="M15" i="5"/>
  <c r="P15" i="5" s="1"/>
  <c r="G20" i="5" s="1"/>
  <c r="L15" i="5"/>
  <c r="O15" i="5" s="1"/>
  <c r="F20" i="5" s="1"/>
  <c r="J15" i="5"/>
  <c r="K15" i="5"/>
  <c r="N15" i="5" s="1"/>
  <c r="E20" i="5" s="1"/>
  <c r="M14" i="2"/>
  <c r="P14" i="2" s="1"/>
  <c r="E15" i="2" s="1"/>
  <c r="J14" i="2"/>
  <c r="L14" i="2"/>
  <c r="O14" i="2"/>
  <c r="R14" i="2" s="1"/>
  <c r="G15" i="2" s="1"/>
  <c r="N14" i="2"/>
  <c r="Q14" i="2" s="1"/>
  <c r="F15" i="2" s="1"/>
  <c r="H14" i="6" l="1"/>
  <c r="I14" i="6" s="1"/>
  <c r="J14" i="6" s="1"/>
  <c r="H20" i="5"/>
  <c r="I20" i="5" s="1"/>
  <c r="H15" i="2"/>
  <c r="I15" i="2" s="1"/>
  <c r="M14" i="6" l="1"/>
  <c r="P14" i="6" s="1"/>
  <c r="K14" i="6"/>
  <c r="N14" i="6" s="1"/>
  <c r="L14" i="6"/>
  <c r="O14" i="6" s="1"/>
  <c r="K20" i="5"/>
  <c r="N20" i="5" s="1"/>
  <c r="E21" i="5" s="1"/>
  <c r="L20" i="5"/>
  <c r="O20" i="5" s="1"/>
  <c r="F21" i="5" s="1"/>
  <c r="J20" i="5"/>
  <c r="M20" i="5"/>
  <c r="P20" i="5" s="1"/>
  <c r="G21" i="5" s="1"/>
  <c r="J15" i="2"/>
  <c r="K16" i="2" s="1"/>
  <c r="K15" i="2"/>
  <c r="L15" i="2"/>
  <c r="L16" i="2" s="1"/>
  <c r="N15" i="2"/>
  <c r="Q15" i="2" s="1"/>
  <c r="F20" i="2" s="1"/>
  <c r="M15" i="2"/>
  <c r="P15" i="2" s="1"/>
  <c r="E20" i="2" s="1"/>
  <c r="O15" i="2"/>
  <c r="R15" i="2" s="1"/>
  <c r="G20" i="2" s="1"/>
  <c r="G15" i="6" l="1"/>
  <c r="E15" i="6"/>
  <c r="F15" i="6"/>
  <c r="H21" i="5"/>
  <c r="I21" i="5" s="1"/>
  <c r="H20" i="2"/>
  <c r="I20" i="2" s="1"/>
  <c r="K20" i="2" s="1"/>
  <c r="J20" i="2"/>
  <c r="M20" i="2"/>
  <c r="P20" i="2" s="1"/>
  <c r="E21" i="2" s="1"/>
  <c r="O20" i="2"/>
  <c r="R20" i="2" s="1"/>
  <c r="G21" i="2" s="1"/>
  <c r="N20" i="2"/>
  <c r="Q20" i="2" s="1"/>
  <c r="F21" i="2" s="1"/>
  <c r="L20" i="2"/>
  <c r="H15" i="6" l="1"/>
  <c r="I15" i="6" s="1"/>
  <c r="J15" i="6" s="1"/>
  <c r="M21" i="5"/>
  <c r="P21" i="5" s="1"/>
  <c r="G22" i="5" s="1"/>
  <c r="L21" i="5"/>
  <c r="O21" i="5" s="1"/>
  <c r="F22" i="5" s="1"/>
  <c r="J21" i="5"/>
  <c r="K21" i="5"/>
  <c r="N21" i="5" s="1"/>
  <c r="E22" i="5" s="1"/>
  <c r="H21" i="2"/>
  <c r="I21" i="2" s="1"/>
  <c r="O21" i="2"/>
  <c r="R21" i="2" s="1"/>
  <c r="G22" i="2" s="1"/>
  <c r="N21" i="2"/>
  <c r="Q21" i="2" s="1"/>
  <c r="F22" i="2" s="1"/>
  <c r="L21" i="2"/>
  <c r="M21" i="2"/>
  <c r="P21" i="2" s="1"/>
  <c r="E22" i="2" s="1"/>
  <c r="L15" i="6" l="1"/>
  <c r="O15" i="6" s="1"/>
  <c r="K15" i="6"/>
  <c r="N15" i="6" s="1"/>
  <c r="M15" i="6"/>
  <c r="P15" i="6" s="1"/>
  <c r="J16" i="6"/>
  <c r="H22" i="5"/>
  <c r="I22" i="5" s="1"/>
  <c r="J21" i="2"/>
  <c r="K21" i="2"/>
  <c r="H22" i="2"/>
  <c r="I22" i="2" s="1"/>
  <c r="M16" i="6" l="1"/>
  <c r="G20" i="6"/>
  <c r="K16" i="6"/>
  <c r="E20" i="6"/>
  <c r="L16" i="6"/>
  <c r="F20" i="6"/>
  <c r="K22" i="5"/>
  <c r="N22" i="5" s="1"/>
  <c r="E23" i="5" s="1"/>
  <c r="M22" i="5"/>
  <c r="P22" i="5" s="1"/>
  <c r="G23" i="5" s="1"/>
  <c r="J22" i="5"/>
  <c r="L22" i="5"/>
  <c r="O22" i="5" s="1"/>
  <c r="F23" i="5" s="1"/>
  <c r="J22" i="2"/>
  <c r="K22" i="2"/>
  <c r="L22" i="2"/>
  <c r="N22" i="2"/>
  <c r="Q22" i="2" s="1"/>
  <c r="F23" i="2" s="1"/>
  <c r="O22" i="2"/>
  <c r="R22" i="2" s="1"/>
  <c r="G23" i="2" s="1"/>
  <c r="M22" i="2"/>
  <c r="P22" i="2" s="1"/>
  <c r="E23" i="2" s="1"/>
  <c r="H23" i="5" l="1"/>
  <c r="I23" i="5" s="1"/>
  <c r="H23" i="2"/>
  <c r="I23" i="2" s="1"/>
  <c r="M23" i="5" l="1"/>
  <c r="P23" i="5" s="1"/>
  <c r="G28" i="5" s="1"/>
  <c r="L23" i="5"/>
  <c r="O23" i="5" s="1"/>
  <c r="F28" i="5" s="1"/>
  <c r="J23" i="5"/>
  <c r="K23" i="5"/>
  <c r="N23" i="5" s="1"/>
  <c r="E28" i="5" s="1"/>
  <c r="J23" i="2"/>
  <c r="K23" i="2"/>
  <c r="N23" i="2"/>
  <c r="Q23" i="2" s="1"/>
  <c r="F28" i="2" s="1"/>
  <c r="O23" i="2"/>
  <c r="R23" i="2" s="1"/>
  <c r="G28" i="2" s="1"/>
  <c r="M23" i="2"/>
  <c r="P23" i="2" s="1"/>
  <c r="E28" i="2" s="1"/>
  <c r="L23" i="2"/>
  <c r="L24" i="2" s="1"/>
  <c r="F21" i="6" l="1"/>
  <c r="G21" i="6"/>
  <c r="E21" i="6"/>
  <c r="H28" i="5"/>
  <c r="I28" i="5" s="1"/>
  <c r="K24" i="2"/>
  <c r="H28" i="2"/>
  <c r="I28" i="2" s="1"/>
  <c r="O28" i="2" s="1"/>
  <c r="R28" i="2" s="1"/>
  <c r="G29" i="2" s="1"/>
  <c r="N28" i="2"/>
  <c r="Q28" i="2" s="1"/>
  <c r="F29" i="2" s="1"/>
  <c r="L28" i="2"/>
  <c r="H21" i="6" l="1"/>
  <c r="I21" i="6" s="1"/>
  <c r="J21" i="6" s="1"/>
  <c r="M28" i="5"/>
  <c r="P28" i="5" s="1"/>
  <c r="G29" i="5" s="1"/>
  <c r="L28" i="5"/>
  <c r="O28" i="5" s="1"/>
  <c r="F29" i="5" s="1"/>
  <c r="J28" i="5"/>
  <c r="K28" i="5"/>
  <c r="N28" i="5" s="1"/>
  <c r="E29" i="5" s="1"/>
  <c r="M28" i="2"/>
  <c r="P28" i="2" s="1"/>
  <c r="E29" i="2" s="1"/>
  <c r="J28" i="2"/>
  <c r="K28" i="2"/>
  <c r="H29" i="2"/>
  <c r="I29" i="2" s="1"/>
  <c r="L21" i="6" l="1"/>
  <c r="O21" i="6" s="1"/>
  <c r="M21" i="6"/>
  <c r="P21" i="6" s="1"/>
  <c r="K21" i="6"/>
  <c r="N21" i="6" s="1"/>
  <c r="H29" i="5"/>
  <c r="I29" i="5" s="1"/>
  <c r="J29" i="2"/>
  <c r="K29" i="2"/>
  <c r="L29" i="2"/>
  <c r="N29" i="2"/>
  <c r="Q29" i="2" s="1"/>
  <c r="F30" i="2" s="1"/>
  <c r="O29" i="2"/>
  <c r="R29" i="2" s="1"/>
  <c r="G30" i="2" s="1"/>
  <c r="M29" i="2"/>
  <c r="P29" i="2" s="1"/>
  <c r="E30" i="2" s="1"/>
  <c r="G22" i="6" l="1"/>
  <c r="E22" i="6"/>
  <c r="F22" i="6"/>
  <c r="K29" i="5"/>
  <c r="N29" i="5" s="1"/>
  <c r="E30" i="5" s="1"/>
  <c r="M29" i="5"/>
  <c r="P29" i="5" s="1"/>
  <c r="G30" i="5" s="1"/>
  <c r="L29" i="5"/>
  <c r="O29" i="5" s="1"/>
  <c r="F30" i="5" s="1"/>
  <c r="J29" i="5"/>
  <c r="H30" i="2"/>
  <c r="I30" i="2" s="1"/>
  <c r="H22" i="6" l="1"/>
  <c r="I22" i="6" s="1"/>
  <c r="J22" i="6" s="1"/>
  <c r="H30" i="5"/>
  <c r="I30" i="5" s="1"/>
  <c r="J30" i="2"/>
  <c r="K30" i="2"/>
  <c r="N30" i="2"/>
  <c r="Q30" i="2" s="1"/>
  <c r="F31" i="2" s="1"/>
  <c r="L30" i="2"/>
  <c r="O30" i="2"/>
  <c r="R30" i="2" s="1"/>
  <c r="G31" i="2" s="1"/>
  <c r="M30" i="2"/>
  <c r="P30" i="2" s="1"/>
  <c r="E31" i="2" s="1"/>
  <c r="M22" i="6" l="1"/>
  <c r="P22" i="6" s="1"/>
  <c r="K22" i="6"/>
  <c r="N22" i="6" s="1"/>
  <c r="L22" i="6"/>
  <c r="O22" i="6" s="1"/>
  <c r="M30" i="5"/>
  <c r="P30" i="5" s="1"/>
  <c r="G31" i="5" s="1"/>
  <c r="L30" i="5"/>
  <c r="O30" i="5" s="1"/>
  <c r="F31" i="5" s="1"/>
  <c r="J30" i="5"/>
  <c r="K30" i="5"/>
  <c r="N30" i="5" s="1"/>
  <c r="E31" i="5" s="1"/>
  <c r="H31" i="2"/>
  <c r="I31" i="2" s="1"/>
  <c r="F23" i="6" l="1"/>
  <c r="G23" i="6"/>
  <c r="E23" i="6"/>
  <c r="H31" i="5"/>
  <c r="I31" i="5" s="1"/>
  <c r="J31" i="2"/>
  <c r="K31" i="2"/>
  <c r="N31" i="2"/>
  <c r="Q31" i="2" s="1"/>
  <c r="F36" i="2" s="1"/>
  <c r="L31" i="2"/>
  <c r="L32" i="2" s="1"/>
  <c r="O31" i="2"/>
  <c r="R31" i="2" s="1"/>
  <c r="G36" i="2" s="1"/>
  <c r="M31" i="2"/>
  <c r="P31" i="2" s="1"/>
  <c r="E36" i="2" s="1"/>
  <c r="H36" i="2" s="1"/>
  <c r="I36" i="2" s="1"/>
  <c r="H23" i="6" l="1"/>
  <c r="I23" i="6" s="1"/>
  <c r="J23" i="6" s="1"/>
  <c r="K31" i="5"/>
  <c r="N31" i="5" s="1"/>
  <c r="E36" i="5" s="1"/>
  <c r="M31" i="5"/>
  <c r="P31" i="5" s="1"/>
  <c r="G36" i="5" s="1"/>
  <c r="L31" i="5"/>
  <c r="O31" i="5" s="1"/>
  <c r="F36" i="5" s="1"/>
  <c r="J31" i="5"/>
  <c r="J36" i="2"/>
  <c r="K36" i="2"/>
  <c r="K32" i="2"/>
  <c r="L36" i="2"/>
  <c r="N36" i="2"/>
  <c r="Q36" i="2" s="1"/>
  <c r="F37" i="2" s="1"/>
  <c r="O36" i="2"/>
  <c r="R36" i="2" s="1"/>
  <c r="G37" i="2" s="1"/>
  <c r="M36" i="2"/>
  <c r="P36" i="2" s="1"/>
  <c r="E37" i="2" s="1"/>
  <c r="L23" i="6" l="1"/>
  <c r="O23" i="6" s="1"/>
  <c r="M23" i="6"/>
  <c r="P23" i="6" s="1"/>
  <c r="K23" i="6"/>
  <c r="N23" i="6" s="1"/>
  <c r="J24" i="6"/>
  <c r="H36" i="5"/>
  <c r="I36" i="5" s="1"/>
  <c r="H37" i="2"/>
  <c r="I37" i="2" s="1"/>
  <c r="L37" i="2" s="1"/>
  <c r="M24" i="6" l="1"/>
  <c r="G28" i="6"/>
  <c r="K24" i="6"/>
  <c r="E28" i="6"/>
  <c r="L24" i="6"/>
  <c r="F28" i="6"/>
  <c r="K36" i="5"/>
  <c r="N36" i="5" s="1"/>
  <c r="E37" i="5" s="1"/>
  <c r="M36" i="5"/>
  <c r="P36" i="5" s="1"/>
  <c r="G37" i="5" s="1"/>
  <c r="L36" i="5"/>
  <c r="O36" i="5" s="1"/>
  <c r="F37" i="5" s="1"/>
  <c r="J36" i="5"/>
  <c r="M37" i="2"/>
  <c r="P37" i="2" s="1"/>
  <c r="E38" i="2" s="1"/>
  <c r="O37" i="2"/>
  <c r="R37" i="2" s="1"/>
  <c r="G38" i="2" s="1"/>
  <c r="J37" i="2"/>
  <c r="N37" i="2"/>
  <c r="Q37" i="2" s="1"/>
  <c r="F38" i="2" s="1"/>
  <c r="H38" i="2" s="1"/>
  <c r="I38" i="2" s="1"/>
  <c r="K37" i="2"/>
  <c r="H37" i="5" l="1"/>
  <c r="I37" i="5" s="1"/>
  <c r="L38" i="2"/>
  <c r="K38" i="2"/>
  <c r="M38" i="2"/>
  <c r="P38" i="2" s="1"/>
  <c r="E39" i="2" s="1"/>
  <c r="N38" i="2"/>
  <c r="Q38" i="2" s="1"/>
  <c r="F39" i="2" s="1"/>
  <c r="J38" i="2"/>
  <c r="O38" i="2"/>
  <c r="R38" i="2" s="1"/>
  <c r="G39" i="2" s="1"/>
  <c r="M37" i="5" l="1"/>
  <c r="P37" i="5" s="1"/>
  <c r="G38" i="5" s="1"/>
  <c r="L37" i="5"/>
  <c r="O37" i="5" s="1"/>
  <c r="F38" i="5" s="1"/>
  <c r="J37" i="5"/>
  <c r="K37" i="5"/>
  <c r="N37" i="5" s="1"/>
  <c r="E38" i="5" s="1"/>
  <c r="H39" i="2"/>
  <c r="I39" i="2" s="1"/>
  <c r="M39" i="2"/>
  <c r="P39" i="2" s="1"/>
  <c r="E44" i="2" s="1"/>
  <c r="J39" i="2"/>
  <c r="N39" i="2"/>
  <c r="Q39" i="2" s="1"/>
  <c r="F44" i="2" s="1"/>
  <c r="L39" i="2"/>
  <c r="L40" i="2" s="1"/>
  <c r="G29" i="6" l="1"/>
  <c r="E29" i="6"/>
  <c r="F29" i="6"/>
  <c r="H38" i="5"/>
  <c r="I38" i="5" s="1"/>
  <c r="H44" i="2"/>
  <c r="I44" i="2" s="1"/>
  <c r="M44" i="2" s="1"/>
  <c r="P44" i="2" s="1"/>
  <c r="E45" i="2" s="1"/>
  <c r="O39" i="2"/>
  <c r="R39" i="2" s="1"/>
  <c r="G44" i="2" s="1"/>
  <c r="K39" i="2"/>
  <c r="K40" i="2" s="1"/>
  <c r="L44" i="2"/>
  <c r="N44" i="2"/>
  <c r="Q44" i="2" s="1"/>
  <c r="F45" i="2" s="1"/>
  <c r="H29" i="6" l="1"/>
  <c r="I29" i="6" s="1"/>
  <c r="J29" i="6" s="1"/>
  <c r="K38" i="5"/>
  <c r="N38" i="5" s="1"/>
  <c r="E39" i="5" s="1"/>
  <c r="M38" i="5"/>
  <c r="P38" i="5" s="1"/>
  <c r="G39" i="5" s="1"/>
  <c r="J38" i="5"/>
  <c r="L38" i="5"/>
  <c r="O38" i="5" s="1"/>
  <c r="F39" i="5" s="1"/>
  <c r="O44" i="2"/>
  <c r="R44" i="2" s="1"/>
  <c r="G45" i="2" s="1"/>
  <c r="H45" i="2" s="1"/>
  <c r="I45" i="2" s="1"/>
  <c r="J44" i="2"/>
  <c r="K44" i="2"/>
  <c r="M29" i="6" l="1"/>
  <c r="P29" i="6" s="1"/>
  <c r="L29" i="6"/>
  <c r="O29" i="6" s="1"/>
  <c r="K29" i="6"/>
  <c r="N29" i="6" s="1"/>
  <c r="H39" i="5"/>
  <c r="I39" i="5" s="1"/>
  <c r="J45" i="2"/>
  <c r="K45" i="2"/>
  <c r="L45" i="2"/>
  <c r="M45" i="2"/>
  <c r="P45" i="2" s="1"/>
  <c r="E46" i="2" s="1"/>
  <c r="N45" i="2"/>
  <c r="Q45" i="2" s="1"/>
  <c r="F46" i="2" s="1"/>
  <c r="O45" i="2"/>
  <c r="R45" i="2" s="1"/>
  <c r="G46" i="2" s="1"/>
  <c r="G30" i="6" l="1"/>
  <c r="E30" i="6"/>
  <c r="F30" i="6"/>
  <c r="M39" i="5"/>
  <c r="P39" i="5" s="1"/>
  <c r="G44" i="5" s="1"/>
  <c r="L39" i="5"/>
  <c r="O39" i="5" s="1"/>
  <c r="F44" i="5" s="1"/>
  <c r="J39" i="5"/>
  <c r="K39" i="5"/>
  <c r="N39" i="5" s="1"/>
  <c r="E44" i="5" s="1"/>
  <c r="H46" i="2"/>
  <c r="I46" i="2" s="1"/>
  <c r="H30" i="6" l="1"/>
  <c r="I30" i="6" s="1"/>
  <c r="J30" i="6" s="1"/>
  <c r="H44" i="5"/>
  <c r="I44" i="5" s="1"/>
  <c r="J46" i="2"/>
  <c r="K46" i="2"/>
  <c r="O46" i="2"/>
  <c r="R46" i="2" s="1"/>
  <c r="G47" i="2" s="1"/>
  <c r="L46" i="2"/>
  <c r="M46" i="2"/>
  <c r="P46" i="2" s="1"/>
  <c r="E47" i="2" s="1"/>
  <c r="H47" i="2" s="1"/>
  <c r="I47" i="2" s="1"/>
  <c r="K47" i="2" s="1"/>
  <c r="N46" i="2"/>
  <c r="Q46" i="2" s="1"/>
  <c r="F47" i="2" s="1"/>
  <c r="Y15" i="2"/>
  <c r="Y16" i="2"/>
  <c r="Y13" i="2"/>
  <c r="Y17" i="2"/>
  <c r="Y18" i="2"/>
  <c r="M30" i="6" l="1"/>
  <c r="P30" i="6" s="1"/>
  <c r="L30" i="6"/>
  <c r="O30" i="6" s="1"/>
  <c r="K30" i="6"/>
  <c r="N30" i="6" s="1"/>
  <c r="M44" i="5"/>
  <c r="P44" i="5" s="1"/>
  <c r="G45" i="5" s="1"/>
  <c r="L44" i="5"/>
  <c r="O44" i="5" s="1"/>
  <c r="F45" i="5" s="1"/>
  <c r="J44" i="5"/>
  <c r="K44" i="5"/>
  <c r="N44" i="5" s="1"/>
  <c r="E45" i="5" s="1"/>
  <c r="Y19" i="2"/>
  <c r="Y14" i="2"/>
  <c r="Y12" i="2"/>
  <c r="N47" i="2"/>
  <c r="Q47" i="2" s="1"/>
  <c r="F52" i="2" s="1"/>
  <c r="J47" i="2"/>
  <c r="O47" i="2"/>
  <c r="R47" i="2" s="1"/>
  <c r="G52" i="2" s="1"/>
  <c r="M47" i="2"/>
  <c r="P47" i="2" s="1"/>
  <c r="E52" i="2" s="1"/>
  <c r="L47" i="2"/>
  <c r="L48" i="2" s="1"/>
  <c r="K48" i="2"/>
  <c r="F31" i="6" l="1"/>
  <c r="G31" i="6"/>
  <c r="E31" i="6"/>
  <c r="H45" i="5"/>
  <c r="I45" i="5" s="1"/>
  <c r="H52" i="2"/>
  <c r="I52" i="2" s="1"/>
  <c r="H31" i="6" l="1"/>
  <c r="I31" i="6" s="1"/>
  <c r="J31" i="6" s="1"/>
  <c r="K45" i="5"/>
  <c r="N45" i="5" s="1"/>
  <c r="E46" i="5" s="1"/>
  <c r="M45" i="5"/>
  <c r="P45" i="5" s="1"/>
  <c r="G46" i="5" s="1"/>
  <c r="J45" i="5"/>
  <c r="L45" i="5"/>
  <c r="O45" i="5" s="1"/>
  <c r="F46" i="5" s="1"/>
  <c r="J52" i="2"/>
  <c r="K52" i="2"/>
  <c r="M52" i="2"/>
  <c r="P52" i="2" s="1"/>
  <c r="E53" i="2" s="1"/>
  <c r="O52" i="2"/>
  <c r="R52" i="2" s="1"/>
  <c r="G53" i="2" s="1"/>
  <c r="N52" i="2"/>
  <c r="Q52" i="2" s="1"/>
  <c r="F53" i="2" s="1"/>
  <c r="L52" i="2"/>
  <c r="L31" i="6" l="1"/>
  <c r="O31" i="6" s="1"/>
  <c r="K31" i="6"/>
  <c r="N31" i="6" s="1"/>
  <c r="M31" i="6"/>
  <c r="P31" i="6" s="1"/>
  <c r="J32" i="6"/>
  <c r="H46" i="5"/>
  <c r="I46" i="5" s="1"/>
  <c r="H53" i="2"/>
  <c r="I53" i="2" s="1"/>
  <c r="M32" i="6" l="1"/>
  <c r="G36" i="6"/>
  <c r="K32" i="6"/>
  <c r="E36" i="6"/>
  <c r="L32" i="6"/>
  <c r="F36" i="6"/>
  <c r="M46" i="5"/>
  <c r="P46" i="5" s="1"/>
  <c r="G47" i="5" s="1"/>
  <c r="L46" i="5"/>
  <c r="O46" i="5" s="1"/>
  <c r="F47" i="5" s="1"/>
  <c r="J46" i="5"/>
  <c r="K46" i="5"/>
  <c r="N46" i="5" s="1"/>
  <c r="E47" i="5" s="1"/>
  <c r="J53" i="2"/>
  <c r="K53" i="2"/>
  <c r="N53" i="2"/>
  <c r="Q53" i="2" s="1"/>
  <c r="F54" i="2" s="1"/>
  <c r="M53" i="2"/>
  <c r="P53" i="2" s="1"/>
  <c r="E54" i="2" s="1"/>
  <c r="O53" i="2"/>
  <c r="R53" i="2" s="1"/>
  <c r="G54" i="2" s="1"/>
  <c r="L53" i="2"/>
  <c r="H47" i="5" l="1"/>
  <c r="I47" i="5" s="1"/>
  <c r="H54" i="2"/>
  <c r="I54" i="2" s="1"/>
  <c r="K54" i="2" s="1"/>
  <c r="K47" i="5" l="1"/>
  <c r="N47" i="5" s="1"/>
  <c r="E52" i="5" s="1"/>
  <c r="M47" i="5"/>
  <c r="P47" i="5" s="1"/>
  <c r="G52" i="5" s="1"/>
  <c r="L47" i="5"/>
  <c r="O47" i="5" s="1"/>
  <c r="F52" i="5" s="1"/>
  <c r="J47" i="5"/>
  <c r="O54" i="2"/>
  <c r="R54" i="2" s="1"/>
  <c r="G55" i="2" s="1"/>
  <c r="J54" i="2"/>
  <c r="N54" i="2"/>
  <c r="Q54" i="2" s="1"/>
  <c r="F55" i="2" s="1"/>
  <c r="L54" i="2"/>
  <c r="M54" i="2"/>
  <c r="P54" i="2" s="1"/>
  <c r="E55" i="2" s="1"/>
  <c r="G37" i="6" l="1"/>
  <c r="E37" i="6"/>
  <c r="F37" i="6"/>
  <c r="H52" i="5"/>
  <c r="I52" i="5" s="1"/>
  <c r="H55" i="2"/>
  <c r="I55" i="2" s="1"/>
  <c r="K55" i="2" s="1"/>
  <c r="H37" i="6" l="1"/>
  <c r="I37" i="6" s="1"/>
  <c r="J37" i="6" s="1"/>
  <c r="L52" i="5"/>
  <c r="O52" i="5" s="1"/>
  <c r="F53" i="5" s="1"/>
  <c r="K52" i="5"/>
  <c r="N52" i="5" s="1"/>
  <c r="E53" i="5" s="1"/>
  <c r="M52" i="5"/>
  <c r="P52" i="5" s="1"/>
  <c r="G53" i="5" s="1"/>
  <c r="J52" i="5"/>
  <c r="O55" i="2"/>
  <c r="R55" i="2" s="1"/>
  <c r="G60" i="2" s="1"/>
  <c r="J55" i="2"/>
  <c r="K56" i="2" s="1"/>
  <c r="N55" i="2"/>
  <c r="Q55" i="2" s="1"/>
  <c r="F60" i="2" s="1"/>
  <c r="L55" i="2"/>
  <c r="L56" i="2" s="1"/>
  <c r="M55" i="2"/>
  <c r="P55" i="2" s="1"/>
  <c r="E60" i="2" s="1"/>
  <c r="M37" i="6" l="1"/>
  <c r="P37" i="6" s="1"/>
  <c r="K37" i="6"/>
  <c r="N37" i="6" s="1"/>
  <c r="L37" i="6"/>
  <c r="O37" i="6" s="1"/>
  <c r="H53" i="5"/>
  <c r="I53" i="5" s="1"/>
  <c r="H60" i="2"/>
  <c r="I60" i="2" s="1"/>
  <c r="K60" i="2" s="1"/>
  <c r="G38" i="6" l="1"/>
  <c r="E38" i="6"/>
  <c r="F38" i="6"/>
  <c r="M53" i="5"/>
  <c r="P53" i="5" s="1"/>
  <c r="G54" i="5" s="1"/>
  <c r="J53" i="5"/>
  <c r="L53" i="5"/>
  <c r="O53" i="5" s="1"/>
  <c r="F54" i="5" s="1"/>
  <c r="K53" i="5"/>
  <c r="N53" i="5" s="1"/>
  <c r="E54" i="5" s="1"/>
  <c r="M60" i="2"/>
  <c r="P60" i="2" s="1"/>
  <c r="E61" i="2" s="1"/>
  <c r="O60" i="2"/>
  <c r="R60" i="2" s="1"/>
  <c r="G61" i="2" s="1"/>
  <c r="J60" i="2"/>
  <c r="N60" i="2"/>
  <c r="Q60" i="2" s="1"/>
  <c r="F61" i="2" s="1"/>
  <c r="L60" i="2"/>
  <c r="H38" i="6" l="1"/>
  <c r="I38" i="6" s="1"/>
  <c r="J38" i="6" s="1"/>
  <c r="H54" i="5"/>
  <c r="I54" i="5" s="1"/>
  <c r="H61" i="2"/>
  <c r="I61" i="2" s="1"/>
  <c r="K61" i="2" s="1"/>
  <c r="M38" i="6" l="1"/>
  <c r="P38" i="6" s="1"/>
  <c r="L38" i="6"/>
  <c r="O38" i="6" s="1"/>
  <c r="K38" i="6"/>
  <c r="N38" i="6" s="1"/>
  <c r="M54" i="5"/>
  <c r="P54" i="5" s="1"/>
  <c r="G55" i="5" s="1"/>
  <c r="L54" i="5"/>
  <c r="O54" i="5" s="1"/>
  <c r="F55" i="5" s="1"/>
  <c r="J54" i="5"/>
  <c r="K54" i="5"/>
  <c r="N54" i="5" s="1"/>
  <c r="E55" i="5" s="1"/>
  <c r="L61" i="2"/>
  <c r="J61" i="2"/>
  <c r="N61" i="2"/>
  <c r="Q61" i="2" s="1"/>
  <c r="F62" i="2" s="1"/>
  <c r="O61" i="2"/>
  <c r="R61" i="2" s="1"/>
  <c r="G62" i="2" s="1"/>
  <c r="M61" i="2"/>
  <c r="P61" i="2" s="1"/>
  <c r="E62" i="2" s="1"/>
  <c r="H62" i="2" s="1"/>
  <c r="I62" i="2" s="1"/>
  <c r="K62" i="2" s="1"/>
  <c r="G39" i="6" l="1"/>
  <c r="E39" i="6"/>
  <c r="F39" i="6"/>
  <c r="H55" i="5"/>
  <c r="I55" i="5" s="1"/>
  <c r="N62" i="2"/>
  <c r="Q62" i="2" s="1"/>
  <c r="F63" i="2" s="1"/>
  <c r="L62" i="2"/>
  <c r="M62" i="2"/>
  <c r="P62" i="2" s="1"/>
  <c r="E63" i="2" s="1"/>
  <c r="J62" i="2"/>
  <c r="O62" i="2"/>
  <c r="R62" i="2" s="1"/>
  <c r="G63" i="2" s="1"/>
  <c r="H39" i="6" l="1"/>
  <c r="I39" i="6" s="1"/>
  <c r="J39" i="6" s="1"/>
  <c r="K55" i="5"/>
  <c r="N55" i="5" s="1"/>
  <c r="E60" i="5" s="1"/>
  <c r="M55" i="5"/>
  <c r="P55" i="5" s="1"/>
  <c r="G60" i="5" s="1"/>
  <c r="L55" i="5"/>
  <c r="O55" i="5" s="1"/>
  <c r="F60" i="5" s="1"/>
  <c r="J55" i="5"/>
  <c r="H63" i="2"/>
  <c r="I63" i="2" s="1"/>
  <c r="K63" i="2" s="1"/>
  <c r="L39" i="6" l="1"/>
  <c r="O39" i="6" s="1"/>
  <c r="K39" i="6"/>
  <c r="N39" i="6" s="1"/>
  <c r="M39" i="6"/>
  <c r="P39" i="6" s="1"/>
  <c r="J40" i="6"/>
  <c r="H60" i="5"/>
  <c r="I60" i="5" s="1"/>
  <c r="M63" i="2"/>
  <c r="P63" i="2" s="1"/>
  <c r="E68" i="2" s="1"/>
  <c r="N63" i="2"/>
  <c r="Q63" i="2" s="1"/>
  <c r="F68" i="2" s="1"/>
  <c r="L63" i="2"/>
  <c r="L64" i="2" s="1"/>
  <c r="J63" i="2"/>
  <c r="K64" i="2" s="1"/>
  <c r="O63" i="2"/>
  <c r="R63" i="2" s="1"/>
  <c r="G68" i="2" s="1"/>
  <c r="K40" i="6" l="1"/>
  <c r="E44" i="6"/>
  <c r="M40" i="6"/>
  <c r="G44" i="6"/>
  <c r="L40" i="6"/>
  <c r="F44" i="6"/>
  <c r="K60" i="5"/>
  <c r="N60" i="5" s="1"/>
  <c r="E61" i="5" s="1"/>
  <c r="M60" i="5"/>
  <c r="P60" i="5" s="1"/>
  <c r="G61" i="5" s="1"/>
  <c r="L60" i="5"/>
  <c r="O60" i="5" s="1"/>
  <c r="F61" i="5" s="1"/>
  <c r="J60" i="5"/>
  <c r="H68" i="2"/>
  <c r="I68" i="2" s="1"/>
  <c r="K68" i="2" s="1"/>
  <c r="H61" i="5" l="1"/>
  <c r="I61" i="5" s="1"/>
  <c r="L68" i="2"/>
  <c r="M68" i="2"/>
  <c r="P68" i="2" s="1"/>
  <c r="E69" i="2" s="1"/>
  <c r="N68" i="2"/>
  <c r="Q68" i="2" s="1"/>
  <c r="F69" i="2" s="1"/>
  <c r="O68" i="2"/>
  <c r="R68" i="2" s="1"/>
  <c r="G69" i="2" s="1"/>
  <c r="J68" i="2"/>
  <c r="M61" i="5" l="1"/>
  <c r="P61" i="5" s="1"/>
  <c r="G62" i="5" s="1"/>
  <c r="L61" i="5"/>
  <c r="O61" i="5" s="1"/>
  <c r="F62" i="5" s="1"/>
  <c r="J61" i="5"/>
  <c r="K61" i="5"/>
  <c r="N61" i="5" s="1"/>
  <c r="E62" i="5" s="1"/>
  <c r="H69" i="2"/>
  <c r="I69" i="2" s="1"/>
  <c r="K69" i="2" s="1"/>
  <c r="E45" i="6" l="1"/>
  <c r="G45" i="6"/>
  <c r="F45" i="6"/>
  <c r="H62" i="5"/>
  <c r="I62" i="5" s="1"/>
  <c r="J69" i="2"/>
  <c r="L69" i="2"/>
  <c r="M69" i="2"/>
  <c r="P69" i="2" s="1"/>
  <c r="E70" i="2" s="1"/>
  <c r="O69" i="2"/>
  <c r="R69" i="2" s="1"/>
  <c r="G70" i="2" s="1"/>
  <c r="N69" i="2"/>
  <c r="Q69" i="2" s="1"/>
  <c r="F70" i="2" s="1"/>
  <c r="H45" i="6" l="1"/>
  <c r="I45" i="6" s="1"/>
  <c r="J45" i="6" s="1"/>
  <c r="K62" i="5"/>
  <c r="N62" i="5" s="1"/>
  <c r="E63" i="5" s="1"/>
  <c r="M62" i="5"/>
  <c r="P62" i="5" s="1"/>
  <c r="G63" i="5" s="1"/>
  <c r="J62" i="5"/>
  <c r="L62" i="5"/>
  <c r="O62" i="5" s="1"/>
  <c r="F63" i="5" s="1"/>
  <c r="H70" i="2"/>
  <c r="I70" i="2" s="1"/>
  <c r="K70" i="2" s="1"/>
  <c r="L45" i="6" l="1"/>
  <c r="O45" i="6" s="1"/>
  <c r="K45" i="6"/>
  <c r="N45" i="6" s="1"/>
  <c r="M45" i="6"/>
  <c r="P45" i="6" s="1"/>
  <c r="H63" i="5"/>
  <c r="I63" i="5" s="1"/>
  <c r="J70" i="2"/>
  <c r="M70" i="2"/>
  <c r="P70" i="2" s="1"/>
  <c r="E71" i="2" s="1"/>
  <c r="L70" i="2"/>
  <c r="N70" i="2"/>
  <c r="Q70" i="2" s="1"/>
  <c r="F71" i="2" s="1"/>
  <c r="O70" i="2"/>
  <c r="R70" i="2" s="1"/>
  <c r="G71" i="2" s="1"/>
  <c r="E46" i="6" l="1"/>
  <c r="G46" i="6"/>
  <c r="F46" i="6"/>
  <c r="M63" i="5"/>
  <c r="P63" i="5" s="1"/>
  <c r="G68" i="5" s="1"/>
  <c r="L63" i="5"/>
  <c r="O63" i="5" s="1"/>
  <c r="F68" i="5" s="1"/>
  <c r="J63" i="5"/>
  <c r="K63" i="5"/>
  <c r="N63" i="5" s="1"/>
  <c r="E68" i="5" s="1"/>
  <c r="H71" i="2"/>
  <c r="I71" i="2" s="1"/>
  <c r="K71" i="2" s="1"/>
  <c r="H46" i="6" l="1"/>
  <c r="I46" i="6" s="1"/>
  <c r="J46" i="6" s="1"/>
  <c r="H68" i="5"/>
  <c r="I68" i="5" s="1"/>
  <c r="J71" i="2"/>
  <c r="K72" i="2" s="1"/>
  <c r="L71" i="2"/>
  <c r="L72" i="2" s="1"/>
  <c r="M71" i="2"/>
  <c r="P71" i="2" s="1"/>
  <c r="E76" i="2" s="1"/>
  <c r="O71" i="2"/>
  <c r="R71" i="2" s="1"/>
  <c r="G76" i="2" s="1"/>
  <c r="N71" i="2"/>
  <c r="Q71" i="2" s="1"/>
  <c r="F76" i="2" s="1"/>
  <c r="M46" i="6" l="1"/>
  <c r="P46" i="6" s="1"/>
  <c r="K46" i="6"/>
  <c r="N46" i="6" s="1"/>
  <c r="L46" i="6"/>
  <c r="O46" i="6" s="1"/>
  <c r="M68" i="5"/>
  <c r="P68" i="5" s="1"/>
  <c r="G69" i="5" s="1"/>
  <c r="L68" i="5"/>
  <c r="O68" i="5" s="1"/>
  <c r="F69" i="5" s="1"/>
  <c r="J68" i="5"/>
  <c r="K68" i="5"/>
  <c r="N68" i="5" s="1"/>
  <c r="E69" i="5" s="1"/>
  <c r="H76" i="2"/>
  <c r="I76" i="2" s="1"/>
  <c r="K76" i="2" s="1"/>
  <c r="G47" i="6" l="1"/>
  <c r="E47" i="6"/>
  <c r="F47" i="6"/>
  <c r="H69" i="5"/>
  <c r="I69" i="5" s="1"/>
  <c r="N76" i="2"/>
  <c r="Q76" i="2" s="1"/>
  <c r="F77" i="2" s="1"/>
  <c r="L76" i="2"/>
  <c r="J76" i="2"/>
  <c r="M76" i="2"/>
  <c r="P76" i="2" s="1"/>
  <c r="E77" i="2" s="1"/>
  <c r="O76" i="2"/>
  <c r="R76" i="2" s="1"/>
  <c r="G77" i="2" s="1"/>
  <c r="H47" i="6" l="1"/>
  <c r="I47" i="6" s="1"/>
  <c r="J47" i="6" s="1"/>
  <c r="K69" i="5"/>
  <c r="N69" i="5" s="1"/>
  <c r="E70" i="5" s="1"/>
  <c r="M69" i="5"/>
  <c r="P69" i="5" s="1"/>
  <c r="G70" i="5" s="1"/>
  <c r="L69" i="5"/>
  <c r="O69" i="5" s="1"/>
  <c r="F70" i="5" s="1"/>
  <c r="J69" i="5"/>
  <c r="H77" i="2"/>
  <c r="I77" i="2" s="1"/>
  <c r="K77" i="2" s="1"/>
  <c r="L47" i="6" l="1"/>
  <c r="O47" i="6" s="1"/>
  <c r="K47" i="6"/>
  <c r="N47" i="6" s="1"/>
  <c r="M47" i="6"/>
  <c r="P47" i="6" s="1"/>
  <c r="J48" i="6"/>
  <c r="H70" i="5"/>
  <c r="I70" i="5" s="1"/>
  <c r="L77" i="2"/>
  <c r="J77" i="2"/>
  <c r="O77" i="2"/>
  <c r="R77" i="2" s="1"/>
  <c r="G78" i="2" s="1"/>
  <c r="M77" i="2"/>
  <c r="P77" i="2" s="1"/>
  <c r="E78" i="2" s="1"/>
  <c r="H78" i="2" s="1"/>
  <c r="I78" i="2" s="1"/>
  <c r="K78" i="2" s="1"/>
  <c r="N77" i="2"/>
  <c r="Q77" i="2" s="1"/>
  <c r="F78" i="2" s="1"/>
  <c r="M48" i="6" l="1"/>
  <c r="K48" i="6"/>
  <c r="L48" i="6"/>
  <c r="M70" i="5"/>
  <c r="P70" i="5" s="1"/>
  <c r="G71" i="5" s="1"/>
  <c r="L70" i="5"/>
  <c r="O70" i="5" s="1"/>
  <c r="F71" i="5" s="1"/>
  <c r="J70" i="5"/>
  <c r="K70" i="5"/>
  <c r="N70" i="5" s="1"/>
  <c r="E71" i="5" s="1"/>
  <c r="M78" i="2"/>
  <c r="P78" i="2" s="1"/>
  <c r="E79" i="2" s="1"/>
  <c r="H79" i="2" s="1"/>
  <c r="I79" i="2" s="1"/>
  <c r="K79" i="2" s="1"/>
  <c r="N78" i="2"/>
  <c r="Q78" i="2" s="1"/>
  <c r="F79" i="2" s="1"/>
  <c r="O78" i="2"/>
  <c r="R78" i="2" s="1"/>
  <c r="G79" i="2" s="1"/>
  <c r="L78" i="2"/>
  <c r="J78" i="2"/>
  <c r="H71" i="5" l="1"/>
  <c r="I71" i="5" s="1"/>
  <c r="L79" i="2"/>
  <c r="L80" i="2" s="1"/>
  <c r="J79" i="2"/>
  <c r="K80" i="2" s="1"/>
  <c r="O79" i="2"/>
  <c r="R79" i="2" s="1"/>
  <c r="G84" i="2" s="1"/>
  <c r="M79" i="2"/>
  <c r="P79" i="2" s="1"/>
  <c r="E84" i="2" s="1"/>
  <c r="N79" i="2"/>
  <c r="Q79" i="2" s="1"/>
  <c r="F84" i="2" s="1"/>
  <c r="K71" i="5" l="1"/>
  <c r="N71" i="5" s="1"/>
  <c r="E76" i="5" s="1"/>
  <c r="M71" i="5"/>
  <c r="P71" i="5" s="1"/>
  <c r="G76" i="5" s="1"/>
  <c r="L71" i="5"/>
  <c r="O71" i="5" s="1"/>
  <c r="F76" i="5" s="1"/>
  <c r="J71" i="5"/>
  <c r="H84" i="2"/>
  <c r="I84" i="2" s="1"/>
  <c r="H76" i="5" l="1"/>
  <c r="I76" i="5" s="1"/>
  <c r="M84" i="2"/>
  <c r="P84" i="2" s="1"/>
  <c r="E85" i="2" s="1"/>
  <c r="L84" i="2"/>
  <c r="N84" i="2"/>
  <c r="Q84" i="2" s="1"/>
  <c r="F85" i="2" s="1"/>
  <c r="O84" i="2"/>
  <c r="R84" i="2" s="1"/>
  <c r="G85" i="2" s="1"/>
  <c r="J84" i="2"/>
  <c r="K84" i="2"/>
  <c r="K76" i="5" l="1"/>
  <c r="N76" i="5" s="1"/>
  <c r="E77" i="5" s="1"/>
  <c r="M76" i="5"/>
  <c r="P76" i="5" s="1"/>
  <c r="G77" i="5" s="1"/>
  <c r="L76" i="5"/>
  <c r="O76" i="5" s="1"/>
  <c r="F77" i="5" s="1"/>
  <c r="J76" i="5"/>
  <c r="H85" i="2"/>
  <c r="I85" i="2" s="1"/>
  <c r="H77" i="5" l="1"/>
  <c r="I77" i="5" s="1"/>
  <c r="L85" i="2"/>
  <c r="J85" i="2"/>
  <c r="M85" i="2"/>
  <c r="P85" i="2" s="1"/>
  <c r="E86" i="2" s="1"/>
  <c r="K85" i="2"/>
  <c r="N85" i="2"/>
  <c r="Q85" i="2" s="1"/>
  <c r="F86" i="2" s="1"/>
  <c r="O85" i="2"/>
  <c r="R85" i="2" s="1"/>
  <c r="G86" i="2" s="1"/>
  <c r="M77" i="5" l="1"/>
  <c r="P77" i="5" s="1"/>
  <c r="G78" i="5" s="1"/>
  <c r="L77" i="5"/>
  <c r="O77" i="5" s="1"/>
  <c r="F78" i="5" s="1"/>
  <c r="J77" i="5"/>
  <c r="K77" i="5"/>
  <c r="N77" i="5" s="1"/>
  <c r="E78" i="5" s="1"/>
  <c r="H86" i="2"/>
  <c r="I86" i="2" s="1"/>
  <c r="H78" i="5" l="1"/>
  <c r="I78" i="5" s="1"/>
  <c r="M86" i="2"/>
  <c r="P86" i="2" s="1"/>
  <c r="E87" i="2" s="1"/>
  <c r="L86" i="2"/>
  <c r="N86" i="2"/>
  <c r="Q86" i="2" s="1"/>
  <c r="F87" i="2" s="1"/>
  <c r="O86" i="2"/>
  <c r="R86" i="2" s="1"/>
  <c r="G87" i="2" s="1"/>
  <c r="K86" i="2"/>
  <c r="J86" i="2"/>
  <c r="K78" i="5" l="1"/>
  <c r="N78" i="5" s="1"/>
  <c r="E79" i="5" s="1"/>
  <c r="M78" i="5"/>
  <c r="P78" i="5" s="1"/>
  <c r="G79" i="5" s="1"/>
  <c r="L78" i="5"/>
  <c r="O78" i="5" s="1"/>
  <c r="F79" i="5" s="1"/>
  <c r="J78" i="5"/>
  <c r="H87" i="2"/>
  <c r="I87" i="2" s="1"/>
  <c r="H79" i="5" l="1"/>
  <c r="I79" i="5" s="1"/>
  <c r="L87" i="2"/>
  <c r="L88" i="2" s="1"/>
  <c r="J87" i="2"/>
  <c r="O87" i="2"/>
  <c r="R87" i="2" s="1"/>
  <c r="G92" i="2" s="1"/>
  <c r="M87" i="2"/>
  <c r="P87" i="2" s="1"/>
  <c r="E92" i="2" s="1"/>
  <c r="H92" i="2" s="1"/>
  <c r="I92" i="2" s="1"/>
  <c r="N87" i="2"/>
  <c r="Q87" i="2" s="1"/>
  <c r="F92" i="2" s="1"/>
  <c r="K87" i="2"/>
  <c r="K88" i="2" s="1"/>
  <c r="M79" i="5" l="1"/>
  <c r="P79" i="5" s="1"/>
  <c r="G84" i="5" s="1"/>
  <c r="L79" i="5"/>
  <c r="O79" i="5" s="1"/>
  <c r="F84" i="5" s="1"/>
  <c r="J79" i="5"/>
  <c r="K79" i="5"/>
  <c r="N79" i="5" s="1"/>
  <c r="E84" i="5" s="1"/>
  <c r="N92" i="2"/>
  <c r="Q92" i="2" s="1"/>
  <c r="F93" i="2" s="1"/>
  <c r="L92" i="2"/>
  <c r="K92" i="2"/>
  <c r="J92" i="2"/>
  <c r="M92" i="2"/>
  <c r="P92" i="2" s="1"/>
  <c r="E93" i="2" s="1"/>
  <c r="H93" i="2" s="1"/>
  <c r="I93" i="2" s="1"/>
  <c r="O92" i="2"/>
  <c r="R92" i="2" s="1"/>
  <c r="G93" i="2" s="1"/>
  <c r="H84" i="5" l="1"/>
  <c r="I84" i="5" s="1"/>
  <c r="K93" i="2"/>
  <c r="L93" i="2"/>
  <c r="N93" i="2"/>
  <c r="Q93" i="2" s="1"/>
  <c r="F94" i="2" s="1"/>
  <c r="O93" i="2"/>
  <c r="R93" i="2" s="1"/>
  <c r="G94" i="2" s="1"/>
  <c r="M93" i="2"/>
  <c r="P93" i="2" s="1"/>
  <c r="E94" i="2" s="1"/>
  <c r="J93" i="2"/>
  <c r="M84" i="5" l="1"/>
  <c r="P84" i="5" s="1"/>
  <c r="G85" i="5" s="1"/>
  <c r="L84" i="5"/>
  <c r="O84" i="5" s="1"/>
  <c r="F85" i="5" s="1"/>
  <c r="J84" i="5"/>
  <c r="K84" i="5"/>
  <c r="N84" i="5" s="1"/>
  <c r="E85" i="5" s="1"/>
  <c r="H94" i="2"/>
  <c r="I94" i="2" s="1"/>
  <c r="H85" i="5" l="1"/>
  <c r="I85" i="5" s="1"/>
  <c r="N94" i="2"/>
  <c r="Q94" i="2" s="1"/>
  <c r="F95" i="2" s="1"/>
  <c r="O94" i="2"/>
  <c r="R94" i="2" s="1"/>
  <c r="G95" i="2" s="1"/>
  <c r="J94" i="2"/>
  <c r="L94" i="2"/>
  <c r="K94" i="2"/>
  <c r="M94" i="2"/>
  <c r="P94" i="2" s="1"/>
  <c r="E95" i="2" s="1"/>
  <c r="H95" i="2" s="1"/>
  <c r="I95" i="2" s="1"/>
  <c r="K85" i="5" l="1"/>
  <c r="N85" i="5" s="1"/>
  <c r="E86" i="5" s="1"/>
  <c r="M85" i="5"/>
  <c r="P85" i="5" s="1"/>
  <c r="G86" i="5" s="1"/>
  <c r="J85" i="5"/>
  <c r="L85" i="5"/>
  <c r="O85" i="5" s="1"/>
  <c r="F86" i="5" s="1"/>
  <c r="K95" i="2"/>
  <c r="K96" i="2" s="1"/>
  <c r="N95" i="2"/>
  <c r="Q95" i="2" s="1"/>
  <c r="O95" i="2"/>
  <c r="R95" i="2" s="1"/>
  <c r="L95" i="2"/>
  <c r="L96" i="2" s="1"/>
  <c r="J95" i="2"/>
  <c r="M95" i="2"/>
  <c r="P95" i="2" s="1"/>
  <c r="H86" i="5" l="1"/>
  <c r="I86" i="5" s="1"/>
  <c r="M86" i="5" l="1"/>
  <c r="P86" i="5" s="1"/>
  <c r="G87" i="5" s="1"/>
  <c r="L86" i="5"/>
  <c r="O86" i="5" s="1"/>
  <c r="F87" i="5" s="1"/>
  <c r="J86" i="5"/>
  <c r="K86" i="5"/>
  <c r="N86" i="5" s="1"/>
  <c r="E87" i="5" s="1"/>
  <c r="H87" i="5" l="1"/>
  <c r="I87" i="5" s="1"/>
  <c r="K87" i="5" l="1"/>
  <c r="N87" i="5" s="1"/>
  <c r="E92" i="5" s="1"/>
  <c r="M87" i="5"/>
  <c r="P87" i="5" s="1"/>
  <c r="G92" i="5" s="1"/>
  <c r="L87" i="5"/>
  <c r="O87" i="5" s="1"/>
  <c r="F92" i="5" s="1"/>
  <c r="J87" i="5"/>
  <c r="H92" i="5" l="1"/>
  <c r="I92" i="5" s="1"/>
  <c r="K92" i="5" l="1"/>
  <c r="N92" i="5" s="1"/>
  <c r="E93" i="5" s="1"/>
  <c r="M92" i="5"/>
  <c r="P92" i="5" s="1"/>
  <c r="G93" i="5" s="1"/>
  <c r="L92" i="5"/>
  <c r="O92" i="5" s="1"/>
  <c r="F93" i="5" s="1"/>
  <c r="J92" i="5"/>
  <c r="H93" i="5" l="1"/>
  <c r="I93" i="5" s="1"/>
  <c r="M93" i="5" l="1"/>
  <c r="P93" i="5" s="1"/>
  <c r="G94" i="5" s="1"/>
  <c r="L93" i="5"/>
  <c r="O93" i="5" s="1"/>
  <c r="F94" i="5" s="1"/>
  <c r="J93" i="5"/>
  <c r="K93" i="5"/>
  <c r="N93" i="5" s="1"/>
  <c r="E94" i="5" s="1"/>
  <c r="H94" i="5" l="1"/>
  <c r="I94" i="5" s="1"/>
  <c r="K94" i="5" l="1"/>
  <c r="N94" i="5" s="1"/>
  <c r="E95" i="5" s="1"/>
  <c r="M94" i="5"/>
  <c r="P94" i="5" s="1"/>
  <c r="G95" i="5" s="1"/>
  <c r="L94" i="5"/>
  <c r="O94" i="5" s="1"/>
  <c r="F95" i="5" s="1"/>
  <c r="J94" i="5"/>
  <c r="H95" i="5" l="1"/>
  <c r="I95" i="5" s="1"/>
  <c r="M95" i="5" l="1"/>
  <c r="P95" i="5" s="1"/>
  <c r="L95" i="5"/>
  <c r="O95" i="5" s="1"/>
  <c r="J95" i="5"/>
  <c r="K95" i="5"/>
  <c r="N95" i="5" s="1"/>
</calcChain>
</file>

<file path=xl/sharedStrings.xml><?xml version="1.0" encoding="utf-8"?>
<sst xmlns="http://schemas.openxmlformats.org/spreadsheetml/2006/main" count="757" uniqueCount="52">
  <si>
    <t>y</t>
  </si>
  <si>
    <t>y_pred = sigmoid(linear_output) = prob of being in class 1</t>
  </si>
  <si>
    <t>cross entropy</t>
  </si>
  <si>
    <t>right class probabilities</t>
  </si>
  <si>
    <t>linearoutput= w1x1 +w2x2 + b</t>
  </si>
  <si>
    <t>de/dw1</t>
  </si>
  <si>
    <t>de/dw2</t>
  </si>
  <si>
    <t>w1</t>
  </si>
  <si>
    <t>w2</t>
  </si>
  <si>
    <t>b</t>
  </si>
  <si>
    <t>de/db</t>
  </si>
  <si>
    <t>x1</t>
  </si>
  <si>
    <t>x2</t>
  </si>
  <si>
    <t>step_prediction</t>
  </si>
  <si>
    <t>w1'</t>
  </si>
  <si>
    <t>w2'</t>
  </si>
  <si>
    <t>b'</t>
  </si>
  <si>
    <t>learning rate:</t>
  </si>
  <si>
    <t>Inputs</t>
  </si>
  <si>
    <t>Linear Function Weights &amp; bias</t>
  </si>
  <si>
    <t>Prediction</t>
  </si>
  <si>
    <t>Error</t>
  </si>
  <si>
    <t>Gradient</t>
  </si>
  <si>
    <t>Updated Weights &amp; Bias</t>
  </si>
  <si>
    <t xml:space="preserve">y_pred </t>
  </si>
  <si>
    <t>y-y_pred</t>
  </si>
  <si>
    <t>Update!</t>
  </si>
  <si>
    <t>Ref: https://brilliant.org/wiki/perceptron/#:~:text=The%20perceptron%20is%20a%20machine,equal%20to%200%20or%201%3F</t>
  </si>
  <si>
    <t>Negative Gradient = - (y-y_pred) *x</t>
  </si>
  <si>
    <t xml:space="preserve">You can iterate until the error is small. </t>
  </si>
  <si>
    <t>Maximize the pobability for the right class. It is the same as minimizing the cross entropy.</t>
  </si>
  <si>
    <t xml:space="preserve">* we reach the right classes here. But we can do better with different weights and bias. Our goal is minimizing the cross entropy. </t>
  </si>
  <si>
    <t>Error of epoch</t>
  </si>
  <si>
    <t>(y-y_pred) * x1</t>
  </si>
  <si>
    <t>(y-y_pred) * x2</t>
  </si>
  <si>
    <t>(y-y_pred)</t>
  </si>
  <si>
    <t>w1_upd = w1 + lr*gradient for w1</t>
  </si>
  <si>
    <t>w2_upd = w2 + lr*gradient for w2</t>
  </si>
  <si>
    <t>b_upd = b + lr*gradient for b</t>
  </si>
  <si>
    <t>w1_upd</t>
  </si>
  <si>
    <t>w2_upd</t>
  </si>
  <si>
    <t>b_upd</t>
  </si>
  <si>
    <t xml:space="preserve"> </t>
  </si>
  <si>
    <t>D</t>
  </si>
  <si>
    <t>dD</t>
  </si>
  <si>
    <t>X.T</t>
  </si>
  <si>
    <t>dW</t>
  </si>
  <si>
    <t>WT</t>
  </si>
  <si>
    <t>DX</t>
  </si>
  <si>
    <t>dD(random)</t>
  </si>
  <si>
    <t>W(random)</t>
  </si>
  <si>
    <t>X(random)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</si>
</sst>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25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2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11E4-824D-B109-E150B87C8A3A}"/>
            </c:ext>
          </c:extLst>
        </c:ser>
        <c:ser>
          <c:idx val="14"/>
          <c:order val="1"/>
          <c:tx>
            <c:v>line1</c:v>
          </c:tx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gradient!$V$11:$V$19</c:f>
              <c:numCache>
                <c:formatCode>0</c:formatCode>
                <c:ptCount val="9"/>
                <c:pt idx="0">
                  <c:v>-4.7974192876780428</c:v>
                </c:pt>
                <c:pt idx="1">
                  <c:v>-3.2816128584520285</c:v>
                </c:pt>
                <c:pt idx="2">
                  <c:v>-1.7658064292260143</c:v>
                </c:pt>
                <c:pt idx="3">
                  <c:v>-0.25</c:v>
                </c:pt>
                <c:pt idx="4">
                  <c:v>1.2658064292260143</c:v>
                </c:pt>
                <c:pt idx="5">
                  <c:v>2.7816128584520285</c:v>
                </c:pt>
                <c:pt idx="6">
                  <c:v>4.2974192876780428</c:v>
                </c:pt>
                <c:pt idx="7">
                  <c:v>5.813225716904058</c:v>
                </c:pt>
                <c:pt idx="8">
                  <c:v>7.3290321461300705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11E4-824D-B109-E150B87C8A3A}"/>
            </c:ext>
          </c:extLst>
        </c:ser>
        <c:ser>
          <c:idx val="15"/>
          <c:order val="2"/>
          <c:tx>
            <c:v>line2</c:v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11E4-824D-B109-E150B87C8A3A}"/>
            </c:ext>
          </c:extLst>
        </c:ser>
        <c:ser>
          <c:idx val="16"/>
          <c:order val="3"/>
          <c:tx>
            <c:v>line3</c:v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11E4-824D-B109-E150B87C8A3A}"/>
            </c:ext>
          </c:extLst>
        </c:ser>
        <c:ser>
          <c:idx val="17"/>
          <c:order val="4"/>
          <c:tx>
            <c:v>line4</c:v>
          </c:tx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gradient!$W$11:$W$19</c:f>
              <c:numCache>
                <c:formatCode>0</c:formatCode>
                <c:ptCount val="9"/>
                <c:pt idx="0">
                  <c:v>8.7877648708764092E-2</c:v>
                </c:pt>
                <c:pt idx="1">
                  <c:v>-4.2928985796893207E-2</c:v>
                </c:pt>
                <c:pt idx="2">
                  <c:v>-0.17373562030255049</c:v>
                </c:pt>
                <c:pt idx="3">
                  <c:v>-0.30454225480820779</c:v>
                </c:pt>
                <c:pt idx="4">
                  <c:v>-0.43534888931386512</c:v>
                </c:pt>
                <c:pt idx="5">
                  <c:v>-0.56615552381952239</c:v>
                </c:pt>
                <c:pt idx="6">
                  <c:v>-0.69696215832517971</c:v>
                </c:pt>
                <c:pt idx="7">
                  <c:v>-0.82776879283083704</c:v>
                </c:pt>
                <c:pt idx="8">
                  <c:v>-0.95857542733649437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11E4-824D-B109-E150B87C8A3A}"/>
            </c:ext>
          </c:extLst>
        </c:ser>
        <c:ser>
          <c:idx val="18"/>
          <c:order val="5"/>
          <c:tx>
            <c:v>line5</c:v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11E4-824D-B109-E150B87C8A3A}"/>
            </c:ext>
          </c:extLst>
        </c:ser>
        <c:ser>
          <c:idx val="19"/>
          <c:order val="6"/>
          <c:tx>
            <c:v>line6</c:v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11E4-824D-B109-E150B87C8A3A}"/>
            </c:ext>
          </c:extLst>
        </c:ser>
        <c:ser>
          <c:idx val="20"/>
          <c:order val="7"/>
          <c:tx>
            <c:v>line_1</c:v>
          </c:tx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gradient!$V$11:$V$19</c:f>
              <c:numCache>
                <c:formatCode>0</c:formatCode>
                <c:ptCount val="9"/>
                <c:pt idx="0">
                  <c:v>-4.7974192876780428</c:v>
                </c:pt>
                <c:pt idx="1">
                  <c:v>-3.2816128584520285</c:v>
                </c:pt>
                <c:pt idx="2">
                  <c:v>-1.7658064292260143</c:v>
                </c:pt>
                <c:pt idx="3">
                  <c:v>-0.25</c:v>
                </c:pt>
                <c:pt idx="4">
                  <c:v>1.2658064292260143</c:v>
                </c:pt>
                <c:pt idx="5">
                  <c:v>2.7816128584520285</c:v>
                </c:pt>
                <c:pt idx="6">
                  <c:v>4.2974192876780428</c:v>
                </c:pt>
                <c:pt idx="7">
                  <c:v>5.813225716904058</c:v>
                </c:pt>
                <c:pt idx="8">
                  <c:v>7.3290321461300705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11E4-824D-B109-E150B87C8A3A}"/>
            </c:ext>
          </c:extLst>
        </c:ser>
        <c:ser>
          <c:idx val="21"/>
          <c:order val="8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11E4-824D-B109-E150B87C8A3A}"/>
            </c:ext>
          </c:extLst>
        </c:ser>
        <c:ser>
          <c:idx val="22"/>
          <c:order val="9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11E4-824D-B109-E150B87C8A3A}"/>
            </c:ext>
          </c:extLst>
        </c:ser>
        <c:ser>
          <c:idx val="23"/>
          <c:order val="10"/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gradient!$W$11:$W$19</c:f>
              <c:numCache>
                <c:formatCode>0</c:formatCode>
                <c:ptCount val="9"/>
                <c:pt idx="0">
                  <c:v>8.7877648708764092E-2</c:v>
                </c:pt>
                <c:pt idx="1">
                  <c:v>-4.2928985796893207E-2</c:v>
                </c:pt>
                <c:pt idx="2">
                  <c:v>-0.17373562030255049</c:v>
                </c:pt>
                <c:pt idx="3">
                  <c:v>-0.30454225480820779</c:v>
                </c:pt>
                <c:pt idx="4">
                  <c:v>-0.43534888931386512</c:v>
                </c:pt>
                <c:pt idx="5">
                  <c:v>-0.56615552381952239</c:v>
                </c:pt>
                <c:pt idx="6">
                  <c:v>-0.69696215832517971</c:v>
                </c:pt>
                <c:pt idx="7">
                  <c:v>-0.82776879283083704</c:v>
                </c:pt>
                <c:pt idx="8">
                  <c:v>-0.95857542733649437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11E4-824D-B109-E150B87C8A3A}"/>
            </c:ext>
          </c:extLst>
        </c:ser>
        <c:ser>
          <c:idx val="24"/>
          <c:order val="11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11E4-824D-B109-E150B87C8A3A}"/>
            </c:ext>
          </c:extLst>
        </c:ser>
        <c:ser>
          <c:idx val="25"/>
          <c:order val="1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rgbClr val="C00000"/>
              </a:solidFill>
            </c:spPr>
          </c:marker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gradient!$Y$11:$Y$19</c:f>
              <c:numCache>
                <c:formatCode>0</c:formatCode>
                <c:ptCount val="9"/>
                <c:pt idx="0">
                  <c:v>-2.5095238951427401</c:v>
                </c:pt>
                <c:pt idx="1">
                  <c:v>-1.7047982586477255</c:v>
                </c:pt>
                <c:pt idx="2">
                  <c:v>-0.90007262215271089</c:v>
                </c:pt>
                <c:pt idx="3">
                  <c:v>-9.534698565769624E-2</c:v>
                </c:pt>
                <c:pt idx="4">
                  <c:v>0.70937865083731844</c:v>
                </c:pt>
                <c:pt idx="5">
                  <c:v>1.5141042873323332</c:v>
                </c:pt>
                <c:pt idx="6">
                  <c:v>2.3188299238273475</c:v>
                </c:pt>
                <c:pt idx="7">
                  <c:v>3.1235555603223624</c:v>
                </c:pt>
                <c:pt idx="8">
                  <c:v>3.9282811968173772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11E4-824D-B109-E150B87C8A3A}"/>
            </c:ext>
          </c:extLst>
        </c:ser>
        <c:ser>
          <c:idx val="7"/>
          <c:order val="13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1E4-824D-B109-E150B87C8A3A}"/>
            </c:ext>
          </c:extLst>
        </c:ser>
        <c:ser>
          <c:idx val="8"/>
          <c:order val="14"/>
          <c:tx>
            <c:v>line_1</c:v>
          </c:tx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gradient!$V$11:$V$19</c:f>
              <c:numCache>
                <c:formatCode>0</c:formatCode>
                <c:ptCount val="9"/>
                <c:pt idx="0">
                  <c:v>-4.7974192876780428</c:v>
                </c:pt>
                <c:pt idx="1">
                  <c:v>-3.2816128584520285</c:v>
                </c:pt>
                <c:pt idx="2">
                  <c:v>-1.7658064292260143</c:v>
                </c:pt>
                <c:pt idx="3">
                  <c:v>-0.25</c:v>
                </c:pt>
                <c:pt idx="4">
                  <c:v>1.2658064292260143</c:v>
                </c:pt>
                <c:pt idx="5">
                  <c:v>2.7816128584520285</c:v>
                </c:pt>
                <c:pt idx="6">
                  <c:v>4.2974192876780428</c:v>
                </c:pt>
                <c:pt idx="7">
                  <c:v>5.813225716904058</c:v>
                </c:pt>
                <c:pt idx="8">
                  <c:v>7.3290321461300705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1E4-824D-B109-E150B87C8A3A}"/>
            </c:ext>
          </c:extLst>
        </c:ser>
        <c:ser>
          <c:idx val="9"/>
          <c:order val="15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1E4-824D-B109-E150B87C8A3A}"/>
            </c:ext>
          </c:extLst>
        </c:ser>
        <c:ser>
          <c:idx val="10"/>
          <c:order val="16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1E4-824D-B109-E150B87C8A3A}"/>
            </c:ext>
          </c:extLst>
        </c:ser>
        <c:ser>
          <c:idx val="11"/>
          <c:order val="17"/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gradient!$W$11:$W$19</c:f>
              <c:numCache>
                <c:formatCode>0</c:formatCode>
                <c:ptCount val="9"/>
                <c:pt idx="0">
                  <c:v>8.7877648708764092E-2</c:v>
                </c:pt>
                <c:pt idx="1">
                  <c:v>-4.2928985796893207E-2</c:v>
                </c:pt>
                <c:pt idx="2">
                  <c:v>-0.17373562030255049</c:v>
                </c:pt>
                <c:pt idx="3">
                  <c:v>-0.30454225480820779</c:v>
                </c:pt>
                <c:pt idx="4">
                  <c:v>-0.43534888931386512</c:v>
                </c:pt>
                <c:pt idx="5">
                  <c:v>-0.56615552381952239</c:v>
                </c:pt>
                <c:pt idx="6">
                  <c:v>-0.69696215832517971</c:v>
                </c:pt>
                <c:pt idx="7">
                  <c:v>-0.82776879283083704</c:v>
                </c:pt>
                <c:pt idx="8">
                  <c:v>-0.95857542733649437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1E4-824D-B109-E150B87C8A3A}"/>
            </c:ext>
          </c:extLst>
        </c:ser>
        <c:ser>
          <c:idx val="12"/>
          <c:order val="18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1E4-824D-B109-E150B87C8A3A}"/>
            </c:ext>
          </c:extLst>
        </c:ser>
        <c:ser>
          <c:idx val="4"/>
          <c:order val="19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1E4-824D-B109-E150B87C8A3A}"/>
            </c:ext>
          </c:extLst>
        </c:ser>
        <c:ser>
          <c:idx val="5"/>
          <c:order val="20"/>
          <c:tx>
            <c:v>line_1</c:v>
          </c:tx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gradient!$V$11:$V$19</c:f>
              <c:numCache>
                <c:formatCode>0</c:formatCode>
                <c:ptCount val="9"/>
                <c:pt idx="0">
                  <c:v>-4.7974192876780428</c:v>
                </c:pt>
                <c:pt idx="1">
                  <c:v>-3.2816128584520285</c:v>
                </c:pt>
                <c:pt idx="2">
                  <c:v>-1.7658064292260143</c:v>
                </c:pt>
                <c:pt idx="3">
                  <c:v>-0.25</c:v>
                </c:pt>
                <c:pt idx="4">
                  <c:v>1.2658064292260143</c:v>
                </c:pt>
                <c:pt idx="5">
                  <c:v>2.7816128584520285</c:v>
                </c:pt>
                <c:pt idx="6">
                  <c:v>4.2974192876780428</c:v>
                </c:pt>
                <c:pt idx="7">
                  <c:v>5.813225716904058</c:v>
                </c:pt>
                <c:pt idx="8">
                  <c:v>7.3290321461300705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1E4-824D-B109-E150B87C8A3A}"/>
            </c:ext>
          </c:extLst>
        </c:ser>
        <c:ser>
          <c:idx val="6"/>
          <c:order val="21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1E4-824D-B109-E150B87C8A3A}"/>
            </c:ext>
          </c:extLst>
        </c:ser>
        <c:ser>
          <c:idx val="2"/>
          <c:order val="22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1E4-824D-B109-E150B87C8A3A}"/>
            </c:ext>
          </c:extLst>
        </c:ser>
        <c:ser>
          <c:idx val="3"/>
          <c:order val="23"/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gradient!$W$11:$W$19</c:f>
              <c:numCache>
                <c:formatCode>0</c:formatCode>
                <c:ptCount val="9"/>
                <c:pt idx="0">
                  <c:v>8.7877648708764092E-2</c:v>
                </c:pt>
                <c:pt idx="1">
                  <c:v>-4.2928985796893207E-2</c:v>
                </c:pt>
                <c:pt idx="2">
                  <c:v>-0.17373562030255049</c:v>
                </c:pt>
                <c:pt idx="3">
                  <c:v>-0.30454225480820779</c:v>
                </c:pt>
                <c:pt idx="4">
                  <c:v>-0.43534888931386512</c:v>
                </c:pt>
                <c:pt idx="5">
                  <c:v>-0.56615552381952239</c:v>
                </c:pt>
                <c:pt idx="6">
                  <c:v>-0.69696215832517971</c:v>
                </c:pt>
                <c:pt idx="7">
                  <c:v>-0.82776879283083704</c:v>
                </c:pt>
                <c:pt idx="8">
                  <c:v>-0.95857542733649437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1E4-824D-B109-E150B87C8A3A}"/>
            </c:ext>
          </c:extLst>
        </c:ser>
        <c:ser>
          <c:idx val="0"/>
          <c:order val="24"/>
          <c:tx>
            <c:strRef>
              <c:f>gradient!$D$3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gradient!$D$4:$D$7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1E4-824D-B109-E150B87C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74639"/>
        <c:axId val="898676271"/>
      </c:scatterChart>
      <c:scatterChart>
        <c:scatterStyle val="lineMarker"/>
        <c:varyColors val="0"/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gradient!$T$11:$T$19</c:f>
              <c:numCache>
                <c:formatCode>0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gradient!$U$11:$U$19</c:f>
              <c:numCache>
                <c:formatCode>0</c:formatCode>
                <c:ptCount val="9"/>
                <c:pt idx="0">
                  <c:v>2.2500000000000004</c:v>
                </c:pt>
                <c:pt idx="1">
                  <c:v>1.4166666666666667</c:v>
                </c:pt>
                <c:pt idx="2">
                  <c:v>0.58333333333333337</c:v>
                </c:pt>
                <c:pt idx="3">
                  <c:v>-0.25</c:v>
                </c:pt>
                <c:pt idx="4">
                  <c:v>-1.0833333333333335</c:v>
                </c:pt>
                <c:pt idx="5">
                  <c:v>-1.9166666666666665</c:v>
                </c:pt>
                <c:pt idx="6">
                  <c:v>-2.75</c:v>
                </c:pt>
                <c:pt idx="7">
                  <c:v>-3.5833333333333335</c:v>
                </c:pt>
                <c:pt idx="8">
                  <c:v>-4.416666666666667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1E4-824D-B109-E150B87C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99455"/>
        <c:axId val="899117151"/>
      </c:scatterChart>
      <c:valAx>
        <c:axId val="8986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8676271"/>
        <c:crosses val="autoZero"/>
        <c:crossBetween val="midCat"/>
      </c:valAx>
      <c:valAx>
        <c:axId val="898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8674639"/>
        <c:crosses val="autoZero"/>
        <c:crossBetween val="midCat"/>
      </c:valAx>
      <c:valAx>
        <c:axId val="89911715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8999455"/>
        <c:crosses val="max"/>
        <c:crossBetween val="midCat"/>
      </c:valAx>
      <c:valAx>
        <c:axId val="898999455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9117151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E-1640-953D-40DDB2F2477D}"/>
            </c:ext>
          </c:extLst>
        </c:ser>
        <c:ser>
          <c:idx val="14"/>
          <c:order val="1"/>
          <c:tx>
            <c:v>line_1</c:v>
          </c:tx>
          <c:xVal>
            <c:numRef>
              <c:f>'gradient (2)'!#REF!</c:f>
            </c:numRef>
          </c:xVal>
          <c:yVal>
            <c:numRef>
              <c:f>'gradient (2)'!$Z$11:$Z$19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E-1640-953D-40DDB2F2477D}"/>
            </c:ext>
          </c:extLst>
        </c:ser>
        <c:ser>
          <c:idx val="15"/>
          <c:order val="2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E-1640-953D-40DDB2F2477D}"/>
            </c:ext>
          </c:extLst>
        </c:ser>
        <c:ser>
          <c:idx val="16"/>
          <c:order val="3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E-1640-953D-40DDB2F2477D}"/>
            </c:ext>
          </c:extLst>
        </c:ser>
        <c:ser>
          <c:idx val="17"/>
          <c:order val="4"/>
          <c:xVal>
            <c:numRef>
              <c:f>'gradient (2)'!#REF!</c:f>
            </c:numRef>
          </c:xVal>
          <c:yVal>
            <c:numRef>
              <c:f>'gradient (2)'!$AA$11:$AA$19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E-1640-953D-40DDB2F2477D}"/>
            </c:ext>
          </c:extLst>
        </c:ser>
        <c:ser>
          <c:idx val="18"/>
          <c:order val="5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E-1640-953D-40DDB2F2477D}"/>
            </c:ext>
          </c:extLst>
        </c:ser>
        <c:ser>
          <c:idx val="19"/>
          <c:order val="6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E-1640-953D-40DDB2F2477D}"/>
            </c:ext>
          </c:extLst>
        </c:ser>
        <c:ser>
          <c:idx val="20"/>
          <c:order val="7"/>
          <c:tx>
            <c:v>line_1</c:v>
          </c:tx>
          <c:xVal>
            <c:numRef>
              <c:f>'gradient (2)'!#REF!</c:f>
            </c:numRef>
          </c:xVal>
          <c:yVal>
            <c:numRef>
              <c:f>'gradient (2)'!$Z$11:$Z$19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E-1640-953D-40DDB2F2477D}"/>
            </c:ext>
          </c:extLst>
        </c:ser>
        <c:ser>
          <c:idx val="21"/>
          <c:order val="8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E-1640-953D-40DDB2F2477D}"/>
            </c:ext>
          </c:extLst>
        </c:ser>
        <c:ser>
          <c:idx val="22"/>
          <c:order val="9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E-1640-953D-40DDB2F2477D}"/>
            </c:ext>
          </c:extLst>
        </c:ser>
        <c:ser>
          <c:idx val="23"/>
          <c:order val="10"/>
          <c:xVal>
            <c:numRef>
              <c:f>'gradient (2)'!#REF!</c:f>
            </c:numRef>
          </c:xVal>
          <c:yVal>
            <c:numRef>
              <c:f>'gradient (2)'!$AA$11:$AA$19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E-1640-953D-40DDB2F2477D}"/>
            </c:ext>
          </c:extLst>
        </c:ser>
        <c:ser>
          <c:idx val="24"/>
          <c:order val="11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E-1640-953D-40DDB2F2477D}"/>
            </c:ext>
          </c:extLst>
        </c:ser>
        <c:ser>
          <c:idx val="25"/>
          <c:order val="1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rgbClr val="C00000"/>
              </a:solidFill>
            </c:spPr>
          </c:marker>
          <c:xVal>
            <c:numRef>
              <c:f>'gradient (2)'!#REF!</c:f>
            </c:numRef>
          </c:xVal>
          <c:yVal>
            <c:numRef>
              <c:f>'gradient (2)'!$AC$11:$AC$19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1E-1640-953D-40DDB2F2477D}"/>
            </c:ext>
          </c:extLst>
        </c:ser>
        <c:ser>
          <c:idx val="7"/>
          <c:order val="13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1E-1640-953D-40DDB2F2477D}"/>
            </c:ext>
          </c:extLst>
        </c:ser>
        <c:ser>
          <c:idx val="8"/>
          <c:order val="14"/>
          <c:tx>
            <c:v>line_1</c:v>
          </c:tx>
          <c:xVal>
            <c:numRef>
              <c:f>'gradient (2)'!#REF!</c:f>
            </c:numRef>
          </c:xVal>
          <c:yVal>
            <c:numRef>
              <c:f>'gradient (2)'!$Z$11:$Z$19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1E-1640-953D-40DDB2F2477D}"/>
            </c:ext>
          </c:extLst>
        </c:ser>
        <c:ser>
          <c:idx val="9"/>
          <c:order val="15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1E-1640-953D-40DDB2F2477D}"/>
            </c:ext>
          </c:extLst>
        </c:ser>
        <c:ser>
          <c:idx val="10"/>
          <c:order val="16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1E-1640-953D-40DDB2F2477D}"/>
            </c:ext>
          </c:extLst>
        </c:ser>
        <c:ser>
          <c:idx val="11"/>
          <c:order val="17"/>
          <c:xVal>
            <c:numRef>
              <c:f>'gradient (2)'!#REF!</c:f>
            </c:numRef>
          </c:xVal>
          <c:yVal>
            <c:numRef>
              <c:f>'gradient (2)'!$AA$11:$AA$19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91E-1640-953D-40DDB2F2477D}"/>
            </c:ext>
          </c:extLst>
        </c:ser>
        <c:ser>
          <c:idx val="12"/>
          <c:order val="18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1E-1640-953D-40DDB2F2477D}"/>
            </c:ext>
          </c:extLst>
        </c:ser>
        <c:ser>
          <c:idx val="4"/>
          <c:order val="19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91E-1640-953D-40DDB2F2477D}"/>
            </c:ext>
          </c:extLst>
        </c:ser>
        <c:ser>
          <c:idx val="5"/>
          <c:order val="20"/>
          <c:tx>
            <c:v>line_1</c:v>
          </c:tx>
          <c:xVal>
            <c:numRef>
              <c:f>'gradient (2)'!#REF!</c:f>
            </c:numRef>
          </c:xVal>
          <c:yVal>
            <c:numRef>
              <c:f>'gradient (2)'!$Z$11:$Z$19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1E-1640-953D-40DDB2F2477D}"/>
            </c:ext>
          </c:extLst>
        </c:ser>
        <c:ser>
          <c:idx val="6"/>
          <c:order val="21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1E-1640-953D-40DDB2F2477D}"/>
            </c:ext>
          </c:extLst>
        </c:ser>
        <c:ser>
          <c:idx val="2"/>
          <c:order val="22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91E-1640-953D-40DDB2F2477D}"/>
            </c:ext>
          </c:extLst>
        </c:ser>
        <c:ser>
          <c:idx val="3"/>
          <c:order val="23"/>
          <c:xVal>
            <c:numRef>
              <c:f>'gradient (2)'!#REF!</c:f>
            </c:numRef>
          </c:xVal>
          <c:yVal>
            <c:numRef>
              <c:f>'gradient (2)'!$AA$11:$AA$19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1E-1640-953D-40DDB2F2477D}"/>
            </c:ext>
          </c:extLst>
        </c:ser>
        <c:ser>
          <c:idx val="0"/>
          <c:order val="24"/>
          <c:tx>
            <c:strRef>
              <c:f>'gradient (2)'!$D$3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(2)'!$C$4:$C$7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'gradient (2)'!$D$4:$D$7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91E-1640-953D-40DDB2F2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74639"/>
        <c:axId val="898676271"/>
      </c:scatterChart>
      <c:scatterChart>
        <c:scatterStyle val="lineMarker"/>
        <c:varyColors val="0"/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(2)'!#REF!</c:f>
            </c:numRef>
          </c:xVal>
          <c:yVal>
            <c:numRef>
              <c:f>'gradient (2)'!$Y$11:$Y$19</c:f>
              <c:numCache>
                <c:formatCode>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1E-1640-953D-40DDB2F2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99455"/>
        <c:axId val="899117151"/>
      </c:scatterChart>
      <c:valAx>
        <c:axId val="8986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8676271"/>
        <c:crosses val="autoZero"/>
        <c:crossBetween val="midCat"/>
      </c:valAx>
      <c:valAx>
        <c:axId val="898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8674639"/>
        <c:crosses val="autoZero"/>
        <c:crossBetween val="midCat"/>
      </c:valAx>
      <c:valAx>
        <c:axId val="89911715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8999455"/>
        <c:crosses val="max"/>
        <c:crossBetween val="midCat"/>
      </c:valAx>
      <c:valAx>
        <c:axId val="898999455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9117151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546100</xdr:colOff>
      <xdr:row>2</xdr:row>
      <xdr:rowOff>12700</xdr:rowOff>
    </xdr:from>
    <xdr:to>
      <xdr:col>27</xdr:col>
      <xdr:colOff>215900</xdr:colOff>
      <xdr:row>11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FEB9F7-0AB0-EE4F-8E1E-813B7D31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457200</xdr:colOff>
      <xdr:row>2</xdr:row>
      <xdr:rowOff>977900</xdr:rowOff>
    </xdr:from>
    <xdr:to>
      <xdr:col>56</xdr:col>
      <xdr:colOff>431800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9FBEB-82AD-974A-800D-C44C08EA4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16</xdr:col>
      <xdr:colOff>533400</xdr:colOff>
      <xdr:row>80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CE57D-F03E-2B46-9060-CA883E54A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5976600"/>
          <a:ext cx="12115800" cy="436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001-76FC-374E-BE51-A27192DC5244}">
  <dimension ref="B1:AC99"/>
  <sheetViews>
    <sheetView showGridLines="0" topLeftCell="L1" workbookViewId="0">
      <selection activeCell="T16" sqref="T16"/>
    </sheetView>
  </sheetViews>
  <sheetFormatPr baseColWidth="10" defaultRowHeight="16" x14ac:dyDescent="0.2"/>
  <cols>
    <col min="1" max="1" width="3.5" customWidth="1"/>
    <col min="2" max="7" width="5.33203125" style="1" customWidth="1"/>
    <col min="8" max="8" width="12.33203125" style="1" customWidth="1"/>
    <col min="9" max="9" width="13.5" style="1" bestFit="1" customWidth="1"/>
    <col min="10" max="10" width="10.83203125" style="1"/>
    <col min="11" max="11" width="20.1640625" style="1" bestFit="1" customWidth="1"/>
    <col min="12" max="12" width="20.33203125" style="1" bestFit="1" customWidth="1"/>
    <col min="13" max="14" width="10.83203125" style="1"/>
    <col min="15" max="15" width="10.83203125" style="1" customWidth="1"/>
    <col min="16" max="16" width="12.33203125" style="1" bestFit="1" customWidth="1"/>
    <col min="17" max="18" width="11.33203125" style="1" bestFit="1" customWidth="1"/>
    <col min="20" max="23" width="11.33203125" bestFit="1" customWidth="1"/>
    <col min="24" max="24" width="12.33203125" bestFit="1" customWidth="1"/>
    <col min="25" max="25" width="11.33203125" bestFit="1" customWidth="1"/>
  </cols>
  <sheetData>
    <row r="1" spans="2:29" ht="17" customHeight="1" thickBot="1" x14ac:dyDescent="0.25"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30" t="s">
        <v>17</v>
      </c>
      <c r="Q1" s="31">
        <v>0.4</v>
      </c>
      <c r="R1" s="24"/>
    </row>
    <row r="2" spans="2:29" ht="31" customHeight="1" x14ac:dyDescent="0.2">
      <c r="B2" s="126" t="s">
        <v>18</v>
      </c>
      <c r="C2" s="127"/>
      <c r="D2" s="127"/>
      <c r="E2" s="128" t="s">
        <v>19</v>
      </c>
      <c r="F2" s="127"/>
      <c r="G2" s="129"/>
      <c r="H2" s="124" t="s">
        <v>20</v>
      </c>
      <c r="I2" s="124"/>
      <c r="J2" s="124"/>
      <c r="K2" s="128" t="s">
        <v>21</v>
      </c>
      <c r="L2" s="129"/>
      <c r="M2" s="124" t="s">
        <v>28</v>
      </c>
      <c r="N2" s="124"/>
      <c r="O2" s="124"/>
      <c r="P2" s="123" t="s">
        <v>23</v>
      </c>
      <c r="Q2" s="124"/>
      <c r="R2" s="125"/>
    </row>
    <row r="3" spans="2:29" ht="85" x14ac:dyDescent="0.2">
      <c r="B3" s="73" t="s">
        <v>0</v>
      </c>
      <c r="C3" s="13" t="s">
        <v>11</v>
      </c>
      <c r="D3" s="14" t="s">
        <v>12</v>
      </c>
      <c r="E3" s="15" t="s">
        <v>7</v>
      </c>
      <c r="F3" s="16" t="s">
        <v>8</v>
      </c>
      <c r="G3" s="17" t="s">
        <v>9</v>
      </c>
      <c r="H3" s="8" t="s">
        <v>4</v>
      </c>
      <c r="I3" s="5" t="s">
        <v>1</v>
      </c>
      <c r="J3" s="70" t="s">
        <v>13</v>
      </c>
      <c r="K3" s="50" t="s">
        <v>3</v>
      </c>
      <c r="L3" s="78" t="s">
        <v>2</v>
      </c>
      <c r="M3" s="36" t="s">
        <v>5</v>
      </c>
      <c r="N3" s="36" t="s">
        <v>6</v>
      </c>
      <c r="O3" s="37" t="s">
        <v>10</v>
      </c>
      <c r="P3" s="20" t="s">
        <v>14</v>
      </c>
      <c r="Q3" s="21" t="s">
        <v>15</v>
      </c>
      <c r="R3" s="25" t="s">
        <v>16</v>
      </c>
    </row>
    <row r="4" spans="2:29" x14ac:dyDescent="0.2">
      <c r="B4" s="74">
        <v>0</v>
      </c>
      <c r="C4" s="3">
        <v>1</v>
      </c>
      <c r="D4" s="6">
        <v>4</v>
      </c>
      <c r="E4" s="57">
        <v>1</v>
      </c>
      <c r="F4" s="57">
        <v>1.2</v>
      </c>
      <c r="G4" s="57">
        <v>0.3</v>
      </c>
      <c r="H4" s="38">
        <f>C4*E4+D4*F4+G4</f>
        <v>6.1</v>
      </c>
      <c r="I4" s="64">
        <f>1/(1+EXP(-H4))</f>
        <v>0.9977621514787236</v>
      </c>
      <c r="J4" s="76">
        <f>IF(I4&lt;0.5,0,1)</f>
        <v>1</v>
      </c>
      <c r="K4" s="58">
        <f>IF(ABS(1-B4)&gt;0,(1-I4),I4)</f>
        <v>2.2378485212763977E-3</v>
      </c>
      <c r="L4" s="66">
        <f>-(B4)*LN(I4)-(1-B4)*LN(1-I4)</f>
        <v>6.1022403562462202</v>
      </c>
      <c r="M4" s="58">
        <f>-(B4-I4)*C4</f>
        <v>0.9977621514787236</v>
      </c>
      <c r="N4" s="59">
        <f>-(B4-I4)*D4</f>
        <v>3.9910486059148944</v>
      </c>
      <c r="O4" s="60">
        <f>-(B4-I4)</f>
        <v>0.9977621514787236</v>
      </c>
      <c r="P4" s="62">
        <f>E4- M4*$Q$1</f>
        <v>0.60089513940851047</v>
      </c>
      <c r="Q4" s="62">
        <f t="shared" ref="Q4:R7" si="0">F4-N4*$Q$1</f>
        <v>-0.39641944236595794</v>
      </c>
      <c r="R4" s="63">
        <f t="shared" si="0"/>
        <v>-9.9104860591489485E-2</v>
      </c>
      <c r="T4" s="68"/>
      <c r="U4" s="68"/>
      <c r="V4" s="68"/>
      <c r="W4" s="68"/>
      <c r="X4" s="68"/>
      <c r="Y4" s="68"/>
      <c r="Z4" s="68"/>
      <c r="AA4" s="68"/>
      <c r="AB4" s="68"/>
      <c r="AC4" s="68"/>
    </row>
    <row r="5" spans="2:29" x14ac:dyDescent="0.2">
      <c r="B5" s="74">
        <v>0</v>
      </c>
      <c r="C5" s="3">
        <v>3</v>
      </c>
      <c r="D5" s="6">
        <v>3</v>
      </c>
      <c r="E5" s="57">
        <f>P4</f>
        <v>0.60089513940851047</v>
      </c>
      <c r="F5" s="57">
        <f t="shared" ref="F5:G5" si="1">Q4</f>
        <v>-0.39641944236595794</v>
      </c>
      <c r="G5" s="57">
        <f t="shared" si="1"/>
        <v>-9.9104860591489485E-2</v>
      </c>
      <c r="H5" s="38">
        <f t="shared" ref="H5:H7" si="2">C5*E5+D5*F5+G5</f>
        <v>0.5143222305361681</v>
      </c>
      <c r="I5" s="64">
        <f>1/(1+EXP(-H5))</f>
        <v>0.62581915834283108</v>
      </c>
      <c r="J5" s="76">
        <f>IF(I5&lt;0.5,0,1)</f>
        <v>1</v>
      </c>
      <c r="K5" s="40">
        <f t="shared" ref="K5:K7" si="3">IF(ABS(1-B5)&gt;0,(1-I5),I5)</f>
        <v>0.37418084165716892</v>
      </c>
      <c r="L5" s="11">
        <f>-(B5)*LN(I5)-(1-B5)*LN(1-I5)</f>
        <v>0.98301606458972546</v>
      </c>
      <c r="M5" s="40">
        <f t="shared" ref="M5:M7" si="4">-(B5-I5)*C5</f>
        <v>1.8774574750284931</v>
      </c>
      <c r="N5" s="35">
        <f t="shared" ref="N5:N7" si="5">-(B5-I5)*D5</f>
        <v>1.8774574750284931</v>
      </c>
      <c r="O5" s="43">
        <f t="shared" ref="O5:O7" si="6">-(B5-I5)</f>
        <v>0.62581915834283108</v>
      </c>
      <c r="P5" s="62">
        <f>E5- M5*$Q$1</f>
        <v>-0.15008785060288687</v>
      </c>
      <c r="Q5" s="62">
        <f t="shared" si="0"/>
        <v>-1.1474024323773553</v>
      </c>
      <c r="R5" s="63">
        <f t="shared" si="0"/>
        <v>-0.34943252392862195</v>
      </c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2:29" x14ac:dyDescent="0.2">
      <c r="B6" s="74">
        <v>1</v>
      </c>
      <c r="C6" s="3">
        <v>4</v>
      </c>
      <c r="D6" s="6">
        <v>2</v>
      </c>
      <c r="E6" s="57">
        <f>P5</f>
        <v>-0.15008785060288687</v>
      </c>
      <c r="F6" s="57">
        <f t="shared" ref="F6" si="7">Q5</f>
        <v>-1.1474024323773553</v>
      </c>
      <c r="G6" s="57">
        <f t="shared" ref="G6" si="8">R5</f>
        <v>-0.34943252392862195</v>
      </c>
      <c r="H6" s="38">
        <f t="shared" si="2"/>
        <v>-3.2445887910948801</v>
      </c>
      <c r="I6" s="64">
        <f>1/(1+EXP(-H6))</f>
        <v>3.7521819070281341E-2</v>
      </c>
      <c r="J6" s="76">
        <f>IF(I6&lt;0.5,0,1)</f>
        <v>0</v>
      </c>
      <c r="K6" s="40">
        <f t="shared" si="3"/>
        <v>3.7521819070281341E-2</v>
      </c>
      <c r="L6" s="11">
        <f>-(B6)*LN(I6)-(1-B6)*LN(1-I6)</f>
        <v>3.2828326733359559</v>
      </c>
      <c r="M6" s="40">
        <f t="shared" si="4"/>
        <v>-3.8499127237188748</v>
      </c>
      <c r="N6" s="35">
        <f t="shared" si="5"/>
        <v>-1.9249563618594374</v>
      </c>
      <c r="O6" s="43">
        <f t="shared" si="6"/>
        <v>-0.96247818092971871</v>
      </c>
      <c r="P6" s="62">
        <f>E6- M6*$Q$1</f>
        <v>1.3898772388846632</v>
      </c>
      <c r="Q6" s="62">
        <f t="shared" si="0"/>
        <v>-0.37741988763358025</v>
      </c>
      <c r="R6" s="63">
        <f t="shared" si="0"/>
        <v>3.5558748443265564E-2</v>
      </c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2:29" x14ac:dyDescent="0.2">
      <c r="B7" s="75">
        <v>1</v>
      </c>
      <c r="C7" s="4">
        <v>5</v>
      </c>
      <c r="D7" s="7">
        <v>1</v>
      </c>
      <c r="E7" s="57">
        <f>P6</f>
        <v>1.3898772388846632</v>
      </c>
      <c r="F7" s="57">
        <f t="shared" ref="F7" si="9">Q6</f>
        <v>-0.37741988763358025</v>
      </c>
      <c r="G7" s="57">
        <f t="shared" ref="G7" si="10">R6</f>
        <v>3.5558748443265564E-2</v>
      </c>
      <c r="H7" s="39">
        <f t="shared" si="2"/>
        <v>6.6075250552330012</v>
      </c>
      <c r="I7" s="65">
        <f>1/(1+EXP(-H7))</f>
        <v>0.9986516508870924</v>
      </c>
      <c r="J7" s="77">
        <f>IF(I7&lt;0.5,0,1)</f>
        <v>1</v>
      </c>
      <c r="K7" s="41">
        <f t="shared" si="3"/>
        <v>0.9986516508870924</v>
      </c>
      <c r="L7" s="12">
        <f>-(B7)*LN(I7)-(1-B7)*LN(1-I7)</f>
        <v>1.3492589535198886E-3</v>
      </c>
      <c r="M7" s="41">
        <f t="shared" si="4"/>
        <v>-6.7417455645379931E-3</v>
      </c>
      <c r="N7" s="42">
        <f t="shared" si="5"/>
        <v>-1.3483491129075986E-3</v>
      </c>
      <c r="O7" s="61">
        <f t="shared" si="6"/>
        <v>-1.3483491129075986E-3</v>
      </c>
      <c r="P7" s="62">
        <f>E7- M7*$Q$1</f>
        <v>1.3925739371104784</v>
      </c>
      <c r="Q7" s="62">
        <f t="shared" si="0"/>
        <v>-0.37688054798841719</v>
      </c>
      <c r="R7" s="63">
        <f t="shared" si="0"/>
        <v>3.6098088088428605E-2</v>
      </c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spans="2:29" ht="17" thickBot="1" x14ac:dyDescent="0.25">
      <c r="B8" s="26"/>
      <c r="C8" s="27"/>
      <c r="D8" s="27"/>
      <c r="E8" s="27"/>
      <c r="F8" s="27"/>
      <c r="G8" s="27"/>
      <c r="H8" s="27"/>
      <c r="I8" s="27"/>
      <c r="J8" s="27"/>
      <c r="K8" s="28">
        <f>K4*K5*K6*K7</f>
        <v>3.1376907889770442E-5</v>
      </c>
      <c r="L8" s="28">
        <f>SUM(L4:L7)</f>
        <v>10.369438353125421</v>
      </c>
      <c r="M8" s="27"/>
      <c r="N8" s="27"/>
      <c r="O8" s="27"/>
      <c r="P8" s="27"/>
      <c r="Q8" s="27"/>
      <c r="R8" s="29"/>
      <c r="U8" s="68"/>
    </row>
    <row r="9" spans="2:29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T9" s="68"/>
      <c r="U9" s="68"/>
      <c r="V9" s="68"/>
      <c r="W9" s="68"/>
      <c r="X9" s="68"/>
      <c r="Y9" s="68"/>
    </row>
    <row r="10" spans="2:29" x14ac:dyDescent="0.2">
      <c r="B10" s="126" t="s">
        <v>18</v>
      </c>
      <c r="C10" s="127"/>
      <c r="D10" s="127"/>
      <c r="E10" s="128" t="s">
        <v>19</v>
      </c>
      <c r="F10" s="127"/>
      <c r="G10" s="129"/>
      <c r="H10" s="124" t="s">
        <v>20</v>
      </c>
      <c r="I10" s="124"/>
      <c r="J10" s="124"/>
      <c r="K10" s="128" t="s">
        <v>21</v>
      </c>
      <c r="L10" s="129"/>
      <c r="M10" s="124" t="s">
        <v>22</v>
      </c>
      <c r="N10" s="124"/>
      <c r="O10" s="124"/>
      <c r="P10" s="123" t="s">
        <v>23</v>
      </c>
      <c r="Q10" s="124"/>
      <c r="R10" s="125"/>
      <c r="T10" s="68"/>
      <c r="U10" s="68"/>
      <c r="V10" s="68"/>
      <c r="W10" s="68"/>
      <c r="X10" s="68"/>
      <c r="Y10" s="68"/>
    </row>
    <row r="11" spans="2:29" ht="85" x14ac:dyDescent="0.2">
      <c r="B11" s="73" t="s">
        <v>0</v>
      </c>
      <c r="C11" s="13" t="s">
        <v>11</v>
      </c>
      <c r="D11" s="14" t="s">
        <v>12</v>
      </c>
      <c r="E11" s="15" t="s">
        <v>7</v>
      </c>
      <c r="F11" s="16" t="s">
        <v>8</v>
      </c>
      <c r="G11" s="17" t="s">
        <v>9</v>
      </c>
      <c r="H11" s="8" t="s">
        <v>4</v>
      </c>
      <c r="I11" s="5" t="s">
        <v>1</v>
      </c>
      <c r="J11" s="70" t="s">
        <v>13</v>
      </c>
      <c r="K11" s="9" t="s">
        <v>3</v>
      </c>
      <c r="L11" s="10" t="s">
        <v>2</v>
      </c>
      <c r="M11" s="18" t="s">
        <v>5</v>
      </c>
      <c r="N11" s="18" t="s">
        <v>6</v>
      </c>
      <c r="O11" s="19" t="s">
        <v>10</v>
      </c>
      <c r="P11" s="20" t="s">
        <v>14</v>
      </c>
      <c r="Q11" s="21" t="s">
        <v>15</v>
      </c>
      <c r="R11" s="25" t="s">
        <v>16</v>
      </c>
      <c r="T11" s="69">
        <v>-3</v>
      </c>
      <c r="U11" s="69">
        <f>(-$G4-$E4*$T11)/$F4</f>
        <v>2.2500000000000004</v>
      </c>
      <c r="V11" s="69">
        <f>(-$G5-$E5*$T11)/$F5</f>
        <v>-4.7974192876780428</v>
      </c>
      <c r="W11" s="69">
        <f>(-$G6-$E6*$T11)/$F6</f>
        <v>8.7877648708764092E-2</v>
      </c>
      <c r="X11" s="69">
        <f>(-$G7-$E7*$T11)/$F7</f>
        <v>-10.953511205070111</v>
      </c>
      <c r="Y11" s="68">
        <f>(-$G$47-$E$47*$T11)/$F$47</f>
        <v>-2.5095238951427401</v>
      </c>
    </row>
    <row r="12" spans="2:29" x14ac:dyDescent="0.2">
      <c r="B12" s="74">
        <v>0</v>
      </c>
      <c r="C12" s="3">
        <v>1</v>
      </c>
      <c r="D12" s="6">
        <v>4</v>
      </c>
      <c r="E12" s="67">
        <f>P7</f>
        <v>1.3925739371104784</v>
      </c>
      <c r="F12" s="67">
        <f t="shared" ref="F12:G12" si="11">Q7</f>
        <v>-0.37688054798841719</v>
      </c>
      <c r="G12" s="67">
        <f t="shared" si="11"/>
        <v>3.6098088088428605E-2</v>
      </c>
      <c r="H12" s="38">
        <f>C12*E12+D12*F12+G12</f>
        <v>-7.885016675476178E-2</v>
      </c>
      <c r="I12" s="64">
        <f>1/(1+EXP(-H12))</f>
        <v>0.48029766527760948</v>
      </c>
      <c r="J12" s="71">
        <f>IF(I12&lt;0.5,0,1)</f>
        <v>0</v>
      </c>
      <c r="K12" s="58">
        <f>IF(ABS(1-B12)&gt;0,(1-I12),I12)</f>
        <v>0.51970233472239058</v>
      </c>
      <c r="L12" s="66">
        <f>-(B12)*LN(I12)-(1-B12)*LN(1-I12)</f>
        <v>0.65449906453528695</v>
      </c>
      <c r="M12" s="58">
        <f>-(B12-I12)*C12</f>
        <v>0.48029766527760948</v>
      </c>
      <c r="N12" s="59">
        <f>-(B12-I12)*D12</f>
        <v>1.9211906611104379</v>
      </c>
      <c r="O12" s="60">
        <f>-(B12-I12)</f>
        <v>0.48029766527760948</v>
      </c>
      <c r="P12" s="62">
        <f>E12- M12*$Q$1</f>
        <v>1.2004548709994345</v>
      </c>
      <c r="Q12" s="62">
        <f t="shared" ref="Q12:R15" si="12">F12-N12*$Q$1</f>
        <v>-1.1453568124325924</v>
      </c>
      <c r="R12" s="63">
        <f t="shared" si="12"/>
        <v>-0.15602097802261519</v>
      </c>
      <c r="T12" s="69">
        <v>-2</v>
      </c>
      <c r="U12" s="69">
        <f>(-$G4-$E4*$T12)/$F4</f>
        <v>1.4166666666666667</v>
      </c>
      <c r="V12" s="69">
        <f>(-$G5-$E5*$T12)/$F5</f>
        <v>-3.2816128584520285</v>
      </c>
      <c r="W12" s="69">
        <f>(-$G6-$E6*$T12)/$F6</f>
        <v>-4.2928985796893207E-2</v>
      </c>
      <c r="X12" s="69">
        <f>(-$G7-$E7*$T12)/$F7</f>
        <v>-7.2709356852712412</v>
      </c>
      <c r="Y12" s="68">
        <f t="shared" ref="Y12:Y19" si="13">(-$G$47-$E$47*$T12)/$F$47</f>
        <v>-1.7047982586477255</v>
      </c>
    </row>
    <row r="13" spans="2:29" x14ac:dyDescent="0.2">
      <c r="B13" s="74">
        <v>0</v>
      </c>
      <c r="C13" s="3">
        <v>3</v>
      </c>
      <c r="D13" s="6">
        <v>3</v>
      </c>
      <c r="E13" s="57">
        <f>P12</f>
        <v>1.2004548709994345</v>
      </c>
      <c r="F13" s="57">
        <f t="shared" ref="F13:F15" si="14">Q12</f>
        <v>-1.1453568124325924</v>
      </c>
      <c r="G13" s="57">
        <f t="shared" ref="G13:G15" si="15">R12</f>
        <v>-0.15602097802261519</v>
      </c>
      <c r="H13" s="38">
        <f t="shared" ref="H13:H15" si="16">C13*E13+D13*F13+G13</f>
        <v>9.2731976779112102E-3</v>
      </c>
      <c r="I13" s="64">
        <f>1/(1+EXP(-H13))</f>
        <v>0.50231828280664925</v>
      </c>
      <c r="J13" s="71">
        <f>IF(I13&lt;0.5,0,1)</f>
        <v>1</v>
      </c>
      <c r="K13" s="40">
        <f t="shared" ref="K13:K15" si="17">IF(ABS(1-B13)&gt;0,(1-I13),I13)</f>
        <v>0.49768171719335075</v>
      </c>
      <c r="L13" s="11">
        <f>-(B13)*LN(I13)-(1-B13)*LN(1-I13)</f>
        <v>0.69779452838478384</v>
      </c>
      <c r="M13" s="40">
        <f t="shared" ref="M13:M15" si="18">-(B13-I13)*C13</f>
        <v>1.5069548484199478</v>
      </c>
      <c r="N13" s="35">
        <f t="shared" ref="N13:N15" si="19">-(B13-I13)*D13</f>
        <v>1.5069548484199478</v>
      </c>
      <c r="O13" s="43">
        <f t="shared" ref="O13:O15" si="20">-(B13-I13)</f>
        <v>0.50231828280664925</v>
      </c>
      <c r="P13" s="62">
        <f>E13- M13*$Q$1</f>
        <v>0.5976729316314553</v>
      </c>
      <c r="Q13" s="62">
        <f t="shared" si="12"/>
        <v>-1.7481387518005715</v>
      </c>
      <c r="R13" s="63">
        <f t="shared" si="12"/>
        <v>-0.35694829114527493</v>
      </c>
      <c r="T13" s="69">
        <v>-1</v>
      </c>
      <c r="U13" s="69">
        <f>(-$G4-$E4*$T13)/$F4</f>
        <v>0.58333333333333337</v>
      </c>
      <c r="V13" s="69">
        <f>(-$G5-$E5*$T13)/$F5</f>
        <v>-1.7658064292260143</v>
      </c>
      <c r="W13" s="69">
        <f>(-$G6-$E6*$T13)/$F6</f>
        <v>-0.17373562030255049</v>
      </c>
      <c r="X13" s="69">
        <f>(-$G7-$E7*$T13)/$F7</f>
        <v>-3.5883601654723707</v>
      </c>
      <c r="Y13" s="68">
        <f t="shared" si="13"/>
        <v>-0.90007262215271089</v>
      </c>
    </row>
    <row r="14" spans="2:29" x14ac:dyDescent="0.2">
      <c r="B14" s="74">
        <v>1</v>
      </c>
      <c r="C14" s="3">
        <v>4</v>
      </c>
      <c r="D14" s="6">
        <v>2</v>
      </c>
      <c r="E14" s="57">
        <f>P13</f>
        <v>0.5976729316314553</v>
      </c>
      <c r="F14" s="57">
        <f t="shared" si="14"/>
        <v>-1.7481387518005715</v>
      </c>
      <c r="G14" s="57">
        <f t="shared" si="15"/>
        <v>-0.35694829114527493</v>
      </c>
      <c r="H14" s="38">
        <f t="shared" si="16"/>
        <v>-1.462534068220597</v>
      </c>
      <c r="I14" s="64">
        <f>1/(1+EXP(-H14))</f>
        <v>0.18808005202510097</v>
      </c>
      <c r="J14" s="71">
        <f>IF(I14&lt;0.5,0,1)</f>
        <v>0</v>
      </c>
      <c r="K14" s="40">
        <f t="shared" si="17"/>
        <v>0.18808005202510097</v>
      </c>
      <c r="L14" s="11">
        <f>-(B14)*LN(I14)-(1-B14)*LN(1-I14)</f>
        <v>1.6708875981388078</v>
      </c>
      <c r="M14" s="40">
        <f t="shared" si="18"/>
        <v>-3.2476797918995963</v>
      </c>
      <c r="N14" s="35">
        <f t="shared" si="19"/>
        <v>-1.6238398959497982</v>
      </c>
      <c r="O14" s="43">
        <f t="shared" si="20"/>
        <v>-0.81191994797489908</v>
      </c>
      <c r="P14" s="62">
        <f>E14- M14*$Q$1</f>
        <v>1.8967448483912939</v>
      </c>
      <c r="Q14" s="62">
        <f t="shared" si="12"/>
        <v>-1.0986027934206524</v>
      </c>
      <c r="R14" s="63">
        <f t="shared" si="12"/>
        <v>-3.2180311955315288E-2</v>
      </c>
      <c r="T14" s="69">
        <v>0</v>
      </c>
      <c r="U14" s="69">
        <f>(-$G4-$E4*$T14)/$F4</f>
        <v>-0.25</v>
      </c>
      <c r="V14" s="69">
        <f>(-$G5-$E5*$T14)/$F5</f>
        <v>-0.25</v>
      </c>
      <c r="W14" s="69">
        <f>(-$G6-$E6*$T14)/$F6</f>
        <v>-0.30454225480820779</v>
      </c>
      <c r="X14" s="69">
        <f>(-$G7-$E7*$T14)/$F7</f>
        <v>9.4215354326499967E-2</v>
      </c>
      <c r="Y14" s="68">
        <f t="shared" si="13"/>
        <v>-9.534698565769624E-2</v>
      </c>
    </row>
    <row r="15" spans="2:29" x14ac:dyDescent="0.2">
      <c r="B15" s="75">
        <v>1</v>
      </c>
      <c r="C15" s="4">
        <v>5</v>
      </c>
      <c r="D15" s="7">
        <v>1</v>
      </c>
      <c r="E15" s="57">
        <f>P14</f>
        <v>1.8967448483912939</v>
      </c>
      <c r="F15" s="57">
        <f t="shared" si="14"/>
        <v>-1.0986027934206524</v>
      </c>
      <c r="G15" s="57">
        <f t="shared" si="15"/>
        <v>-3.2180311955315288E-2</v>
      </c>
      <c r="H15" s="39">
        <f t="shared" si="16"/>
        <v>8.3529411365805011</v>
      </c>
      <c r="I15" s="65">
        <f>1/(1+EXP(-H15))</f>
        <v>0.99976435327703861</v>
      </c>
      <c r="J15" s="72">
        <f>IF(I15&lt;0.5,0,1)</f>
        <v>1</v>
      </c>
      <c r="K15" s="41">
        <f t="shared" si="17"/>
        <v>0.99976435327703861</v>
      </c>
      <c r="L15" s="12">
        <f>-(B15)*LN(I15)-(1-B15)*LN(1-I15)</f>
        <v>2.3567449201295545E-4</v>
      </c>
      <c r="M15" s="41">
        <f t="shared" si="18"/>
        <v>-1.1782336148069561E-3</v>
      </c>
      <c r="N15" s="42">
        <f t="shared" si="19"/>
        <v>-2.3564672296139122E-4</v>
      </c>
      <c r="O15" s="61">
        <f t="shared" si="20"/>
        <v>-2.3564672296139122E-4</v>
      </c>
      <c r="P15" s="62">
        <f>E15- M15*$Q$1</f>
        <v>1.8972161418372167</v>
      </c>
      <c r="Q15" s="62">
        <f t="shared" si="12"/>
        <v>-1.0985085347314678</v>
      </c>
      <c r="R15" s="63">
        <f t="shared" si="12"/>
        <v>-3.2086053266130732E-2</v>
      </c>
      <c r="T15" s="69">
        <v>1</v>
      </c>
      <c r="U15" s="69">
        <f>(-$G4-$E4*$T15)/$F4</f>
        <v>-1.0833333333333335</v>
      </c>
      <c r="V15" s="69">
        <f>(-$G5-$E5*$T15)/$F5</f>
        <v>1.2658064292260143</v>
      </c>
      <c r="W15" s="69">
        <f>(-$G6-$E6*$T15)/$F6</f>
        <v>-0.43534888931386512</v>
      </c>
      <c r="X15" s="69">
        <f>(-$G7-$E7*$T15)/$F7</f>
        <v>3.7767908741253708</v>
      </c>
      <c r="Y15" s="68">
        <f t="shared" si="13"/>
        <v>0.70937865083731844</v>
      </c>
    </row>
    <row r="16" spans="2:29" ht="17" thickBo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8">
        <f>K12*K13*K14*K15</f>
        <v>4.8634755712350666E-2</v>
      </c>
      <c r="L16" s="28">
        <f>SUM(L12:L15)</f>
        <v>3.0234168655508915</v>
      </c>
      <c r="M16" s="27"/>
      <c r="N16" s="27"/>
      <c r="O16" s="27"/>
      <c r="P16" s="27"/>
      <c r="Q16" s="27"/>
      <c r="R16" s="29"/>
      <c r="T16" s="69">
        <v>2</v>
      </c>
      <c r="U16" s="69">
        <f>(-$G4-$E4*$T16)/$F4</f>
        <v>-1.9166666666666665</v>
      </c>
      <c r="V16" s="69">
        <f>(-$G5-$E5*$T16)/$F5</f>
        <v>2.7816128584520285</v>
      </c>
      <c r="W16" s="69">
        <f>(-$G6-$E6*$T16)/$F6</f>
        <v>-0.56615552381952239</v>
      </c>
      <c r="X16" s="69">
        <f>(-$G7-$E7*$T16)/$F7</f>
        <v>7.4593663939242418</v>
      </c>
      <c r="Y16" s="68">
        <f t="shared" si="13"/>
        <v>1.5141042873323332</v>
      </c>
    </row>
    <row r="17" spans="2:25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T17" s="69">
        <v>3</v>
      </c>
      <c r="U17" s="69">
        <f>(-$G4-$E4*$T17)/$F4</f>
        <v>-2.75</v>
      </c>
      <c r="V17" s="69">
        <f>(-$G5-$E5*$T17)/$F5</f>
        <v>4.2974192876780428</v>
      </c>
      <c r="W17" s="69">
        <f>(-$G6-$E6*$T17)/$F6</f>
        <v>-0.69696215832517971</v>
      </c>
      <c r="X17" s="69">
        <f>(-$G7-$E7*$T17)/$F7</f>
        <v>11.141941913723112</v>
      </c>
      <c r="Y17" s="68">
        <f t="shared" si="13"/>
        <v>2.3188299238273475</v>
      </c>
    </row>
    <row r="18" spans="2:25" ht="16" customHeight="1" x14ac:dyDescent="0.2">
      <c r="B18" s="126" t="s">
        <v>18</v>
      </c>
      <c r="C18" s="127"/>
      <c r="D18" s="127"/>
      <c r="E18" s="128" t="s">
        <v>19</v>
      </c>
      <c r="F18" s="127"/>
      <c r="G18" s="129"/>
      <c r="H18" s="124" t="s">
        <v>20</v>
      </c>
      <c r="I18" s="124"/>
      <c r="J18" s="124"/>
      <c r="K18" s="128" t="s">
        <v>21</v>
      </c>
      <c r="L18" s="129"/>
      <c r="M18" s="124" t="s">
        <v>22</v>
      </c>
      <c r="N18" s="124"/>
      <c r="O18" s="124"/>
      <c r="P18" s="123" t="s">
        <v>23</v>
      </c>
      <c r="Q18" s="124"/>
      <c r="R18" s="125"/>
      <c r="T18" s="69">
        <v>4</v>
      </c>
      <c r="U18" s="69">
        <f>(-$G4-$E4*$T18)/$F4</f>
        <v>-3.5833333333333335</v>
      </c>
      <c r="V18" s="69">
        <f>(-$G5-$E5*$T18)/$F5</f>
        <v>5.813225716904058</v>
      </c>
      <c r="W18" s="69">
        <f>(-$G6-$E6*$T18)/$F6</f>
        <v>-0.82776879283083704</v>
      </c>
      <c r="X18" s="69">
        <f>(-$G7-$E7*$T18)/$F7</f>
        <v>14.824517433521983</v>
      </c>
      <c r="Y18" s="68">
        <f t="shared" si="13"/>
        <v>3.1235555603223624</v>
      </c>
    </row>
    <row r="19" spans="2:25" ht="85" x14ac:dyDescent="0.2">
      <c r="B19" s="73" t="s">
        <v>0</v>
      </c>
      <c r="C19" s="13" t="s">
        <v>11</v>
      </c>
      <c r="D19" s="14" t="s">
        <v>12</v>
      </c>
      <c r="E19" s="15" t="s">
        <v>7</v>
      </c>
      <c r="F19" s="16" t="s">
        <v>8</v>
      </c>
      <c r="G19" s="17" t="s">
        <v>9</v>
      </c>
      <c r="H19" s="8" t="s">
        <v>4</v>
      </c>
      <c r="I19" s="5" t="s">
        <v>1</v>
      </c>
      <c r="J19" s="70" t="s">
        <v>13</v>
      </c>
      <c r="K19" s="9" t="s">
        <v>3</v>
      </c>
      <c r="L19" s="10" t="s">
        <v>2</v>
      </c>
      <c r="M19" s="18" t="s">
        <v>5</v>
      </c>
      <c r="N19" s="18" t="s">
        <v>6</v>
      </c>
      <c r="O19" s="19" t="s">
        <v>10</v>
      </c>
      <c r="P19" s="20" t="s">
        <v>14</v>
      </c>
      <c r="Q19" s="21" t="s">
        <v>15</v>
      </c>
      <c r="R19" s="25" t="s">
        <v>16</v>
      </c>
      <c r="T19" s="69">
        <v>5</v>
      </c>
      <c r="U19" s="69">
        <f>(-$G4-$E4*$T19)/$F4</f>
        <v>-4.416666666666667</v>
      </c>
      <c r="V19" s="69">
        <f>(-$G5-$E5*$T19)/$F5</f>
        <v>7.3290321461300705</v>
      </c>
      <c r="W19" s="69">
        <f>(-$G6-$E6*$T19)/$F6</f>
        <v>-0.95857542733649437</v>
      </c>
      <c r="X19" s="69">
        <f>(-$G7-$E7*$T19)/$F7</f>
        <v>18.507092953320853</v>
      </c>
      <c r="Y19" s="68">
        <f t="shared" si="13"/>
        <v>3.9282811968173772</v>
      </c>
    </row>
    <row r="20" spans="2:25" x14ac:dyDescent="0.2">
      <c r="B20" s="74">
        <v>0</v>
      </c>
      <c r="C20" s="3">
        <v>1</v>
      </c>
      <c r="D20" s="6">
        <v>4</v>
      </c>
      <c r="E20" s="67">
        <f>P15</f>
        <v>1.8972161418372167</v>
      </c>
      <c r="F20" s="67">
        <f t="shared" ref="F20" si="21">Q15</f>
        <v>-1.0985085347314678</v>
      </c>
      <c r="G20" s="67">
        <f t="shared" ref="G20" si="22">R15</f>
        <v>-3.2086053266130732E-2</v>
      </c>
      <c r="H20" s="38">
        <f>C20*E20+D20*F20+G20</f>
        <v>-2.528904050354785</v>
      </c>
      <c r="I20" s="64">
        <f>1/(1+EXP(-H20))</f>
        <v>7.3856576509710947E-2</v>
      </c>
      <c r="J20" s="71">
        <f>IF(I20&lt;0.5,0,1)</f>
        <v>0</v>
      </c>
      <c r="K20" s="58">
        <f>IF(ABS(1-B20)&gt;0,(1-I20),I20)</f>
        <v>0.926143423490289</v>
      </c>
      <c r="L20" s="66">
        <f>-(B20)*LN(I20)-(1-B20)*LN(1-I20)</f>
        <v>7.6726171350683783E-2</v>
      </c>
      <c r="M20" s="58">
        <f>-(B20-I20)*C20</f>
        <v>7.3856576509710947E-2</v>
      </c>
      <c r="N20" s="59">
        <f>-(B20-I20)*D20</f>
        <v>0.29542630603884379</v>
      </c>
      <c r="O20" s="60">
        <f>-(B20-I20)</f>
        <v>7.3856576509710947E-2</v>
      </c>
      <c r="P20" s="62">
        <f>E20- M20*$Q$1</f>
        <v>1.8676735112333323</v>
      </c>
      <c r="Q20" s="62">
        <f t="shared" ref="Q20:R23" si="23">F20-N20*$Q$1</f>
        <v>-1.2166790571470054</v>
      </c>
      <c r="R20" s="63">
        <f t="shared" si="23"/>
        <v>-6.1628683870015112E-2</v>
      </c>
    </row>
    <row r="21" spans="2:25" x14ac:dyDescent="0.2">
      <c r="B21" s="74">
        <v>0</v>
      </c>
      <c r="C21" s="3">
        <v>3</v>
      </c>
      <c r="D21" s="6">
        <v>3</v>
      </c>
      <c r="E21" s="57">
        <f>P20</f>
        <v>1.8676735112333323</v>
      </c>
      <c r="F21" s="57">
        <f t="shared" ref="F21:F23" si="24">Q20</f>
        <v>-1.2166790571470054</v>
      </c>
      <c r="G21" s="57">
        <f t="shared" ref="G21:G23" si="25">R20</f>
        <v>-6.1628683870015112E-2</v>
      </c>
      <c r="H21" s="38">
        <f t="shared" ref="H21:H23" si="26">C21*E21+D21*F21+G21</f>
        <v>1.8913546783889656</v>
      </c>
      <c r="I21" s="64">
        <f>1/(1+EXP(-H21))</f>
        <v>0.8689099129780079</v>
      </c>
      <c r="J21" s="71">
        <f>IF(I21&lt;0.5,0,1)</f>
        <v>1</v>
      </c>
      <c r="K21" s="40">
        <f t="shared" ref="K21:K23" si="27">IF(ABS(1-B21)&gt;0,(1-I21),I21)</f>
        <v>0.1310900870219921</v>
      </c>
      <c r="L21" s="11">
        <f>-(B21)*LN(I21)-(1-B21)*LN(1-I21)</f>
        <v>2.0318705049386927</v>
      </c>
      <c r="M21" s="40">
        <f t="shared" ref="M21:M23" si="28">-(B21-I21)*C21</f>
        <v>2.6067297389340238</v>
      </c>
      <c r="N21" s="35">
        <f t="shared" ref="N21:N23" si="29">-(B21-I21)*D21</f>
        <v>2.6067297389340238</v>
      </c>
      <c r="O21" s="43">
        <f t="shared" ref="O21:O23" si="30">-(B21-I21)</f>
        <v>0.8689099129780079</v>
      </c>
      <c r="P21" s="62">
        <f>E21- M21*$Q$1</f>
        <v>0.82498161565972272</v>
      </c>
      <c r="Q21" s="62">
        <f t="shared" si="23"/>
        <v>-2.2593709527206149</v>
      </c>
      <c r="R21" s="63">
        <f t="shared" si="23"/>
        <v>-0.40919264906121833</v>
      </c>
    </row>
    <row r="22" spans="2:25" x14ac:dyDescent="0.2">
      <c r="B22" s="74">
        <v>1</v>
      </c>
      <c r="C22" s="3">
        <v>4</v>
      </c>
      <c r="D22" s="6">
        <v>2</v>
      </c>
      <c r="E22" s="57">
        <f>P21</f>
        <v>0.82498161565972272</v>
      </c>
      <c r="F22" s="57">
        <f t="shared" si="24"/>
        <v>-2.2593709527206149</v>
      </c>
      <c r="G22" s="57">
        <f t="shared" si="25"/>
        <v>-0.40919264906121833</v>
      </c>
      <c r="H22" s="38">
        <f t="shared" si="26"/>
        <v>-1.6280080918635573</v>
      </c>
      <c r="I22" s="64">
        <f>1/(1+EXP(-H22))</f>
        <v>0.16410341541911547</v>
      </c>
      <c r="J22" s="71">
        <f>IF(I22&lt;0.5,0,1)</f>
        <v>0</v>
      </c>
      <c r="K22" s="40">
        <f t="shared" si="27"/>
        <v>0.16410341541911547</v>
      </c>
      <c r="L22" s="11">
        <f>-(B22)*LN(I22)-(1-B22)*LN(1-I22)</f>
        <v>1.8072584680672414</v>
      </c>
      <c r="M22" s="40">
        <f t="shared" si="28"/>
        <v>-3.3435863383235382</v>
      </c>
      <c r="N22" s="35">
        <f t="shared" si="29"/>
        <v>-1.6717931691617691</v>
      </c>
      <c r="O22" s="43">
        <f t="shared" si="30"/>
        <v>-0.83589658458088456</v>
      </c>
      <c r="P22" s="62">
        <f>E22- M22*$Q$1</f>
        <v>2.162416150989138</v>
      </c>
      <c r="Q22" s="62">
        <f t="shared" si="23"/>
        <v>-1.5906536850559072</v>
      </c>
      <c r="R22" s="63">
        <f t="shared" si="23"/>
        <v>-7.4834015228864459E-2</v>
      </c>
    </row>
    <row r="23" spans="2:25" x14ac:dyDescent="0.2">
      <c r="B23" s="75">
        <v>1</v>
      </c>
      <c r="C23" s="4">
        <v>5</v>
      </c>
      <c r="D23" s="7">
        <v>1</v>
      </c>
      <c r="E23" s="57">
        <f>P22</f>
        <v>2.162416150989138</v>
      </c>
      <c r="F23" s="57">
        <f t="shared" si="24"/>
        <v>-1.5906536850559072</v>
      </c>
      <c r="G23" s="57">
        <f t="shared" si="25"/>
        <v>-7.4834015228864459E-2</v>
      </c>
      <c r="H23" s="39">
        <f t="shared" si="26"/>
        <v>9.1465930546609187</v>
      </c>
      <c r="I23" s="65">
        <f>1/(1+EXP(-H23))</f>
        <v>0.99989342905360667</v>
      </c>
      <c r="J23" s="72">
        <f>IF(I23&lt;0.5,0,1)</f>
        <v>1</v>
      </c>
      <c r="K23" s="41">
        <f t="shared" si="27"/>
        <v>0.99989342905360667</v>
      </c>
      <c r="L23" s="12">
        <f>-(B23)*LN(I23)-(1-B23)*LN(1-I23)</f>
        <v>1.0657662548012003E-4</v>
      </c>
      <c r="M23" s="41">
        <f t="shared" si="28"/>
        <v>-5.3285473196662547E-4</v>
      </c>
      <c r="N23" s="42">
        <f t="shared" si="29"/>
        <v>-1.0657094639332509E-4</v>
      </c>
      <c r="O23" s="61">
        <f t="shared" si="30"/>
        <v>-1.0657094639332509E-4</v>
      </c>
      <c r="P23" s="62">
        <f>E23- M23*$Q$1</f>
        <v>2.1626292928819248</v>
      </c>
      <c r="Q23" s="62">
        <f t="shared" si="23"/>
        <v>-1.5906110566773499</v>
      </c>
      <c r="R23" s="63">
        <f t="shared" si="23"/>
        <v>-7.4791386850307132E-2</v>
      </c>
    </row>
    <row r="24" spans="2:25" ht="17" thickBo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8">
        <f>K20*K21*K22*K23</f>
        <v>1.9921380620246221E-2</v>
      </c>
      <c r="L24" s="28">
        <f>SUM(L20:L23)</f>
        <v>3.9159617209820978</v>
      </c>
      <c r="M24" s="27"/>
      <c r="N24" s="27"/>
      <c r="O24" s="27"/>
      <c r="P24" s="27"/>
      <c r="Q24" s="27"/>
      <c r="R24" s="29"/>
    </row>
    <row r="25" spans="2:25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25" x14ac:dyDescent="0.2">
      <c r="B26" s="126" t="s">
        <v>18</v>
      </c>
      <c r="C26" s="127"/>
      <c r="D26" s="127"/>
      <c r="E26" s="128" t="s">
        <v>19</v>
      </c>
      <c r="F26" s="127"/>
      <c r="G26" s="129"/>
      <c r="H26" s="124" t="s">
        <v>20</v>
      </c>
      <c r="I26" s="124"/>
      <c r="J26" s="124"/>
      <c r="K26" s="128" t="s">
        <v>21</v>
      </c>
      <c r="L26" s="129"/>
      <c r="M26" s="124" t="s">
        <v>22</v>
      </c>
      <c r="N26" s="124"/>
      <c r="O26" s="124"/>
      <c r="P26" s="123" t="s">
        <v>23</v>
      </c>
      <c r="Q26" s="124"/>
      <c r="R26" s="125"/>
    </row>
    <row r="27" spans="2:25" ht="85" x14ac:dyDescent="0.2">
      <c r="B27" s="73" t="s">
        <v>0</v>
      </c>
      <c r="C27" s="13" t="s">
        <v>11</v>
      </c>
      <c r="D27" s="14" t="s">
        <v>12</v>
      </c>
      <c r="E27" s="15" t="s">
        <v>7</v>
      </c>
      <c r="F27" s="16" t="s">
        <v>8</v>
      </c>
      <c r="G27" s="17" t="s">
        <v>9</v>
      </c>
      <c r="H27" s="8" t="s">
        <v>4</v>
      </c>
      <c r="I27" s="5" t="s">
        <v>1</v>
      </c>
      <c r="J27" s="70" t="s">
        <v>13</v>
      </c>
      <c r="K27" s="9" t="s">
        <v>3</v>
      </c>
      <c r="L27" s="10" t="s">
        <v>2</v>
      </c>
      <c r="M27" s="18" t="s">
        <v>5</v>
      </c>
      <c r="N27" s="18" t="s">
        <v>6</v>
      </c>
      <c r="O27" s="19" t="s">
        <v>10</v>
      </c>
      <c r="P27" s="20" t="s">
        <v>14</v>
      </c>
      <c r="Q27" s="21" t="s">
        <v>15</v>
      </c>
      <c r="R27" s="25" t="s">
        <v>16</v>
      </c>
    </row>
    <row r="28" spans="2:25" x14ac:dyDescent="0.2">
      <c r="B28" s="74">
        <v>0</v>
      </c>
      <c r="C28" s="3">
        <v>1</v>
      </c>
      <c r="D28" s="6">
        <v>4</v>
      </c>
      <c r="E28" s="67">
        <f>P23</f>
        <v>2.1626292928819248</v>
      </c>
      <c r="F28" s="67">
        <f t="shared" ref="F28" si="31">Q23</f>
        <v>-1.5906110566773499</v>
      </c>
      <c r="G28" s="67">
        <f t="shared" ref="G28" si="32">R23</f>
        <v>-7.4791386850307132E-2</v>
      </c>
      <c r="H28" s="38">
        <f>C28*E28+D28*F28+G28</f>
        <v>-4.2746063206777816</v>
      </c>
      <c r="I28" s="64">
        <f>1/(1+EXP(-H28))</f>
        <v>1.3726487921150533E-2</v>
      </c>
      <c r="J28" s="71">
        <f>IF(I28&lt;0.5,0,1)</f>
        <v>0</v>
      </c>
      <c r="K28" s="58">
        <f>IF(ABS(1-B28)&gt;0,(1-I28),I28)</f>
        <v>0.9862735120788495</v>
      </c>
      <c r="L28" s="66">
        <f>-(B28)*LN(I28)-(1-B28)*LN(1-I28)</f>
        <v>1.3821567229057951E-2</v>
      </c>
      <c r="M28" s="58">
        <f>-(B28-I28)*C28</f>
        <v>1.3726487921150533E-2</v>
      </c>
      <c r="N28" s="59">
        <f>-(B28-I28)*D28</f>
        <v>5.4905951684602133E-2</v>
      </c>
      <c r="O28" s="60">
        <f>-(B28-I28)</f>
        <v>1.3726487921150533E-2</v>
      </c>
      <c r="P28" s="62">
        <f>E28- M28*$Q$1</f>
        <v>2.1571386977134646</v>
      </c>
      <c r="Q28" s="62">
        <f t="shared" ref="Q28:R31" si="33">F28-N28*$Q$1</f>
        <v>-1.6125734373511909</v>
      </c>
      <c r="R28" s="63">
        <f t="shared" si="33"/>
        <v>-8.0281982018767351E-2</v>
      </c>
    </row>
    <row r="29" spans="2:25" x14ac:dyDescent="0.2">
      <c r="B29" s="74">
        <v>0</v>
      </c>
      <c r="C29" s="3">
        <v>3</v>
      </c>
      <c r="D29" s="6">
        <v>3</v>
      </c>
      <c r="E29" s="57">
        <f>P28</f>
        <v>2.1571386977134646</v>
      </c>
      <c r="F29" s="57">
        <f t="shared" ref="F29:F31" si="34">Q28</f>
        <v>-1.6125734373511909</v>
      </c>
      <c r="G29" s="57">
        <f t="shared" ref="G29:G31" si="35">R28</f>
        <v>-8.0281982018767351E-2</v>
      </c>
      <c r="H29" s="38">
        <f t="shared" ref="H29:H31" si="36">C29*E29+D29*F29+G29</f>
        <v>1.5534137990680539</v>
      </c>
      <c r="I29" s="64">
        <f>1/(1+EXP(-H29))</f>
        <v>0.82540624370976656</v>
      </c>
      <c r="J29" s="71">
        <f>IF(I29&lt;0.5,0,1)</f>
        <v>1</v>
      </c>
      <c r="K29" s="40">
        <f t="shared" ref="K29:K31" si="37">IF(ABS(1-B29)&gt;0,(1-I29),I29)</f>
        <v>0.17459375629023344</v>
      </c>
      <c r="L29" s="11">
        <f>-(B29)*LN(I29)-(1-B29)*LN(1-I29)</f>
        <v>1.7452933962948884</v>
      </c>
      <c r="M29" s="40">
        <f t="shared" ref="M29:M31" si="38">-(B29-I29)*C29</f>
        <v>2.4762187311292996</v>
      </c>
      <c r="N29" s="35">
        <f t="shared" ref="N29:N31" si="39">-(B29-I29)*D29</f>
        <v>2.4762187311292996</v>
      </c>
      <c r="O29" s="43">
        <f t="shared" ref="O29:O31" si="40">-(B29-I29)</f>
        <v>0.82540624370976656</v>
      </c>
      <c r="P29" s="62">
        <f>E29- M29*$Q$1</f>
        <v>1.1666512052617448</v>
      </c>
      <c r="Q29" s="62">
        <f t="shared" si="33"/>
        <v>-2.6030609298029108</v>
      </c>
      <c r="R29" s="63">
        <f t="shared" si="33"/>
        <v>-0.41044447950267399</v>
      </c>
    </row>
    <row r="30" spans="2:25" x14ac:dyDescent="0.2">
      <c r="B30" s="74">
        <v>1</v>
      </c>
      <c r="C30" s="3">
        <v>4</v>
      </c>
      <c r="D30" s="6">
        <v>2</v>
      </c>
      <c r="E30" s="57">
        <f>P29</f>
        <v>1.1666512052617448</v>
      </c>
      <c r="F30" s="57">
        <f t="shared" si="34"/>
        <v>-2.6030609298029108</v>
      </c>
      <c r="G30" s="57">
        <f t="shared" si="35"/>
        <v>-0.41044447950267399</v>
      </c>
      <c r="H30" s="38">
        <f t="shared" si="36"/>
        <v>-0.94996151806151641</v>
      </c>
      <c r="I30" s="64">
        <f>1/(1+EXP(-H30))</f>
        <v>0.27889256107167543</v>
      </c>
      <c r="J30" s="71">
        <f>IF(I30&lt;0.5,0,1)</f>
        <v>0</v>
      </c>
      <c r="K30" s="40">
        <f t="shared" si="37"/>
        <v>0.27889256107167543</v>
      </c>
      <c r="L30" s="11">
        <f>-(B30)*LN(I30)-(1-B30)*LN(1-I30)</f>
        <v>1.2769286570899392</v>
      </c>
      <c r="M30" s="40">
        <f t="shared" si="38"/>
        <v>-2.8844297557132981</v>
      </c>
      <c r="N30" s="35">
        <f t="shared" si="39"/>
        <v>-1.442214877856649</v>
      </c>
      <c r="O30" s="43">
        <f t="shared" si="40"/>
        <v>-0.72110743892832452</v>
      </c>
      <c r="P30" s="62">
        <f>E30- M30*$Q$1</f>
        <v>2.320423107547064</v>
      </c>
      <c r="Q30" s="62">
        <f t="shared" si="33"/>
        <v>-2.0261749786602512</v>
      </c>
      <c r="R30" s="63">
        <f t="shared" si="33"/>
        <v>-0.12200150393134418</v>
      </c>
    </row>
    <row r="31" spans="2:25" x14ac:dyDescent="0.2">
      <c r="B31" s="75">
        <v>1</v>
      </c>
      <c r="C31" s="4">
        <v>5</v>
      </c>
      <c r="D31" s="7">
        <v>1</v>
      </c>
      <c r="E31" s="57">
        <f>P30</f>
        <v>2.320423107547064</v>
      </c>
      <c r="F31" s="57">
        <f t="shared" si="34"/>
        <v>-2.0261749786602512</v>
      </c>
      <c r="G31" s="57">
        <f t="shared" si="35"/>
        <v>-0.12200150393134418</v>
      </c>
      <c r="H31" s="39">
        <f t="shared" si="36"/>
        <v>9.4539390551437261</v>
      </c>
      <c r="I31" s="65">
        <f>1/(1+EXP(-H31))</f>
        <v>0.99992162593056222</v>
      </c>
      <c r="J31" s="72">
        <f>IF(I31&lt;0.5,0,1)</f>
        <v>1</v>
      </c>
      <c r="K31" s="41">
        <f t="shared" si="37"/>
        <v>0.99992162593056222</v>
      </c>
      <c r="L31" s="12">
        <f>-(B31)*LN(I31)-(1-B31)*LN(1-I31)</f>
        <v>7.8377140845641341E-5</v>
      </c>
      <c r="M31" s="41">
        <f t="shared" si="38"/>
        <v>-3.9187034718890512E-4</v>
      </c>
      <c r="N31" s="42">
        <f t="shared" si="39"/>
        <v>-7.8374069437781024E-5</v>
      </c>
      <c r="O31" s="61">
        <f t="shared" si="40"/>
        <v>-7.8374069437781024E-5</v>
      </c>
      <c r="P31" s="62">
        <f>E31- M31*$Q$1</f>
        <v>2.3205798556859394</v>
      </c>
      <c r="Q31" s="62">
        <f t="shared" si="33"/>
        <v>-2.0261436290324761</v>
      </c>
      <c r="R31" s="63">
        <f t="shared" si="33"/>
        <v>-0.12197015430356907</v>
      </c>
    </row>
    <row r="32" spans="2:25" ht="17" thickBot="1" x14ac:dyDescent="0.25">
      <c r="B32" s="26"/>
      <c r="C32" s="27"/>
      <c r="D32" s="27"/>
      <c r="E32" s="27"/>
      <c r="F32" s="27"/>
      <c r="G32" s="27"/>
      <c r="H32" s="27"/>
      <c r="I32" s="27"/>
      <c r="J32" s="27"/>
      <c r="K32" s="28">
        <f>K28*K29*K30*K31</f>
        <v>4.8020753460566078E-2</v>
      </c>
      <c r="L32" s="28">
        <f>SUM(L28:L31)</f>
        <v>3.0361219977547313</v>
      </c>
      <c r="M32" s="27"/>
      <c r="N32" s="27"/>
      <c r="O32" s="27"/>
      <c r="P32" s="27"/>
      <c r="Q32" s="27"/>
      <c r="R32" s="29"/>
    </row>
    <row r="33" spans="2:18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2:18" x14ac:dyDescent="0.2">
      <c r="B34" s="126" t="s">
        <v>18</v>
      </c>
      <c r="C34" s="127"/>
      <c r="D34" s="127"/>
      <c r="E34" s="128" t="s">
        <v>19</v>
      </c>
      <c r="F34" s="127"/>
      <c r="G34" s="129"/>
      <c r="H34" s="124" t="s">
        <v>20</v>
      </c>
      <c r="I34" s="124"/>
      <c r="J34" s="124"/>
      <c r="K34" s="128" t="s">
        <v>21</v>
      </c>
      <c r="L34" s="129"/>
      <c r="M34" s="124" t="s">
        <v>22</v>
      </c>
      <c r="N34" s="124"/>
      <c r="O34" s="124"/>
      <c r="P34" s="123" t="s">
        <v>23</v>
      </c>
      <c r="Q34" s="124"/>
      <c r="R34" s="125"/>
    </row>
    <row r="35" spans="2:18" ht="85" x14ac:dyDescent="0.2">
      <c r="B35" s="73" t="s">
        <v>0</v>
      </c>
      <c r="C35" s="13" t="s">
        <v>11</v>
      </c>
      <c r="D35" s="14" t="s">
        <v>12</v>
      </c>
      <c r="E35" s="15" t="s">
        <v>7</v>
      </c>
      <c r="F35" s="16" t="s">
        <v>8</v>
      </c>
      <c r="G35" s="17" t="s">
        <v>9</v>
      </c>
      <c r="H35" s="8" t="s">
        <v>4</v>
      </c>
      <c r="I35" s="5" t="s">
        <v>1</v>
      </c>
      <c r="J35" s="70" t="s">
        <v>13</v>
      </c>
      <c r="K35" s="9" t="s">
        <v>3</v>
      </c>
      <c r="L35" s="10" t="s">
        <v>2</v>
      </c>
      <c r="M35" s="18" t="s">
        <v>5</v>
      </c>
      <c r="N35" s="18" t="s">
        <v>6</v>
      </c>
      <c r="O35" s="19" t="s">
        <v>10</v>
      </c>
      <c r="P35" s="20" t="s">
        <v>14</v>
      </c>
      <c r="Q35" s="21" t="s">
        <v>15</v>
      </c>
      <c r="R35" s="25" t="s">
        <v>16</v>
      </c>
    </row>
    <row r="36" spans="2:18" x14ac:dyDescent="0.2">
      <c r="B36" s="74">
        <v>0</v>
      </c>
      <c r="C36" s="3">
        <v>1</v>
      </c>
      <c r="D36" s="6">
        <v>4</v>
      </c>
      <c r="E36" s="67">
        <f>P31</f>
        <v>2.3205798556859394</v>
      </c>
      <c r="F36" s="67">
        <f t="shared" ref="F36" si="41">Q31</f>
        <v>-2.0261436290324761</v>
      </c>
      <c r="G36" s="67">
        <f t="shared" ref="G36" si="42">R31</f>
        <v>-0.12197015430356907</v>
      </c>
      <c r="H36" s="38">
        <f>C36*E36+D36*F36+G36</f>
        <v>-5.9059648147475343</v>
      </c>
      <c r="I36" s="64">
        <f>1/(1+EXP(-H36))</f>
        <v>2.7157577501978462E-3</v>
      </c>
      <c r="J36" s="71">
        <f>IF(I36&lt;0.5,0,1)</f>
        <v>0</v>
      </c>
      <c r="K36" s="58">
        <f>IF(ABS(1-B36)&gt;0,(1-I36),I36)</f>
        <v>0.99728424224980217</v>
      </c>
      <c r="L36" s="66">
        <f>-(B36)*LN(I36)-(1-B36)*LN(1-I36)</f>
        <v>2.7194521104509672E-3</v>
      </c>
      <c r="M36" s="58">
        <f>-(B36-I36)*C36</f>
        <v>2.7157577501978462E-3</v>
      </c>
      <c r="N36" s="59">
        <f>-(B36-I36)*D36</f>
        <v>1.0863031000791385E-2</v>
      </c>
      <c r="O36" s="60">
        <f>-(B36-I36)</f>
        <v>2.7157577501978462E-3</v>
      </c>
      <c r="P36" s="62">
        <f>E36- M36*$Q$1</f>
        <v>2.3194935525858602</v>
      </c>
      <c r="Q36" s="62">
        <f t="shared" ref="Q36:R39" si="43">F36-N36*$Q$1</f>
        <v>-2.0304888414327928</v>
      </c>
      <c r="R36" s="63">
        <f t="shared" si="43"/>
        <v>-0.12305645740364821</v>
      </c>
    </row>
    <row r="37" spans="2:18" x14ac:dyDescent="0.2">
      <c r="B37" s="74">
        <v>0</v>
      </c>
      <c r="C37" s="3">
        <v>3</v>
      </c>
      <c r="D37" s="6">
        <v>3</v>
      </c>
      <c r="E37" s="57">
        <f>P36</f>
        <v>2.3194935525858602</v>
      </c>
      <c r="F37" s="57">
        <f t="shared" ref="F37:F39" si="44">Q36</f>
        <v>-2.0304888414327928</v>
      </c>
      <c r="G37" s="57">
        <f t="shared" ref="G37:G39" si="45">R36</f>
        <v>-0.12305645740364821</v>
      </c>
      <c r="H37" s="38">
        <f t="shared" ref="H37:H39" si="46">C37*E37+D37*F37+G37</f>
        <v>0.74395767605555385</v>
      </c>
      <c r="I37" s="64">
        <f>1/(1+EXP(-H37))</f>
        <v>0.67786068409063149</v>
      </c>
      <c r="J37" s="71">
        <f>IF(I37&lt;0.5,0,1)</f>
        <v>1</v>
      </c>
      <c r="K37" s="40">
        <f t="shared" ref="K37:K39" si="47">IF(ABS(1-B37)&gt;0,(1-I37),I37)</f>
        <v>0.32213931590936851</v>
      </c>
      <c r="L37" s="11">
        <f>-(B37)*LN(I37)-(1-B37)*LN(1-I37)</f>
        <v>1.1327711689036291</v>
      </c>
      <c r="M37" s="40">
        <f t="shared" ref="M37:M39" si="48">-(B37-I37)*C37</f>
        <v>2.0335820522718944</v>
      </c>
      <c r="N37" s="35">
        <f t="shared" ref="N37:N39" si="49">-(B37-I37)*D37</f>
        <v>2.0335820522718944</v>
      </c>
      <c r="O37" s="43">
        <f t="shared" ref="O37:O39" si="50">-(B37-I37)</f>
        <v>0.67786068409063149</v>
      </c>
      <c r="P37" s="62">
        <f>E37- M37*$Q$1</f>
        <v>1.5060607316771024</v>
      </c>
      <c r="Q37" s="62">
        <f t="shared" si="43"/>
        <v>-2.8439216623415504</v>
      </c>
      <c r="R37" s="63">
        <f t="shared" si="43"/>
        <v>-0.39420073103990083</v>
      </c>
    </row>
    <row r="38" spans="2:18" x14ac:dyDescent="0.2">
      <c r="B38" s="74">
        <v>1</v>
      </c>
      <c r="C38" s="3">
        <v>4</v>
      </c>
      <c r="D38" s="6">
        <v>2</v>
      </c>
      <c r="E38" s="57">
        <f>P37</f>
        <v>1.5060607316771024</v>
      </c>
      <c r="F38" s="57">
        <f t="shared" si="44"/>
        <v>-2.8439216623415504</v>
      </c>
      <c r="G38" s="57">
        <f t="shared" si="45"/>
        <v>-0.39420073103990083</v>
      </c>
      <c r="H38" s="38">
        <f t="shared" si="46"/>
        <v>-5.7801129014592001E-2</v>
      </c>
      <c r="I38" s="64">
        <f>1/(1+EXP(-H38))</f>
        <v>0.48555373956659148</v>
      </c>
      <c r="J38" s="71">
        <f>IF(I38&lt;0.5,0,1)</f>
        <v>0</v>
      </c>
      <c r="K38" s="40">
        <f t="shared" si="47"/>
        <v>0.48555373956659148</v>
      </c>
      <c r="L38" s="11">
        <f>-(B38)*LN(I38)-(1-B38)*LN(1-I38)</f>
        <v>0.72246530825875266</v>
      </c>
      <c r="M38" s="40">
        <f t="shared" si="48"/>
        <v>-2.0577850417336343</v>
      </c>
      <c r="N38" s="35">
        <f t="shared" si="49"/>
        <v>-1.0288925208668172</v>
      </c>
      <c r="O38" s="43">
        <f t="shared" si="50"/>
        <v>-0.51444626043340858</v>
      </c>
      <c r="P38" s="62">
        <f>E38- M38*$Q$1</f>
        <v>2.3291747483705563</v>
      </c>
      <c r="Q38" s="62">
        <f t="shared" si="43"/>
        <v>-2.4323646539948234</v>
      </c>
      <c r="R38" s="63">
        <f t="shared" si="43"/>
        <v>-0.1884222268665374</v>
      </c>
    </row>
    <row r="39" spans="2:18" x14ac:dyDescent="0.2">
      <c r="B39" s="75">
        <v>1</v>
      </c>
      <c r="C39" s="4">
        <v>5</v>
      </c>
      <c r="D39" s="7">
        <v>1</v>
      </c>
      <c r="E39" s="57">
        <f>P38</f>
        <v>2.3291747483705563</v>
      </c>
      <c r="F39" s="57">
        <f t="shared" si="44"/>
        <v>-2.4323646539948234</v>
      </c>
      <c r="G39" s="57">
        <f t="shared" si="45"/>
        <v>-0.1884222268665374</v>
      </c>
      <c r="H39" s="39">
        <f t="shared" si="46"/>
        <v>9.0250868609914203</v>
      </c>
      <c r="I39" s="65">
        <f>1/(1+EXP(-H39))</f>
        <v>0.99987966213215662</v>
      </c>
      <c r="J39" s="72">
        <f>IF(I39&lt;0.5,0,1)</f>
        <v>1</v>
      </c>
      <c r="K39" s="41">
        <f t="shared" si="47"/>
        <v>0.99987966213215662</v>
      </c>
      <c r="L39" s="12">
        <f>-(B39)*LN(I39)-(1-B39)*LN(1-I39)</f>
        <v>1.2034510902552862E-4</v>
      </c>
      <c r="M39" s="41">
        <f t="shared" si="48"/>
        <v>-6.0168933921689316E-4</v>
      </c>
      <c r="N39" s="42">
        <f t="shared" si="49"/>
        <v>-1.2033786784337863E-4</v>
      </c>
      <c r="O39" s="61">
        <f t="shared" si="50"/>
        <v>-1.2033786784337863E-4</v>
      </c>
      <c r="P39" s="62">
        <f>E39- M39*$Q$1</f>
        <v>2.329415424106243</v>
      </c>
      <c r="Q39" s="62">
        <f t="shared" si="43"/>
        <v>-2.4323165188476858</v>
      </c>
      <c r="R39" s="63">
        <f t="shared" si="43"/>
        <v>-0.18837409171940003</v>
      </c>
    </row>
    <row r="40" spans="2:18" ht="17" thickBot="1" x14ac:dyDescent="0.25">
      <c r="B40" s="26"/>
      <c r="C40" s="27"/>
      <c r="D40" s="27"/>
      <c r="E40" s="27"/>
      <c r="F40" s="27"/>
      <c r="G40" s="27"/>
      <c r="H40" s="27"/>
      <c r="I40" s="27"/>
      <c r="J40" s="27"/>
      <c r="K40" s="28">
        <f>K36*K37*K38*K39</f>
        <v>0.15597239003030672</v>
      </c>
      <c r="L40" s="28">
        <f>SUM(L36:L39)</f>
        <v>1.8580762743818582</v>
      </c>
      <c r="M40" s="27"/>
      <c r="N40" s="27"/>
      <c r="O40" s="27"/>
      <c r="P40" s="27"/>
      <c r="Q40" s="27"/>
      <c r="R40" s="29"/>
    </row>
    <row r="41" spans="2:18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2:18" x14ac:dyDescent="0.2">
      <c r="B42" s="126" t="s">
        <v>18</v>
      </c>
      <c r="C42" s="127"/>
      <c r="D42" s="127"/>
      <c r="E42" s="128" t="s">
        <v>19</v>
      </c>
      <c r="F42" s="127"/>
      <c r="G42" s="129"/>
      <c r="H42" s="124" t="s">
        <v>20</v>
      </c>
      <c r="I42" s="124"/>
      <c r="J42" s="124"/>
      <c r="K42" s="128" t="s">
        <v>21</v>
      </c>
      <c r="L42" s="129"/>
      <c r="M42" s="124" t="s">
        <v>22</v>
      </c>
      <c r="N42" s="124"/>
      <c r="O42" s="124"/>
      <c r="P42" s="123" t="s">
        <v>23</v>
      </c>
      <c r="Q42" s="124"/>
      <c r="R42" s="125"/>
    </row>
    <row r="43" spans="2:18" ht="85" x14ac:dyDescent="0.2">
      <c r="B43" s="73" t="s">
        <v>0</v>
      </c>
      <c r="C43" s="13" t="s">
        <v>11</v>
      </c>
      <c r="D43" s="14" t="s">
        <v>12</v>
      </c>
      <c r="E43" s="15" t="s">
        <v>7</v>
      </c>
      <c r="F43" s="16" t="s">
        <v>8</v>
      </c>
      <c r="G43" s="17" t="s">
        <v>9</v>
      </c>
      <c r="H43" s="8" t="s">
        <v>4</v>
      </c>
      <c r="I43" s="5" t="s">
        <v>1</v>
      </c>
      <c r="J43" s="70" t="s">
        <v>13</v>
      </c>
      <c r="K43" s="9" t="s">
        <v>3</v>
      </c>
      <c r="L43" s="10" t="s">
        <v>2</v>
      </c>
      <c r="M43" s="18" t="s">
        <v>5</v>
      </c>
      <c r="N43" s="18" t="s">
        <v>6</v>
      </c>
      <c r="O43" s="19" t="s">
        <v>10</v>
      </c>
      <c r="P43" s="20" t="s">
        <v>14</v>
      </c>
      <c r="Q43" s="21" t="s">
        <v>15</v>
      </c>
      <c r="R43" s="25" t="s">
        <v>16</v>
      </c>
    </row>
    <row r="44" spans="2:18" x14ac:dyDescent="0.2">
      <c r="B44" s="74">
        <v>0</v>
      </c>
      <c r="C44" s="3">
        <v>1</v>
      </c>
      <c r="D44" s="6">
        <v>4</v>
      </c>
      <c r="E44" s="67">
        <f>P39</f>
        <v>2.329415424106243</v>
      </c>
      <c r="F44" s="67">
        <f t="shared" ref="F44" si="51">Q39</f>
        <v>-2.4323165188476858</v>
      </c>
      <c r="G44" s="67">
        <f t="shared" ref="G44" si="52">R39</f>
        <v>-0.18837409171940003</v>
      </c>
      <c r="H44" s="38">
        <f>C44*E44+D44*F44+G44</f>
        <v>-7.5882247430039005</v>
      </c>
      <c r="I44" s="64">
        <f>1/(1+EXP(-H44))</f>
        <v>5.0612291961036151E-4</v>
      </c>
      <c r="J44" s="71">
        <f>IF(I44&lt;0.5,0,1)</f>
        <v>0</v>
      </c>
      <c r="K44" s="58">
        <f>IF(ABS(1-B44)&gt;0,(1-I44),I44)</f>
        <v>0.99949387708038961</v>
      </c>
      <c r="L44" s="66">
        <f>-(B44)*LN(I44)-(1-B44)*LN(1-I44)</f>
        <v>5.0625104304789239E-4</v>
      </c>
      <c r="M44" s="58">
        <f>-(B44-I44)*C44</f>
        <v>5.0612291961036151E-4</v>
      </c>
      <c r="N44" s="59">
        <f>-(B44-I44)*D44</f>
        <v>2.024491678441446E-3</v>
      </c>
      <c r="O44" s="60">
        <f>-(B44-I44)</f>
        <v>5.0612291961036151E-4</v>
      </c>
      <c r="P44" s="62">
        <f>E44- M44*$Q$1</f>
        <v>2.329212974938399</v>
      </c>
      <c r="Q44" s="62">
        <f t="shared" ref="Q44:R47" si="53">F44-N44*$Q$1</f>
        <v>-2.4331263155190626</v>
      </c>
      <c r="R44" s="63">
        <f t="shared" si="53"/>
        <v>-0.18857654088724418</v>
      </c>
    </row>
    <row r="45" spans="2:18" x14ac:dyDescent="0.2">
      <c r="B45" s="74">
        <v>0</v>
      </c>
      <c r="C45" s="3">
        <v>3</v>
      </c>
      <c r="D45" s="6">
        <v>3</v>
      </c>
      <c r="E45" s="57">
        <f>P44</f>
        <v>2.329212974938399</v>
      </c>
      <c r="F45" s="57">
        <f t="shared" ref="F45:F47" si="54">Q44</f>
        <v>-2.4331263155190626</v>
      </c>
      <c r="G45" s="57">
        <f t="shared" ref="G45:G47" si="55">R44</f>
        <v>-0.18857654088724418</v>
      </c>
      <c r="H45" s="38">
        <f t="shared" ref="H45:H47" si="56">C45*E45+D45*F45+G45</f>
        <v>-0.50031656262923407</v>
      </c>
      <c r="I45" s="64">
        <f>1/(1+EXP(-H45))</f>
        <v>0.37746627828957841</v>
      </c>
      <c r="J45" s="71">
        <f>IF(I45&lt;0.5,0,1)</f>
        <v>0</v>
      </c>
      <c r="K45" s="40">
        <f t="shared" ref="K45:K47" si="57">IF(ABS(1-B45)&gt;0,(1-I45),I45)</f>
        <v>0.62253372171042165</v>
      </c>
      <c r="L45" s="11">
        <f>-(B45)*LN(I45)-(1-B45)*LN(1-I45)</f>
        <v>0.47395748068812876</v>
      </c>
      <c r="M45" s="40">
        <f t="shared" ref="M45:M47" si="58">-(B45-I45)*C45</f>
        <v>1.1323988348687353</v>
      </c>
      <c r="N45" s="35">
        <f t="shared" ref="N45:N47" si="59">-(B45-I45)*D45</f>
        <v>1.1323988348687353</v>
      </c>
      <c r="O45" s="43">
        <f t="shared" ref="O45:O47" si="60">-(B45-I45)</f>
        <v>0.37746627828957841</v>
      </c>
      <c r="P45" s="62">
        <f>E45- M45*$Q$1</f>
        <v>1.8762534409909049</v>
      </c>
      <c r="Q45" s="62">
        <f t="shared" si="53"/>
        <v>-2.8860858494665567</v>
      </c>
      <c r="R45" s="63">
        <f t="shared" si="53"/>
        <v>-0.33956305220307559</v>
      </c>
    </row>
    <row r="46" spans="2:18" x14ac:dyDescent="0.2">
      <c r="B46" s="74">
        <v>1</v>
      </c>
      <c r="C46" s="3">
        <v>4</v>
      </c>
      <c r="D46" s="6">
        <v>2</v>
      </c>
      <c r="E46" s="57">
        <f>P45</f>
        <v>1.8762534409909049</v>
      </c>
      <c r="F46" s="57">
        <f t="shared" si="54"/>
        <v>-2.8860858494665567</v>
      </c>
      <c r="G46" s="57">
        <f t="shared" si="55"/>
        <v>-0.33956305220307559</v>
      </c>
      <c r="H46" s="38">
        <f t="shared" si="56"/>
        <v>1.3932790128274304</v>
      </c>
      <c r="I46" s="64">
        <f>1/(1+EXP(-H46))</f>
        <v>0.80111520294815919</v>
      </c>
      <c r="J46" s="71">
        <f>IF(I46&lt;0.5,0,1)</f>
        <v>1</v>
      </c>
      <c r="K46" s="40">
        <f t="shared" si="57"/>
        <v>0.80111520294815919</v>
      </c>
      <c r="L46" s="11">
        <f>-(B46)*LN(I46)-(1-B46)*LN(1-I46)</f>
        <v>0.2217505183501268</v>
      </c>
      <c r="M46" s="40">
        <f t="shared" si="58"/>
        <v>-0.79553918820736325</v>
      </c>
      <c r="N46" s="35">
        <f t="shared" si="59"/>
        <v>-0.39776959410368162</v>
      </c>
      <c r="O46" s="43">
        <f t="shared" si="60"/>
        <v>-0.19888479705184081</v>
      </c>
      <c r="P46" s="62">
        <f>E46- M46*$Q$1</f>
        <v>2.1944691162738503</v>
      </c>
      <c r="Q46" s="62">
        <f t="shared" si="53"/>
        <v>-2.7269780118250839</v>
      </c>
      <c r="R46" s="63">
        <f t="shared" si="53"/>
        <v>-0.26000913338233927</v>
      </c>
    </row>
    <row r="47" spans="2:18" x14ac:dyDescent="0.2">
      <c r="B47" s="75">
        <v>1</v>
      </c>
      <c r="C47" s="4">
        <v>5</v>
      </c>
      <c r="D47" s="7">
        <v>1</v>
      </c>
      <c r="E47" s="57">
        <f>P46</f>
        <v>2.1944691162738503</v>
      </c>
      <c r="F47" s="57">
        <f t="shared" si="54"/>
        <v>-2.7269780118250839</v>
      </c>
      <c r="G47" s="57">
        <f t="shared" si="55"/>
        <v>-0.26000913338233927</v>
      </c>
      <c r="H47" s="39">
        <f t="shared" si="56"/>
        <v>7.9853584361618291</v>
      </c>
      <c r="I47" s="65">
        <f>1/(1+EXP(-H47))</f>
        <v>0.99965970538086157</v>
      </c>
      <c r="J47" s="72">
        <f>IF(I47&lt;0.5,0,1)</f>
        <v>1</v>
      </c>
      <c r="K47" s="41">
        <f t="shared" si="57"/>
        <v>0.99965970538086157</v>
      </c>
      <c r="L47" s="12">
        <f>-(B47)*LN(I47)-(1-B47)*LN(1-I47)</f>
        <v>3.403525324911074E-4</v>
      </c>
      <c r="M47" s="41">
        <f t="shared" si="58"/>
        <v>-1.7014730956921298E-3</v>
      </c>
      <c r="N47" s="42">
        <f t="shared" si="59"/>
        <v>-3.4029461913842596E-4</v>
      </c>
      <c r="O47" s="61">
        <f t="shared" si="60"/>
        <v>-3.4029461913842596E-4</v>
      </c>
      <c r="P47" s="62">
        <f>E47- M47*$Q$1</f>
        <v>2.1951497055121272</v>
      </c>
      <c r="Q47" s="62">
        <f t="shared" si="53"/>
        <v>-2.7268418939774284</v>
      </c>
      <c r="R47" s="63">
        <f t="shared" si="53"/>
        <v>-0.25987301553468389</v>
      </c>
    </row>
    <row r="48" spans="2:18" ht="17" thickBot="1" x14ac:dyDescent="0.25">
      <c r="B48" s="26"/>
      <c r="C48" s="27"/>
      <c r="D48" s="27"/>
      <c r="E48" s="27"/>
      <c r="F48" s="27"/>
      <c r="G48" s="27"/>
      <c r="H48" s="27"/>
      <c r="I48" s="27"/>
      <c r="J48" s="27"/>
      <c r="K48" s="28">
        <f>K44*K45*K46*K47</f>
        <v>0.49829918831031528</v>
      </c>
      <c r="L48" s="28">
        <f>SUM(L44:L47)</f>
        <v>0.69655460261379454</v>
      </c>
      <c r="M48" s="27"/>
      <c r="N48" s="27"/>
      <c r="O48" s="27"/>
      <c r="P48" s="27"/>
      <c r="Q48" s="27"/>
      <c r="R48" s="29"/>
    </row>
    <row r="49" spans="2:18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2:18" x14ac:dyDescent="0.2">
      <c r="B50" s="126" t="s">
        <v>18</v>
      </c>
      <c r="C50" s="127"/>
      <c r="D50" s="127"/>
      <c r="E50" s="128" t="s">
        <v>19</v>
      </c>
      <c r="F50" s="127"/>
      <c r="G50" s="129"/>
      <c r="H50" s="124" t="s">
        <v>20</v>
      </c>
      <c r="I50" s="124"/>
      <c r="J50" s="124"/>
      <c r="K50" s="128" t="s">
        <v>21</v>
      </c>
      <c r="L50" s="129"/>
      <c r="M50" s="124" t="s">
        <v>22</v>
      </c>
      <c r="N50" s="124"/>
      <c r="O50" s="124"/>
      <c r="P50" s="123" t="s">
        <v>23</v>
      </c>
      <c r="Q50" s="124"/>
      <c r="R50" s="125"/>
    </row>
    <row r="51" spans="2:18" ht="85" x14ac:dyDescent="0.2">
      <c r="B51" s="73" t="s">
        <v>0</v>
      </c>
      <c r="C51" s="13" t="s">
        <v>11</v>
      </c>
      <c r="D51" s="14" t="s">
        <v>12</v>
      </c>
      <c r="E51" s="15" t="s">
        <v>7</v>
      </c>
      <c r="F51" s="16" t="s">
        <v>8</v>
      </c>
      <c r="G51" s="17" t="s">
        <v>9</v>
      </c>
      <c r="H51" s="8" t="s">
        <v>4</v>
      </c>
      <c r="I51" s="5" t="s">
        <v>1</v>
      </c>
      <c r="J51" s="70" t="s">
        <v>13</v>
      </c>
      <c r="K51" s="9" t="s">
        <v>3</v>
      </c>
      <c r="L51" s="10" t="s">
        <v>2</v>
      </c>
      <c r="M51" s="18" t="s">
        <v>5</v>
      </c>
      <c r="N51" s="18" t="s">
        <v>6</v>
      </c>
      <c r="O51" s="19" t="s">
        <v>10</v>
      </c>
      <c r="P51" s="20" t="s">
        <v>14</v>
      </c>
      <c r="Q51" s="21" t="s">
        <v>15</v>
      </c>
      <c r="R51" s="25" t="s">
        <v>16</v>
      </c>
    </row>
    <row r="52" spans="2:18" x14ac:dyDescent="0.2">
      <c r="B52" s="74">
        <v>0</v>
      </c>
      <c r="C52" s="3">
        <v>1</v>
      </c>
      <c r="D52" s="6">
        <v>4</v>
      </c>
      <c r="E52" s="67">
        <f>P47</f>
        <v>2.1951497055121272</v>
      </c>
      <c r="F52" s="67">
        <f t="shared" ref="F52" si="61">Q47</f>
        <v>-2.7268418939774284</v>
      </c>
      <c r="G52" s="67">
        <f t="shared" ref="G52" si="62">R47</f>
        <v>-0.25987301553468389</v>
      </c>
      <c r="H52" s="38">
        <f>C52*E52+D52*F52+G52</f>
        <v>-8.9720908859322694</v>
      </c>
      <c r="I52" s="64">
        <f>1/(1+EXP(-H52))</f>
        <v>1.2688647353467034E-4</v>
      </c>
      <c r="J52" s="71">
        <f>IF(I52&lt;0.5,0,1)</f>
        <v>0</v>
      </c>
      <c r="K52" s="58">
        <f>IF(ABS(1-B52)&gt;0,(1-I52),I52)</f>
        <v>0.99987311352646535</v>
      </c>
      <c r="L52" s="66">
        <f>-(B52)*LN(I52)-(1-B52)*LN(1-I52)</f>
        <v>1.2689452430426139E-4</v>
      </c>
      <c r="M52" s="58">
        <f>-(B52-I52)*C52</f>
        <v>1.2688647353467034E-4</v>
      </c>
      <c r="N52" s="59">
        <f>-(B52-I52)*D52</f>
        <v>5.0754589413868137E-4</v>
      </c>
      <c r="O52" s="60">
        <f>-(B52-I52)</f>
        <v>1.2688647353467034E-4</v>
      </c>
      <c r="P52" s="62">
        <f>E52- M52*$Q$1</f>
        <v>2.1950989509227132</v>
      </c>
      <c r="Q52" s="62">
        <f t="shared" ref="Q52:R55" si="63">F52-N52*$Q$1</f>
        <v>-2.7270449123350837</v>
      </c>
      <c r="R52" s="63">
        <f t="shared" si="63"/>
        <v>-0.25992377012409779</v>
      </c>
    </row>
    <row r="53" spans="2:18" x14ac:dyDescent="0.2">
      <c r="B53" s="74">
        <v>0</v>
      </c>
      <c r="C53" s="3">
        <v>3</v>
      </c>
      <c r="D53" s="6">
        <v>3</v>
      </c>
      <c r="E53" s="57">
        <f>P52</f>
        <v>2.1950989509227132</v>
      </c>
      <c r="F53" s="57">
        <f t="shared" ref="F53:F55" si="64">Q52</f>
        <v>-2.7270449123350837</v>
      </c>
      <c r="G53" s="57">
        <f t="shared" ref="G53:G55" si="65">R52</f>
        <v>-0.25992377012409779</v>
      </c>
      <c r="H53" s="38">
        <f t="shared" ref="H53:H55" si="66">C53*E53+D53*F53+G53</f>
        <v>-1.8557616543612092</v>
      </c>
      <c r="I53" s="64">
        <f>1/(1+EXP(-H53))</f>
        <v>0.1351978309385278</v>
      </c>
      <c r="J53" s="71">
        <f>IF(I53&lt;0.5,0,1)</f>
        <v>0</v>
      </c>
      <c r="K53" s="40">
        <f t="shared" ref="K53:K55" si="67">IF(ABS(1-B53)&gt;0,(1-I53),I53)</f>
        <v>0.86480216906147223</v>
      </c>
      <c r="L53" s="11">
        <f>-(B53)*LN(I53)-(1-B53)*LN(1-I53)</f>
        <v>0.14525450449484431</v>
      </c>
      <c r="M53" s="40">
        <f t="shared" ref="M53:M55" si="68">-(B53-I53)*C53</f>
        <v>0.40559349281558343</v>
      </c>
      <c r="N53" s="35">
        <f t="shared" ref="N53:N55" si="69">-(B53-I53)*D53</f>
        <v>0.40559349281558343</v>
      </c>
      <c r="O53" s="43">
        <f t="shared" ref="O53:O55" si="70">-(B53-I53)</f>
        <v>0.1351978309385278</v>
      </c>
      <c r="P53" s="62">
        <f>E53- M53*$Q$1</f>
        <v>2.0328615537964798</v>
      </c>
      <c r="Q53" s="62">
        <f t="shared" si="63"/>
        <v>-2.8892823094613171</v>
      </c>
      <c r="R53" s="63">
        <f t="shared" si="63"/>
        <v>-0.31400290249950891</v>
      </c>
    </row>
    <row r="54" spans="2:18" x14ac:dyDescent="0.2">
      <c r="B54" s="74">
        <v>1</v>
      </c>
      <c r="C54" s="3">
        <v>4</v>
      </c>
      <c r="D54" s="6">
        <v>2</v>
      </c>
      <c r="E54" s="57">
        <f>P53</f>
        <v>2.0328615537964798</v>
      </c>
      <c r="F54" s="57">
        <f t="shared" si="64"/>
        <v>-2.8892823094613171</v>
      </c>
      <c r="G54" s="57">
        <f t="shared" si="65"/>
        <v>-0.31400290249950891</v>
      </c>
      <c r="H54" s="38">
        <f t="shared" si="66"/>
        <v>2.0388786937637762</v>
      </c>
      <c r="I54" s="64">
        <f>1/(1+EXP(-H54))</f>
        <v>0.88481904010843992</v>
      </c>
      <c r="J54" s="71">
        <f>IF(I54&lt;0.5,0,1)</f>
        <v>1</v>
      </c>
      <c r="K54" s="40">
        <f t="shared" si="67"/>
        <v>0.88481904010843992</v>
      </c>
      <c r="L54" s="11">
        <f>-(B54)*LN(I54)-(1-B54)*LN(1-I54)</f>
        <v>0.12237212933569896</v>
      </c>
      <c r="M54" s="40">
        <f t="shared" si="68"/>
        <v>-0.4607238395662403</v>
      </c>
      <c r="N54" s="35">
        <f t="shared" si="69"/>
        <v>-0.23036191978312015</v>
      </c>
      <c r="O54" s="43">
        <f t="shared" si="70"/>
        <v>-0.11518095989156008</v>
      </c>
      <c r="P54" s="62">
        <f>E54- M54*$Q$1</f>
        <v>2.217151089622976</v>
      </c>
      <c r="Q54" s="62">
        <f t="shared" si="63"/>
        <v>-2.7971375415480693</v>
      </c>
      <c r="R54" s="63">
        <f t="shared" si="63"/>
        <v>-0.26793051854288485</v>
      </c>
    </row>
    <row r="55" spans="2:18" x14ac:dyDescent="0.2">
      <c r="B55" s="75">
        <v>1</v>
      </c>
      <c r="C55" s="4">
        <v>5</v>
      </c>
      <c r="D55" s="7">
        <v>1</v>
      </c>
      <c r="E55" s="57">
        <f>P54</f>
        <v>2.217151089622976</v>
      </c>
      <c r="F55" s="57">
        <f t="shared" si="64"/>
        <v>-2.7971375415480693</v>
      </c>
      <c r="G55" s="57">
        <f t="shared" si="65"/>
        <v>-0.26793051854288485</v>
      </c>
      <c r="H55" s="39">
        <f t="shared" si="66"/>
        <v>8.0206873880239264</v>
      </c>
      <c r="I55" s="65">
        <f>1/(1+EXP(-H55))</f>
        <v>0.99967151386506248</v>
      </c>
      <c r="J55" s="72">
        <f>IF(I55&lt;0.5,0,1)</f>
        <v>1</v>
      </c>
      <c r="K55" s="41">
        <f t="shared" si="67"/>
        <v>0.99967151386506248</v>
      </c>
      <c r="L55" s="12">
        <f>-(B55)*LN(I55)-(1-B55)*LN(1-I55)</f>
        <v>3.2854009832575216E-4</v>
      </c>
      <c r="M55" s="41">
        <f t="shared" si="68"/>
        <v>-1.6424306746876116E-3</v>
      </c>
      <c r="N55" s="42">
        <f t="shared" si="69"/>
        <v>-3.2848613493752232E-4</v>
      </c>
      <c r="O55" s="61">
        <f t="shared" si="70"/>
        <v>-3.2848613493752232E-4</v>
      </c>
      <c r="P55" s="62">
        <f>E55- M55*$Q$1</f>
        <v>2.2178080618928511</v>
      </c>
      <c r="Q55" s="62">
        <f t="shared" si="63"/>
        <v>-2.7970061470940943</v>
      </c>
      <c r="R55" s="63">
        <f t="shared" si="63"/>
        <v>-0.26779912408890982</v>
      </c>
    </row>
    <row r="56" spans="2:18" ht="17" thickBot="1" x14ac:dyDescent="0.25">
      <c r="B56" s="26"/>
      <c r="C56" s="27"/>
      <c r="D56" s="27"/>
      <c r="E56" s="27"/>
      <c r="F56" s="27"/>
      <c r="G56" s="27"/>
      <c r="H56" s="27"/>
      <c r="I56" s="27"/>
      <c r="J56" s="27"/>
      <c r="K56" s="28">
        <f>K52*K53*K54*K55</f>
        <v>0.7648450088802935</v>
      </c>
      <c r="L56" s="28">
        <f>SUM(L52:L55)</f>
        <v>0.26808206845317328</v>
      </c>
      <c r="M56" s="27"/>
      <c r="N56" s="27"/>
      <c r="O56" s="27"/>
      <c r="P56" s="27"/>
      <c r="Q56" s="27"/>
      <c r="R56" s="29"/>
    </row>
    <row r="57" spans="2:18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2:18" x14ac:dyDescent="0.2">
      <c r="B58" s="126" t="s">
        <v>18</v>
      </c>
      <c r="C58" s="127"/>
      <c r="D58" s="127"/>
      <c r="E58" s="128" t="s">
        <v>19</v>
      </c>
      <c r="F58" s="127"/>
      <c r="G58" s="129"/>
      <c r="H58" s="124" t="s">
        <v>20</v>
      </c>
      <c r="I58" s="124"/>
      <c r="J58" s="124"/>
      <c r="K58" s="128" t="s">
        <v>21</v>
      </c>
      <c r="L58" s="129"/>
      <c r="M58" s="124" t="s">
        <v>22</v>
      </c>
      <c r="N58" s="124"/>
      <c r="O58" s="124"/>
      <c r="P58" s="123" t="s">
        <v>23</v>
      </c>
      <c r="Q58" s="124"/>
      <c r="R58" s="125"/>
    </row>
    <row r="59" spans="2:18" ht="85" x14ac:dyDescent="0.2">
      <c r="B59" s="73" t="s">
        <v>0</v>
      </c>
      <c r="C59" s="13" t="s">
        <v>11</v>
      </c>
      <c r="D59" s="14" t="s">
        <v>12</v>
      </c>
      <c r="E59" s="15" t="s">
        <v>7</v>
      </c>
      <c r="F59" s="16" t="s">
        <v>8</v>
      </c>
      <c r="G59" s="17" t="s">
        <v>9</v>
      </c>
      <c r="H59" s="8" t="s">
        <v>4</v>
      </c>
      <c r="I59" s="5" t="s">
        <v>1</v>
      </c>
      <c r="J59" s="70" t="s">
        <v>13</v>
      </c>
      <c r="K59" s="9" t="s">
        <v>3</v>
      </c>
      <c r="L59" s="10" t="s">
        <v>2</v>
      </c>
      <c r="M59" s="18" t="s">
        <v>5</v>
      </c>
      <c r="N59" s="18" t="s">
        <v>6</v>
      </c>
      <c r="O59" s="19" t="s">
        <v>10</v>
      </c>
      <c r="P59" s="20" t="s">
        <v>14</v>
      </c>
      <c r="Q59" s="21" t="s">
        <v>15</v>
      </c>
      <c r="R59" s="25" t="s">
        <v>16</v>
      </c>
    </row>
    <row r="60" spans="2:18" x14ac:dyDescent="0.2">
      <c r="B60" s="74">
        <v>0</v>
      </c>
      <c r="C60" s="3">
        <v>1</v>
      </c>
      <c r="D60" s="6">
        <v>4</v>
      </c>
      <c r="E60" s="67">
        <f>P55</f>
        <v>2.2178080618928511</v>
      </c>
      <c r="F60" s="67">
        <f t="shared" ref="F60" si="71">Q55</f>
        <v>-2.7970061470940943</v>
      </c>
      <c r="G60" s="67">
        <f t="shared" ref="G60" si="72">R55</f>
        <v>-0.26779912408890982</v>
      </c>
      <c r="H60" s="38">
        <f>C60*E60+D60*F60+G60</f>
        <v>-9.2380156505724358</v>
      </c>
      <c r="I60" s="64">
        <f>1/(1+EXP(-H60))</f>
        <v>9.7260956724999178E-5</v>
      </c>
      <c r="J60" s="71">
        <f>IF(I60&lt;0.5,0,1)</f>
        <v>0</v>
      </c>
      <c r="K60" s="58">
        <f>IF(ABS(1-B60)&gt;0,(1-I60),I60)</f>
        <v>0.99990273904327498</v>
      </c>
      <c r="L60" s="66">
        <f>-(B60)*LN(I60)-(1-B60)*LN(1-I60)</f>
        <v>9.7265686878580636E-5</v>
      </c>
      <c r="M60" s="58">
        <f>-(B60-I60)*C60</f>
        <v>9.7260956724999178E-5</v>
      </c>
      <c r="N60" s="59">
        <f>-(B60-I60)*D60</f>
        <v>3.8904382689999671E-4</v>
      </c>
      <c r="O60" s="60">
        <f>-(B60-I60)</f>
        <v>9.7260956724999178E-5</v>
      </c>
      <c r="P60" s="62">
        <f>E60- M60*$Q$1</f>
        <v>2.217769157510161</v>
      </c>
      <c r="Q60" s="62">
        <f t="shared" ref="Q60:R63" si="73">F60-N60*$Q$1</f>
        <v>-2.7971617646248546</v>
      </c>
      <c r="R60" s="63">
        <f t="shared" si="73"/>
        <v>-0.26783802847159982</v>
      </c>
    </row>
    <row r="61" spans="2:18" x14ac:dyDescent="0.2">
      <c r="B61" s="74">
        <v>0</v>
      </c>
      <c r="C61" s="3">
        <v>3</v>
      </c>
      <c r="D61" s="6">
        <v>3</v>
      </c>
      <c r="E61" s="57">
        <f>P60</f>
        <v>2.217769157510161</v>
      </c>
      <c r="F61" s="57">
        <f t="shared" ref="F61:F63" si="74">Q60</f>
        <v>-2.7971617646248546</v>
      </c>
      <c r="G61" s="57">
        <f t="shared" ref="G61:G63" si="75">R60</f>
        <v>-0.26783802847159982</v>
      </c>
      <c r="H61" s="38">
        <f t="shared" ref="H61:H63" si="76">C61*E61+D61*F61+G61</f>
        <v>-2.0060158498156802</v>
      </c>
      <c r="I61" s="64">
        <f>1/(1+EXP(-H61))</f>
        <v>0.11857274190922652</v>
      </c>
      <c r="J61" s="71">
        <f>IF(I61&lt;0.5,0,1)</f>
        <v>0</v>
      </c>
      <c r="K61" s="40">
        <f t="shared" ref="K61:K63" si="77">IF(ABS(1-B61)&gt;0,(1-I61),I61)</f>
        <v>0.88142725809077349</v>
      </c>
      <c r="L61" s="11">
        <f>-(B61)*LN(I61)-(1-B61)*LN(1-I61)</f>
        <v>0.1262128011495946</v>
      </c>
      <c r="M61" s="40">
        <f t="shared" ref="M61:M63" si="78">-(B61-I61)*C61</f>
        <v>0.35571822572767958</v>
      </c>
      <c r="N61" s="35">
        <f t="shared" ref="N61:N63" si="79">-(B61-I61)*D61</f>
        <v>0.35571822572767958</v>
      </c>
      <c r="O61" s="43">
        <f t="shared" ref="O61:O63" si="80">-(B61-I61)</f>
        <v>0.11857274190922652</v>
      </c>
      <c r="P61" s="62">
        <f>E61- M61*$Q$1</f>
        <v>2.0754818672190893</v>
      </c>
      <c r="Q61" s="62">
        <f t="shared" si="73"/>
        <v>-2.9394490549159262</v>
      </c>
      <c r="R61" s="63">
        <f t="shared" si="73"/>
        <v>-0.31526712523529044</v>
      </c>
    </row>
    <row r="62" spans="2:18" x14ac:dyDescent="0.2">
      <c r="B62" s="74">
        <v>1</v>
      </c>
      <c r="C62" s="3">
        <v>4</v>
      </c>
      <c r="D62" s="6">
        <v>2</v>
      </c>
      <c r="E62" s="57">
        <f>P61</f>
        <v>2.0754818672190893</v>
      </c>
      <c r="F62" s="57">
        <f t="shared" si="74"/>
        <v>-2.9394490549159262</v>
      </c>
      <c r="G62" s="57">
        <f t="shared" si="75"/>
        <v>-0.31526712523529044</v>
      </c>
      <c r="H62" s="38">
        <f t="shared" si="76"/>
        <v>2.1077622338092143</v>
      </c>
      <c r="I62" s="64">
        <f>1/(1+EXP(-H62))</f>
        <v>0.89165534078000197</v>
      </c>
      <c r="J62" s="71">
        <f>IF(I62&lt;0.5,0,1)</f>
        <v>1</v>
      </c>
      <c r="K62" s="40">
        <f t="shared" si="77"/>
        <v>0.89165534078000197</v>
      </c>
      <c r="L62" s="11">
        <f>-(B62)*LN(I62)-(1-B62)*LN(1-I62)</f>
        <v>0.11467561032977976</v>
      </c>
      <c r="M62" s="40">
        <f t="shared" si="78"/>
        <v>-0.43337863687999212</v>
      </c>
      <c r="N62" s="35">
        <f t="shared" si="79"/>
        <v>-0.21668931843999606</v>
      </c>
      <c r="O62" s="43">
        <f t="shared" si="80"/>
        <v>-0.10834465921999803</v>
      </c>
      <c r="P62" s="62">
        <f>E62- M62*$Q$1</f>
        <v>2.2488333219710861</v>
      </c>
      <c r="Q62" s="62">
        <f t="shared" si="73"/>
        <v>-2.8527733275399276</v>
      </c>
      <c r="R62" s="63">
        <f t="shared" si="73"/>
        <v>-0.27192926154729125</v>
      </c>
    </row>
    <row r="63" spans="2:18" x14ac:dyDescent="0.2">
      <c r="B63" s="75">
        <v>1</v>
      </c>
      <c r="C63" s="4">
        <v>5</v>
      </c>
      <c r="D63" s="7">
        <v>1</v>
      </c>
      <c r="E63" s="57">
        <f>P62</f>
        <v>2.2488333219710861</v>
      </c>
      <c r="F63" s="57">
        <f t="shared" si="74"/>
        <v>-2.8527733275399276</v>
      </c>
      <c r="G63" s="57">
        <f t="shared" si="75"/>
        <v>-0.27192926154729125</v>
      </c>
      <c r="H63" s="39">
        <f t="shared" si="76"/>
        <v>8.1194640207682109</v>
      </c>
      <c r="I63" s="65">
        <f>1/(1+EXP(-H63))</f>
        <v>0.99970240041950698</v>
      </c>
      <c r="J63" s="72">
        <f>IF(I63&lt;0.5,0,1)</f>
        <v>1</v>
      </c>
      <c r="K63" s="41">
        <f t="shared" si="77"/>
        <v>0.99970240041950698</v>
      </c>
      <c r="L63" s="12">
        <f>-(B63)*LN(I63)-(1-B63)*LN(1-I63)</f>
        <v>2.9764387203582674E-4</v>
      </c>
      <c r="M63" s="41">
        <f t="shared" si="78"/>
        <v>-1.4879979024651213E-3</v>
      </c>
      <c r="N63" s="42">
        <f t="shared" si="79"/>
        <v>-2.9759958049302426E-4</v>
      </c>
      <c r="O63" s="61">
        <f t="shared" si="80"/>
        <v>-2.9759958049302426E-4</v>
      </c>
      <c r="P63" s="62">
        <f>E63- M63*$Q$1</f>
        <v>2.2494285211320721</v>
      </c>
      <c r="Q63" s="62">
        <f t="shared" si="73"/>
        <v>-2.8526542877077303</v>
      </c>
      <c r="R63" s="63">
        <f t="shared" si="73"/>
        <v>-0.27181022171509406</v>
      </c>
    </row>
    <row r="64" spans="2:18" ht="17" thickBot="1" x14ac:dyDescent="0.25">
      <c r="B64" s="26"/>
      <c r="C64" s="27"/>
      <c r="D64" s="27"/>
      <c r="E64" s="27"/>
      <c r="F64" s="27"/>
      <c r="G64" s="27"/>
      <c r="H64" s="27"/>
      <c r="I64" s="27"/>
      <c r="J64" s="27"/>
      <c r="K64" s="28">
        <f>K60*K61*K62*K63</f>
        <v>0.78561901245992039</v>
      </c>
      <c r="L64" s="28">
        <f>SUM(L60:L63)</f>
        <v>0.24128332103828873</v>
      </c>
      <c r="M64" s="27"/>
      <c r="N64" s="27"/>
      <c r="O64" s="27"/>
      <c r="P64" s="27"/>
      <c r="Q64" s="27"/>
      <c r="R64" s="29"/>
    </row>
    <row r="65" spans="2:18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2:18" x14ac:dyDescent="0.2">
      <c r="B66" s="126" t="s">
        <v>18</v>
      </c>
      <c r="C66" s="127"/>
      <c r="D66" s="127"/>
      <c r="E66" s="128" t="s">
        <v>19</v>
      </c>
      <c r="F66" s="127"/>
      <c r="G66" s="129"/>
      <c r="H66" s="124" t="s">
        <v>20</v>
      </c>
      <c r="I66" s="124"/>
      <c r="J66" s="124"/>
      <c r="K66" s="128" t="s">
        <v>21</v>
      </c>
      <c r="L66" s="129"/>
      <c r="M66" s="124" t="s">
        <v>22</v>
      </c>
      <c r="N66" s="124"/>
      <c r="O66" s="124"/>
      <c r="P66" s="123" t="s">
        <v>23</v>
      </c>
      <c r="Q66" s="124"/>
      <c r="R66" s="125"/>
    </row>
    <row r="67" spans="2:18" ht="85" x14ac:dyDescent="0.2">
      <c r="B67" s="73" t="s">
        <v>0</v>
      </c>
      <c r="C67" s="13" t="s">
        <v>11</v>
      </c>
      <c r="D67" s="14" t="s">
        <v>12</v>
      </c>
      <c r="E67" s="15" t="s">
        <v>7</v>
      </c>
      <c r="F67" s="16" t="s">
        <v>8</v>
      </c>
      <c r="G67" s="17" t="s">
        <v>9</v>
      </c>
      <c r="H67" s="8" t="s">
        <v>4</v>
      </c>
      <c r="I67" s="5" t="s">
        <v>1</v>
      </c>
      <c r="J67" s="70" t="s">
        <v>13</v>
      </c>
      <c r="K67" s="9" t="s">
        <v>3</v>
      </c>
      <c r="L67" s="10" t="s">
        <v>2</v>
      </c>
      <c r="M67" s="18" t="s">
        <v>5</v>
      </c>
      <c r="N67" s="18" t="s">
        <v>6</v>
      </c>
      <c r="O67" s="19" t="s">
        <v>10</v>
      </c>
      <c r="P67" s="20" t="s">
        <v>14</v>
      </c>
      <c r="Q67" s="21" t="s">
        <v>15</v>
      </c>
      <c r="R67" s="25" t="s">
        <v>16</v>
      </c>
    </row>
    <row r="68" spans="2:18" x14ac:dyDescent="0.2">
      <c r="B68" s="74">
        <v>0</v>
      </c>
      <c r="C68" s="3">
        <v>1</v>
      </c>
      <c r="D68" s="6">
        <v>4</v>
      </c>
      <c r="E68" s="67">
        <f>P63</f>
        <v>2.2494285211320721</v>
      </c>
      <c r="F68" s="67">
        <f t="shared" ref="F68" si="81">Q63</f>
        <v>-2.8526542877077303</v>
      </c>
      <c r="G68" s="67">
        <f t="shared" ref="G68" si="82">R63</f>
        <v>-0.27181022171509406</v>
      </c>
      <c r="H68" s="38">
        <f>C68*E68+D68*F68+G68</f>
        <v>-9.4329988514139433</v>
      </c>
      <c r="I68" s="64">
        <f>1/(1+EXP(-H68))</f>
        <v>8.0032409464198735E-5</v>
      </c>
      <c r="J68" s="71">
        <f>IF(I68&lt;0.5,0,1)</f>
        <v>0</v>
      </c>
      <c r="K68" s="58">
        <f>IF(ABS(1-B68)&gt;0,(1-I68),I68)</f>
        <v>0.99991996759053581</v>
      </c>
      <c r="L68" s="66">
        <f>-(B68)*LN(I68)-(1-B68)*LN(1-I68)</f>
        <v>8.0035612228359184E-5</v>
      </c>
      <c r="M68" s="58">
        <f>-(B68-I68)*C68</f>
        <v>8.0032409464198735E-5</v>
      </c>
      <c r="N68" s="59">
        <f>-(B68-I68)*D68</f>
        <v>3.2012963785679494E-4</v>
      </c>
      <c r="O68" s="60">
        <f>-(B68-I68)</f>
        <v>8.0032409464198735E-5</v>
      </c>
      <c r="P68" s="62">
        <f>E68- M68*$Q$1</f>
        <v>2.2493965081682865</v>
      </c>
      <c r="Q68" s="62">
        <f t="shared" ref="Q68:R71" si="83">F68-N68*$Q$1</f>
        <v>-2.8527823395628729</v>
      </c>
      <c r="R68" s="63">
        <f t="shared" si="83"/>
        <v>-0.27184223467887975</v>
      </c>
    </row>
    <row r="69" spans="2:18" x14ac:dyDescent="0.2">
      <c r="B69" s="74">
        <v>0</v>
      </c>
      <c r="C69" s="3">
        <v>3</v>
      </c>
      <c r="D69" s="6">
        <v>3</v>
      </c>
      <c r="E69" s="57">
        <f>P68</f>
        <v>2.2493965081682865</v>
      </c>
      <c r="F69" s="57">
        <f t="shared" ref="F69:F71" si="84">Q68</f>
        <v>-2.8527823395628729</v>
      </c>
      <c r="G69" s="57">
        <f t="shared" ref="G69:G71" si="85">R68</f>
        <v>-0.27184223467887975</v>
      </c>
      <c r="H69" s="38">
        <f t="shared" ref="H69:H71" si="86">C69*E69+D69*F69+G69</f>
        <v>-2.0819997288626388</v>
      </c>
      <c r="I69" s="64">
        <f>1/(1+EXP(-H69))</f>
        <v>0.11085870189571805</v>
      </c>
      <c r="J69" s="71">
        <f>IF(I69&lt;0.5,0,1)</f>
        <v>0</v>
      </c>
      <c r="K69" s="40">
        <f t="shared" ref="K69:K71" si="87">IF(ABS(1-B69)&gt;0,(1-I69),I69)</f>
        <v>0.889141298104282</v>
      </c>
      <c r="L69" s="11">
        <f>-(B69)*LN(I69)-(1-B69)*LN(1-I69)</f>
        <v>0.1174991155981807</v>
      </c>
      <c r="M69" s="40">
        <f t="shared" ref="M69:M71" si="88">-(B69-I69)*C69</f>
        <v>0.33257610568715412</v>
      </c>
      <c r="N69" s="35">
        <f t="shared" ref="N69:N71" si="89">-(B69-I69)*D69</f>
        <v>0.33257610568715412</v>
      </c>
      <c r="O69" s="43">
        <f t="shared" ref="O69:O71" si="90">-(B69-I69)</f>
        <v>0.11085870189571805</v>
      </c>
      <c r="P69" s="62">
        <f>E69- M69*$Q$1</f>
        <v>2.1163660658934247</v>
      </c>
      <c r="Q69" s="62">
        <f t="shared" si="83"/>
        <v>-2.9858127818377347</v>
      </c>
      <c r="R69" s="63">
        <f t="shared" si="83"/>
        <v>-0.31618571543716695</v>
      </c>
    </row>
    <row r="70" spans="2:18" x14ac:dyDescent="0.2">
      <c r="B70" s="74">
        <v>1</v>
      </c>
      <c r="C70" s="3">
        <v>4</v>
      </c>
      <c r="D70" s="6">
        <v>2</v>
      </c>
      <c r="E70" s="57">
        <f>P69</f>
        <v>2.1163660658934247</v>
      </c>
      <c r="F70" s="57">
        <f t="shared" si="84"/>
        <v>-2.9858127818377347</v>
      </c>
      <c r="G70" s="57">
        <f t="shared" si="85"/>
        <v>-0.31618571543716695</v>
      </c>
      <c r="H70" s="38">
        <f t="shared" si="86"/>
        <v>2.1776529844610626</v>
      </c>
      <c r="I70" s="64">
        <f>1/(1+EXP(-H70))</f>
        <v>0.89822471524888103</v>
      </c>
      <c r="J70" s="71">
        <f>IF(I70&lt;0.5,0,1)</f>
        <v>1</v>
      </c>
      <c r="K70" s="40">
        <f t="shared" si="87"/>
        <v>0.89822471524888103</v>
      </c>
      <c r="L70" s="11">
        <f>-(B70)*LN(I70)-(1-B70)*LN(1-I70)</f>
        <v>0.10733500228658256</v>
      </c>
      <c r="M70" s="40">
        <f t="shared" si="88"/>
        <v>-0.40710113900447586</v>
      </c>
      <c r="N70" s="35">
        <f t="shared" si="89"/>
        <v>-0.20355056950223793</v>
      </c>
      <c r="O70" s="43">
        <f t="shared" si="90"/>
        <v>-0.10177528475111897</v>
      </c>
      <c r="P70" s="62">
        <f>E70- M70*$Q$1</f>
        <v>2.2792065214952149</v>
      </c>
      <c r="Q70" s="62">
        <f t="shared" si="83"/>
        <v>-2.9043925540368396</v>
      </c>
      <c r="R70" s="63">
        <f t="shared" si="83"/>
        <v>-0.27547560153671935</v>
      </c>
    </row>
    <row r="71" spans="2:18" x14ac:dyDescent="0.2">
      <c r="B71" s="75">
        <v>1</v>
      </c>
      <c r="C71" s="4">
        <v>5</v>
      </c>
      <c r="D71" s="7">
        <v>1</v>
      </c>
      <c r="E71" s="57">
        <f>P70</f>
        <v>2.2792065214952149</v>
      </c>
      <c r="F71" s="57">
        <f t="shared" si="84"/>
        <v>-2.9043925540368396</v>
      </c>
      <c r="G71" s="57">
        <f t="shared" si="85"/>
        <v>-0.27547560153671935</v>
      </c>
      <c r="H71" s="39">
        <f t="shared" si="86"/>
        <v>8.2161644519025163</v>
      </c>
      <c r="I71" s="65">
        <f>1/(1+EXP(-H71))</f>
        <v>0.99972982338009386</v>
      </c>
      <c r="J71" s="72">
        <f>IF(I71&lt;0.5,0,1)</f>
        <v>1</v>
      </c>
      <c r="K71" s="41">
        <f t="shared" si="87"/>
        <v>0.99972982338009386</v>
      </c>
      <c r="L71" s="12">
        <f>-(B71)*LN(I71)-(1-B71)*LN(1-I71)</f>
        <v>2.7021312418432563E-4</v>
      </c>
      <c r="M71" s="41">
        <f t="shared" si="88"/>
        <v>-1.3508830995306864E-3</v>
      </c>
      <c r="N71" s="42">
        <f t="shared" si="89"/>
        <v>-2.7017661990613728E-4</v>
      </c>
      <c r="O71" s="61">
        <f t="shared" si="90"/>
        <v>-2.7017661990613728E-4</v>
      </c>
      <c r="P71" s="62">
        <f>E71- M71*$Q$1</f>
        <v>2.2797468747350269</v>
      </c>
      <c r="Q71" s="62">
        <f t="shared" si="83"/>
        <v>-2.904284483388877</v>
      </c>
      <c r="R71" s="63">
        <f t="shared" si="83"/>
        <v>-0.27536753088875687</v>
      </c>
    </row>
    <row r="72" spans="2:18" ht="17" thickBot="1" x14ac:dyDescent="0.25">
      <c r="B72" s="26"/>
      <c r="C72" s="27"/>
      <c r="D72" s="27"/>
      <c r="E72" s="27"/>
      <c r="F72" s="27"/>
      <c r="G72" s="27"/>
      <c r="H72" s="27"/>
      <c r="I72" s="27"/>
      <c r="J72" s="27"/>
      <c r="K72" s="28">
        <f>K68*K69*K70*K71</f>
        <v>0.79836901259253901</v>
      </c>
      <c r="L72" s="28">
        <f>SUM(L68:L71)</f>
        <v>0.22518436662117594</v>
      </c>
      <c r="M72" s="27"/>
      <c r="N72" s="27"/>
      <c r="O72" s="27"/>
      <c r="P72" s="27"/>
      <c r="Q72" s="27"/>
      <c r="R72" s="29"/>
    </row>
    <row r="74" spans="2:18" x14ac:dyDescent="0.2">
      <c r="B74" s="126" t="s">
        <v>18</v>
      </c>
      <c r="C74" s="127"/>
      <c r="D74" s="127"/>
      <c r="E74" s="128" t="s">
        <v>19</v>
      </c>
      <c r="F74" s="127"/>
      <c r="G74" s="129"/>
      <c r="H74" s="124" t="s">
        <v>20</v>
      </c>
      <c r="I74" s="124"/>
      <c r="J74" s="124"/>
      <c r="K74" s="128" t="s">
        <v>21</v>
      </c>
      <c r="L74" s="129"/>
      <c r="M74" s="124" t="s">
        <v>22</v>
      </c>
      <c r="N74" s="124"/>
      <c r="O74" s="124"/>
      <c r="P74" s="123" t="s">
        <v>23</v>
      </c>
      <c r="Q74" s="124"/>
      <c r="R74" s="125"/>
    </row>
    <row r="75" spans="2:18" ht="85" x14ac:dyDescent="0.2">
      <c r="B75" s="73" t="s">
        <v>0</v>
      </c>
      <c r="C75" s="13" t="s">
        <v>11</v>
      </c>
      <c r="D75" s="14" t="s">
        <v>12</v>
      </c>
      <c r="E75" s="15" t="s">
        <v>7</v>
      </c>
      <c r="F75" s="16" t="s">
        <v>8</v>
      </c>
      <c r="G75" s="17" t="s">
        <v>9</v>
      </c>
      <c r="H75" s="8" t="s">
        <v>4</v>
      </c>
      <c r="I75" s="5" t="s">
        <v>1</v>
      </c>
      <c r="J75" s="70" t="s">
        <v>13</v>
      </c>
      <c r="K75" s="9" t="s">
        <v>3</v>
      </c>
      <c r="L75" s="10" t="s">
        <v>2</v>
      </c>
      <c r="M75" s="18" t="s">
        <v>5</v>
      </c>
      <c r="N75" s="18" t="s">
        <v>6</v>
      </c>
      <c r="O75" s="19" t="s">
        <v>10</v>
      </c>
      <c r="P75" s="20" t="s">
        <v>14</v>
      </c>
      <c r="Q75" s="21" t="s">
        <v>15</v>
      </c>
      <c r="R75" s="25" t="s">
        <v>16</v>
      </c>
    </row>
    <row r="76" spans="2:18" x14ac:dyDescent="0.2">
      <c r="B76" s="74">
        <v>0</v>
      </c>
      <c r="C76" s="3">
        <v>1</v>
      </c>
      <c r="D76" s="6">
        <v>4</v>
      </c>
      <c r="E76" s="67">
        <f>P71</f>
        <v>2.2797468747350269</v>
      </c>
      <c r="F76" s="67">
        <f t="shared" ref="F76" si="91">Q71</f>
        <v>-2.904284483388877</v>
      </c>
      <c r="G76" s="67">
        <f t="shared" ref="G76" si="92">R71</f>
        <v>-0.27536753088875687</v>
      </c>
      <c r="H76" s="38">
        <f>C76*E76+D76*F76+G76</f>
        <v>-9.6127585897092374</v>
      </c>
      <c r="I76" s="64">
        <f>1/(1+EXP(-H76))</f>
        <v>6.6865631145961304E-5</v>
      </c>
      <c r="J76" s="71">
        <f>IF(I76&lt;0.5,0,1)</f>
        <v>0</v>
      </c>
      <c r="K76" s="58">
        <f>IF(ABS(1-B76)&gt;0,(1-I76),I76)</f>
        <v>0.999933134368854</v>
      </c>
      <c r="L76" s="66">
        <f>-(B76)*LN(I76)-(1-B76)*LN(1-I76)</f>
        <v>6.6867866751967503E-5</v>
      </c>
      <c r="M76" s="58">
        <f>-(B76-I76)*C76</f>
        <v>6.6865631145961304E-5</v>
      </c>
      <c r="N76" s="59">
        <f>-(B76-I76)*D76</f>
        <v>2.6746252458384522E-4</v>
      </c>
      <c r="O76" s="60">
        <f>-(B76-I76)</f>
        <v>6.6865631145961304E-5</v>
      </c>
      <c r="P76" s="62">
        <f>E76- M76*$Q$1</f>
        <v>2.2797201284825683</v>
      </c>
      <c r="Q76" s="62">
        <f t="shared" ref="Q76:R79" si="93">F76-N76*$Q$1</f>
        <v>-2.9043914683987104</v>
      </c>
      <c r="R76" s="63">
        <f t="shared" si="93"/>
        <v>-0.27539427714121528</v>
      </c>
    </row>
    <row r="77" spans="2:18" x14ac:dyDescent="0.2">
      <c r="B77" s="74">
        <v>0</v>
      </c>
      <c r="C77" s="3">
        <v>3</v>
      </c>
      <c r="D77" s="6">
        <v>3</v>
      </c>
      <c r="E77" s="57">
        <f>P76</f>
        <v>2.2797201284825683</v>
      </c>
      <c r="F77" s="57">
        <f t="shared" ref="F77:F79" si="94">Q76</f>
        <v>-2.9043914683987104</v>
      </c>
      <c r="G77" s="57">
        <f t="shared" ref="G77:G79" si="95">R76</f>
        <v>-0.27539427714121528</v>
      </c>
      <c r="H77" s="38">
        <f t="shared" ref="H77:H79" si="96">C77*E77+D77*F77+G77</f>
        <v>-2.1494082968896411</v>
      </c>
      <c r="I77" s="64">
        <f>1/(1+EXP(-H77))</f>
        <v>0.10438652848382825</v>
      </c>
      <c r="J77" s="71">
        <f>IF(I77&lt;0.5,0,1)</f>
        <v>0</v>
      </c>
      <c r="K77" s="40">
        <f t="shared" ref="K77:K79" si="97">IF(ABS(1-B77)&gt;0,(1-I77),I77)</f>
        <v>0.89561347151617177</v>
      </c>
      <c r="L77" s="11">
        <f>-(B77)*LN(I77)-(1-B77)*LN(1-I77)</f>
        <v>0.11024635248123732</v>
      </c>
      <c r="M77" s="40">
        <f t="shared" ref="M77:M79" si="98">-(B77-I77)*C77</f>
        <v>0.31315958545148476</v>
      </c>
      <c r="N77" s="35">
        <f t="shared" ref="N77:N79" si="99">-(B77-I77)*D77</f>
        <v>0.31315958545148476</v>
      </c>
      <c r="O77" s="43">
        <f t="shared" ref="O77:O79" si="100">-(B77-I77)</f>
        <v>0.10438652848382825</v>
      </c>
      <c r="P77" s="62">
        <f>E77- M77*$Q$1</f>
        <v>2.1544562943019745</v>
      </c>
      <c r="Q77" s="62">
        <f t="shared" si="93"/>
        <v>-3.0296553025793043</v>
      </c>
      <c r="R77" s="63">
        <f t="shared" si="93"/>
        <v>-0.3171488885347466</v>
      </c>
    </row>
    <row r="78" spans="2:18" x14ac:dyDescent="0.2">
      <c r="B78" s="74">
        <v>1</v>
      </c>
      <c r="C78" s="3">
        <v>4</v>
      </c>
      <c r="D78" s="6">
        <v>2</v>
      </c>
      <c r="E78" s="57">
        <f>P77</f>
        <v>2.1544562943019745</v>
      </c>
      <c r="F78" s="57">
        <f t="shared" si="94"/>
        <v>-3.0296553025793043</v>
      </c>
      <c r="G78" s="57">
        <f t="shared" si="95"/>
        <v>-0.3171488885347466</v>
      </c>
      <c r="H78" s="38">
        <f t="shared" si="96"/>
        <v>2.2413656835145428</v>
      </c>
      <c r="I78" s="64">
        <f>1/(1+EXP(-H78))</f>
        <v>0.90390315007823019</v>
      </c>
      <c r="J78" s="71">
        <f>IF(I78&lt;0.5,0,1)</f>
        <v>1</v>
      </c>
      <c r="K78" s="40">
        <f t="shared" si="97"/>
        <v>0.90390315007823019</v>
      </c>
      <c r="L78" s="11">
        <f>-(B78)*LN(I78)-(1-B78)*LN(1-I78)</f>
        <v>0.10103305919852498</v>
      </c>
      <c r="M78" s="40">
        <f t="shared" si="98"/>
        <v>-0.38438739968707925</v>
      </c>
      <c r="N78" s="35">
        <f t="shared" si="99"/>
        <v>-0.19219369984353962</v>
      </c>
      <c r="O78" s="43">
        <f t="shared" si="100"/>
        <v>-9.6096849921769811E-2</v>
      </c>
      <c r="P78" s="62">
        <f>E78- M78*$Q$1</f>
        <v>2.3082112541768063</v>
      </c>
      <c r="Q78" s="62">
        <f t="shared" si="93"/>
        <v>-2.9527778226418886</v>
      </c>
      <c r="R78" s="63">
        <f t="shared" si="93"/>
        <v>-0.27871014856603865</v>
      </c>
    </row>
    <row r="79" spans="2:18" x14ac:dyDescent="0.2">
      <c r="B79" s="75">
        <v>1</v>
      </c>
      <c r="C79" s="4">
        <v>5</v>
      </c>
      <c r="D79" s="7">
        <v>1</v>
      </c>
      <c r="E79" s="57">
        <f>P78</f>
        <v>2.3082112541768063</v>
      </c>
      <c r="F79" s="57">
        <f t="shared" si="94"/>
        <v>-2.9527778226418886</v>
      </c>
      <c r="G79" s="57">
        <f t="shared" si="95"/>
        <v>-0.27871014856603865</v>
      </c>
      <c r="H79" s="39">
        <f t="shared" si="96"/>
        <v>8.3095682996761049</v>
      </c>
      <c r="I79" s="65">
        <f>1/(1+EXP(-H79))</f>
        <v>0.99975391029146599</v>
      </c>
      <c r="J79" s="72">
        <f>IF(I79&lt;0.5,0,1)</f>
        <v>1</v>
      </c>
      <c r="K79" s="41">
        <f t="shared" si="97"/>
        <v>0.99975391029146599</v>
      </c>
      <c r="L79" s="12">
        <f>-(B79)*LN(I79)-(1-B79)*LN(1-I79)</f>
        <v>2.4611999357499717E-4</v>
      </c>
      <c r="M79" s="41">
        <f t="shared" si="98"/>
        <v>-1.2304485426700706E-3</v>
      </c>
      <c r="N79" s="42">
        <f t="shared" si="99"/>
        <v>-2.4608970853401413E-4</v>
      </c>
      <c r="O79" s="61">
        <f t="shared" si="100"/>
        <v>-2.4608970853401413E-4</v>
      </c>
      <c r="P79" s="62">
        <f>E79- M79*$Q$1</f>
        <v>2.3087034335938741</v>
      </c>
      <c r="Q79" s="62">
        <f t="shared" si="93"/>
        <v>-2.9526793867584749</v>
      </c>
      <c r="R79" s="63">
        <f t="shared" si="93"/>
        <v>-0.27861171268262502</v>
      </c>
    </row>
    <row r="80" spans="2:18" ht="17" thickBot="1" x14ac:dyDescent="0.25">
      <c r="B80" s="26"/>
      <c r="C80" s="27"/>
      <c r="D80" s="27"/>
      <c r="E80" s="27"/>
      <c r="F80" s="27"/>
      <c r="G80" s="27"/>
      <c r="H80" s="27"/>
      <c r="I80" s="27"/>
      <c r="J80" s="27"/>
      <c r="K80" s="28">
        <f>K76*K77*K78*K79</f>
        <v>0.80929449915835372</v>
      </c>
      <c r="L80" s="28">
        <f>SUM(L76:L79)</f>
        <v>0.21159239954008927</v>
      </c>
      <c r="M80" s="27"/>
      <c r="N80" s="27"/>
      <c r="O80" s="27"/>
      <c r="P80" s="27"/>
      <c r="Q80" s="27"/>
      <c r="R80" s="29"/>
    </row>
    <row r="82" spans="2:18" x14ac:dyDescent="0.2">
      <c r="B82" s="126" t="s">
        <v>18</v>
      </c>
      <c r="C82" s="127"/>
      <c r="D82" s="127"/>
      <c r="E82" s="128" t="s">
        <v>19</v>
      </c>
      <c r="F82" s="127"/>
      <c r="G82" s="129"/>
      <c r="H82" s="124" t="s">
        <v>20</v>
      </c>
      <c r="I82" s="124"/>
      <c r="J82" s="124"/>
      <c r="K82" s="128" t="s">
        <v>21</v>
      </c>
      <c r="L82" s="129"/>
      <c r="M82" s="124" t="s">
        <v>22</v>
      </c>
      <c r="N82" s="124"/>
      <c r="O82" s="124"/>
      <c r="P82" s="123" t="s">
        <v>23</v>
      </c>
      <c r="Q82" s="124"/>
      <c r="R82" s="125"/>
    </row>
    <row r="83" spans="2:18" ht="85" x14ac:dyDescent="0.2">
      <c r="B83" s="73" t="s">
        <v>0</v>
      </c>
      <c r="C83" s="13" t="s">
        <v>11</v>
      </c>
      <c r="D83" s="14" t="s">
        <v>12</v>
      </c>
      <c r="E83" s="15" t="s">
        <v>7</v>
      </c>
      <c r="F83" s="16" t="s">
        <v>8</v>
      </c>
      <c r="G83" s="17" t="s">
        <v>9</v>
      </c>
      <c r="H83" s="8" t="s">
        <v>4</v>
      </c>
      <c r="I83" s="5" t="s">
        <v>1</v>
      </c>
      <c r="J83" s="70" t="s">
        <v>13</v>
      </c>
      <c r="K83" s="9" t="s">
        <v>3</v>
      </c>
      <c r="L83" s="10" t="s">
        <v>2</v>
      </c>
      <c r="M83" s="18" t="s">
        <v>5</v>
      </c>
      <c r="N83" s="18" t="s">
        <v>6</v>
      </c>
      <c r="O83" s="19" t="s">
        <v>10</v>
      </c>
      <c r="P83" s="20" t="s">
        <v>14</v>
      </c>
      <c r="Q83" s="21" t="s">
        <v>15</v>
      </c>
      <c r="R83" s="25" t="s">
        <v>16</v>
      </c>
    </row>
    <row r="84" spans="2:18" x14ac:dyDescent="0.2">
      <c r="B84" s="74">
        <v>0</v>
      </c>
      <c r="C84" s="3">
        <v>1</v>
      </c>
      <c r="D84" s="6">
        <v>4</v>
      </c>
      <c r="E84" s="67">
        <f>P79</f>
        <v>2.3087034335938741</v>
      </c>
      <c r="F84" s="67">
        <f t="shared" ref="F84" si="101">Q79</f>
        <v>-2.9526793867584749</v>
      </c>
      <c r="G84" s="67">
        <f t="shared" ref="G84" si="102">R79</f>
        <v>-0.27861171268262502</v>
      </c>
      <c r="H84" s="38">
        <f>C84*E84+D84*F84+G84</f>
        <v>-9.7806258261226517</v>
      </c>
      <c r="I84" s="64">
        <f>1/(1+EXP(-H84))</f>
        <v>5.6533206831493958E-5</v>
      </c>
      <c r="J84" s="71">
        <f>IF(I84&lt;0.5,0,1)</f>
        <v>0</v>
      </c>
      <c r="K84" s="58">
        <f>IF(ABS(1-B84)&gt;0,(1-I84),I84)</f>
        <v>0.99994346679316848</v>
      </c>
      <c r="L84" s="66">
        <f>-(B84)*LN(I84)-(1-B84)*LN(1-I84)</f>
        <v>5.653480489348829E-5</v>
      </c>
      <c r="M84" s="58">
        <f>-(B84-I84)*C84</f>
        <v>5.6533206831493958E-5</v>
      </c>
      <c r="N84" s="59">
        <f>-(B84-I84)*D84</f>
        <v>2.2613282732597583E-4</v>
      </c>
      <c r="O84" s="60">
        <f>-(B84-I84)</f>
        <v>5.6533206831493958E-5</v>
      </c>
      <c r="P84" s="62">
        <f>E84- M84*$Q$1</f>
        <v>2.3086808203111415</v>
      </c>
      <c r="Q84" s="62">
        <f t="shared" ref="Q84:R87" si="103">F84-N84*$Q$1</f>
        <v>-2.9527698398894051</v>
      </c>
      <c r="R84" s="63">
        <f t="shared" si="103"/>
        <v>-0.27863432596535764</v>
      </c>
    </row>
    <row r="85" spans="2:18" x14ac:dyDescent="0.2">
      <c r="B85" s="74">
        <v>0</v>
      </c>
      <c r="C85" s="3">
        <v>3</v>
      </c>
      <c r="D85" s="6">
        <v>3</v>
      </c>
      <c r="E85" s="57">
        <f>P84</f>
        <v>2.3086808203111415</v>
      </c>
      <c r="F85" s="57">
        <f t="shared" ref="F85:F87" si="104">Q84</f>
        <v>-2.9527698398894051</v>
      </c>
      <c r="G85" s="57">
        <f t="shared" ref="G85:G87" si="105">R84</f>
        <v>-0.27863432596535764</v>
      </c>
      <c r="H85" s="38">
        <f t="shared" ref="H85:H87" si="106">C85*E85+D85*F85+G85</f>
        <v>-2.2109013847001475</v>
      </c>
      <c r="I85" s="64">
        <f>1/(1+EXP(-H85))</f>
        <v>9.8775803658876893E-2</v>
      </c>
      <c r="J85" s="71">
        <f>IF(I85&lt;0.5,0,1)</f>
        <v>0</v>
      </c>
      <c r="K85" s="40">
        <f t="shared" ref="K85:K87" si="107">IF(ABS(1-B85)&gt;0,(1-I85),I85)</f>
        <v>0.90122419634112316</v>
      </c>
      <c r="L85" s="11">
        <f>-(B85)*LN(I85)-(1-B85)*LN(1-I85)</f>
        <v>0.1040012217597058</v>
      </c>
      <c r="M85" s="40">
        <f t="shared" ref="M85:M87" si="108">-(B85-I85)*C85</f>
        <v>0.29632741097663068</v>
      </c>
      <c r="N85" s="35">
        <f t="shared" ref="N85:N87" si="109">-(B85-I85)*D85</f>
        <v>0.29632741097663068</v>
      </c>
      <c r="O85" s="43">
        <f t="shared" ref="O85:O87" si="110">-(B85-I85)</f>
        <v>9.8775803658876893E-2</v>
      </c>
      <c r="P85" s="62">
        <f>E85- M85*$Q$1</f>
        <v>2.1901498559204891</v>
      </c>
      <c r="Q85" s="62">
        <f t="shared" si="103"/>
        <v>-3.0713008042800576</v>
      </c>
      <c r="R85" s="63">
        <f t="shared" si="103"/>
        <v>-0.31814464742890841</v>
      </c>
    </row>
    <row r="86" spans="2:18" x14ac:dyDescent="0.2">
      <c r="B86" s="74">
        <v>1</v>
      </c>
      <c r="C86" s="3">
        <v>4</v>
      </c>
      <c r="D86" s="6">
        <v>2</v>
      </c>
      <c r="E86" s="57">
        <f>P85</f>
        <v>2.1901498559204891</v>
      </c>
      <c r="F86" s="57">
        <f t="shared" si="104"/>
        <v>-3.0713008042800576</v>
      </c>
      <c r="G86" s="57">
        <f t="shared" si="105"/>
        <v>-0.31814464742890841</v>
      </c>
      <c r="H86" s="38">
        <f t="shared" si="106"/>
        <v>2.2998531676929326</v>
      </c>
      <c r="I86" s="64">
        <f>1/(1+EXP(-H86))</f>
        <v>0.90886487766695279</v>
      </c>
      <c r="J86" s="71">
        <f>IF(I86&lt;0.5,0,1)</f>
        <v>1</v>
      </c>
      <c r="K86" s="40">
        <f t="shared" si="107"/>
        <v>0.90886487766695279</v>
      </c>
      <c r="L86" s="11">
        <f>-(B86)*LN(I86)-(1-B86)*LN(1-I86)</f>
        <v>9.5558845285375005E-2</v>
      </c>
      <c r="M86" s="40">
        <f t="shared" si="108"/>
        <v>-0.36454048933218886</v>
      </c>
      <c r="N86" s="35">
        <f t="shared" si="109"/>
        <v>-0.18227024466609443</v>
      </c>
      <c r="O86" s="43">
        <f t="shared" si="110"/>
        <v>-9.1135122333047214E-2</v>
      </c>
      <c r="P86" s="62">
        <f>E86- M86*$Q$1</f>
        <v>2.3359660516533647</v>
      </c>
      <c r="Q86" s="62">
        <f t="shared" si="103"/>
        <v>-2.99839270641362</v>
      </c>
      <c r="R86" s="63">
        <f t="shared" si="103"/>
        <v>-0.2816905984956895</v>
      </c>
    </row>
    <row r="87" spans="2:18" x14ac:dyDescent="0.2">
      <c r="B87" s="75">
        <v>1</v>
      </c>
      <c r="C87" s="4">
        <v>5</v>
      </c>
      <c r="D87" s="7">
        <v>1</v>
      </c>
      <c r="E87" s="57">
        <f>P86</f>
        <v>2.3359660516533647</v>
      </c>
      <c r="F87" s="57">
        <f t="shared" si="104"/>
        <v>-2.99839270641362</v>
      </c>
      <c r="G87" s="57">
        <f t="shared" si="105"/>
        <v>-0.2816905984956895</v>
      </c>
      <c r="H87" s="39">
        <f t="shared" si="106"/>
        <v>8.3997469533575142</v>
      </c>
      <c r="I87" s="65">
        <f>1/(1+EXP(-H87))</f>
        <v>0.99977512634623378</v>
      </c>
      <c r="J87" s="72">
        <f>IF(I87&lt;0.5,0,1)</f>
        <v>1</v>
      </c>
      <c r="K87" s="41">
        <f t="shared" si="107"/>
        <v>0.99977512634623378</v>
      </c>
      <c r="L87" s="12">
        <f>-(B87)*LN(I87)-(1-B87)*LN(1-I87)</f>
        <v>2.2489894163742294E-4</v>
      </c>
      <c r="M87" s="41">
        <f t="shared" si="108"/>
        <v>-1.1243682688311107E-3</v>
      </c>
      <c r="N87" s="42">
        <f t="shared" si="109"/>
        <v>-2.2487365376622215E-4</v>
      </c>
      <c r="O87" s="61">
        <f t="shared" si="110"/>
        <v>-2.2487365376622215E-4</v>
      </c>
      <c r="P87" s="62">
        <f>E87- M87*$Q$1</f>
        <v>2.3364157989608971</v>
      </c>
      <c r="Q87" s="62">
        <f t="shared" si="103"/>
        <v>-2.9983027569521137</v>
      </c>
      <c r="R87" s="63">
        <f t="shared" si="103"/>
        <v>-0.28160064903418303</v>
      </c>
    </row>
    <row r="88" spans="2:18" ht="17" thickBot="1" x14ac:dyDescent="0.25">
      <c r="B88" s="26"/>
      <c r="C88" s="27"/>
      <c r="D88" s="27"/>
      <c r="E88" s="27"/>
      <c r="F88" s="27"/>
      <c r="G88" s="27"/>
      <c r="H88" s="27"/>
      <c r="I88" s="27"/>
      <c r="J88" s="27"/>
      <c r="K88" s="28">
        <f>K84*K85*K86*K87</f>
        <v>0.81886053153884775</v>
      </c>
      <c r="L88" s="28">
        <f>SUM(L84:L87)</f>
        <v>0.19984150079161173</v>
      </c>
      <c r="M88" s="27"/>
      <c r="N88" s="27"/>
      <c r="O88" s="27"/>
      <c r="P88" s="27"/>
      <c r="Q88" s="27"/>
      <c r="R88" s="29"/>
    </row>
    <row r="90" spans="2:18" x14ac:dyDescent="0.2">
      <c r="B90" s="126" t="s">
        <v>18</v>
      </c>
      <c r="C90" s="127"/>
      <c r="D90" s="127"/>
      <c r="E90" s="128" t="s">
        <v>19</v>
      </c>
      <c r="F90" s="127"/>
      <c r="G90" s="129"/>
      <c r="H90" s="124" t="s">
        <v>20</v>
      </c>
      <c r="I90" s="124"/>
      <c r="J90" s="124"/>
      <c r="K90" s="128" t="s">
        <v>21</v>
      </c>
      <c r="L90" s="129"/>
      <c r="M90" s="124" t="s">
        <v>22</v>
      </c>
      <c r="N90" s="124"/>
      <c r="O90" s="124"/>
      <c r="P90" s="123" t="s">
        <v>23</v>
      </c>
      <c r="Q90" s="124"/>
      <c r="R90" s="125"/>
    </row>
    <row r="91" spans="2:18" ht="85" x14ac:dyDescent="0.2">
      <c r="B91" s="73" t="s">
        <v>0</v>
      </c>
      <c r="C91" s="13" t="s">
        <v>11</v>
      </c>
      <c r="D91" s="14" t="s">
        <v>12</v>
      </c>
      <c r="E91" s="15" t="s">
        <v>7</v>
      </c>
      <c r="F91" s="16" t="s">
        <v>8</v>
      </c>
      <c r="G91" s="17" t="s">
        <v>9</v>
      </c>
      <c r="H91" s="8" t="s">
        <v>4</v>
      </c>
      <c r="I91" s="5" t="s">
        <v>1</v>
      </c>
      <c r="J91" s="70" t="s">
        <v>13</v>
      </c>
      <c r="K91" s="9" t="s">
        <v>3</v>
      </c>
      <c r="L91" s="10" t="s">
        <v>2</v>
      </c>
      <c r="M91" s="18" t="s">
        <v>5</v>
      </c>
      <c r="N91" s="18" t="s">
        <v>6</v>
      </c>
      <c r="O91" s="19" t="s">
        <v>10</v>
      </c>
      <c r="P91" s="20" t="s">
        <v>14</v>
      </c>
      <c r="Q91" s="21" t="s">
        <v>15</v>
      </c>
      <c r="R91" s="25" t="s">
        <v>16</v>
      </c>
    </row>
    <row r="92" spans="2:18" x14ac:dyDescent="0.2">
      <c r="B92" s="74">
        <v>0</v>
      </c>
      <c r="C92" s="3">
        <v>1</v>
      </c>
      <c r="D92" s="6">
        <v>4</v>
      </c>
      <c r="E92" s="67">
        <f>P87</f>
        <v>2.3364157989608971</v>
      </c>
      <c r="F92" s="67">
        <f t="shared" ref="F92" si="111">Q87</f>
        <v>-2.9983027569521137</v>
      </c>
      <c r="G92" s="67">
        <f t="shared" ref="G92" si="112">R87</f>
        <v>-0.28160064903418303</v>
      </c>
      <c r="H92" s="38">
        <f>C92*E92+D92*F92+G92</f>
        <v>-9.9383958778817405</v>
      </c>
      <c r="I92" s="64">
        <f>1/(1+EXP(-H92))</f>
        <v>4.8282365793497309E-5</v>
      </c>
      <c r="J92" s="71">
        <f>IF(I92&lt;0.5,0,1)</f>
        <v>0</v>
      </c>
      <c r="K92" s="58">
        <f>IF(ABS(1-B92)&gt;0,(1-I92),I92)</f>
        <v>0.99995171763420654</v>
      </c>
      <c r="L92" s="66">
        <f>-(B92)*LN(I92)-(1-B92)*LN(1-I92)</f>
        <v>4.8283531424404751E-5</v>
      </c>
      <c r="M92" s="58">
        <f>-(B92-I92)*C92</f>
        <v>4.8282365793497309E-5</v>
      </c>
      <c r="N92" s="59">
        <f>-(B92-I92)*D92</f>
        <v>1.9312946317398923E-4</v>
      </c>
      <c r="O92" s="60">
        <f>-(B92-I92)</f>
        <v>4.8282365793497309E-5</v>
      </c>
      <c r="P92" s="62">
        <f>E92- M92*$Q$1</f>
        <v>2.3363964860145798</v>
      </c>
      <c r="Q92" s="62">
        <f t="shared" ref="Q92:R95" si="113">F92-N92*$Q$1</f>
        <v>-2.9983800087373833</v>
      </c>
      <c r="R92" s="63">
        <f t="shared" si="113"/>
        <v>-0.28161996198050043</v>
      </c>
    </row>
    <row r="93" spans="2:18" x14ac:dyDescent="0.2">
      <c r="B93" s="74">
        <v>0</v>
      </c>
      <c r="C93" s="3">
        <v>3</v>
      </c>
      <c r="D93" s="6">
        <v>3</v>
      </c>
      <c r="E93" s="57">
        <f>P92</f>
        <v>2.3363964860145798</v>
      </c>
      <c r="F93" s="57">
        <f t="shared" ref="F93:F95" si="114">Q92</f>
        <v>-2.9983800087373833</v>
      </c>
      <c r="G93" s="57">
        <f t="shared" ref="G93:G95" si="115">R92</f>
        <v>-0.28161996198050043</v>
      </c>
      <c r="H93" s="38">
        <f t="shared" ref="H93:H95" si="116">C93*E93+D93*F93+G93</f>
        <v>-2.2675705301489115</v>
      </c>
      <c r="I93" s="64">
        <f>1/(1+EXP(-H93))</f>
        <v>9.3844605239417886E-2</v>
      </c>
      <c r="J93" s="71">
        <f>IF(I93&lt;0.5,0,1)</f>
        <v>0</v>
      </c>
      <c r="K93" s="40">
        <f t="shared" ref="K93:K95" si="117">IF(ABS(1-B93)&gt;0,(1-I93),I93)</f>
        <v>0.90615539476058216</v>
      </c>
      <c r="L93" s="11">
        <f>-(B93)*LN(I93)-(1-B93)*LN(1-I93)</f>
        <v>9.8544470250798516E-2</v>
      </c>
      <c r="M93" s="40">
        <f t="shared" ref="M93:M95" si="118">-(B93-I93)*C93</f>
        <v>0.28153381571825364</v>
      </c>
      <c r="N93" s="35">
        <f t="shared" ref="N93:N95" si="119">-(B93-I93)*D93</f>
        <v>0.28153381571825364</v>
      </c>
      <c r="O93" s="43">
        <f t="shared" ref="O93:O95" si="120">-(B93-I93)</f>
        <v>9.3844605239417886E-2</v>
      </c>
      <c r="P93" s="62">
        <f>E93- M93*$Q$1</f>
        <v>2.2237829597272785</v>
      </c>
      <c r="Q93" s="62">
        <f t="shared" si="113"/>
        <v>-3.1109935350246847</v>
      </c>
      <c r="R93" s="63">
        <f t="shared" si="113"/>
        <v>-0.31915780407626759</v>
      </c>
    </row>
    <row r="94" spans="2:18" x14ac:dyDescent="0.2">
      <c r="B94" s="74">
        <v>1</v>
      </c>
      <c r="C94" s="3">
        <v>4</v>
      </c>
      <c r="D94" s="6">
        <v>2</v>
      </c>
      <c r="E94" s="57">
        <f>P93</f>
        <v>2.2237829597272785</v>
      </c>
      <c r="F94" s="57">
        <f t="shared" si="114"/>
        <v>-3.1109935350246847</v>
      </c>
      <c r="G94" s="57">
        <f t="shared" si="115"/>
        <v>-0.31915780407626759</v>
      </c>
      <c r="H94" s="38">
        <f t="shared" si="116"/>
        <v>2.353986964783477</v>
      </c>
      <c r="I94" s="64">
        <f>1/(1+EXP(-H94))</f>
        <v>0.91325061144711306</v>
      </c>
      <c r="J94" s="71">
        <f>IF(I94&lt;0.5,0,1)</f>
        <v>1</v>
      </c>
      <c r="K94" s="40">
        <f t="shared" si="117"/>
        <v>0.91325061144711306</v>
      </c>
      <c r="L94" s="11">
        <f>-(B94)*LN(I94)-(1-B94)*LN(1-I94)</f>
        <v>9.0744943778238885E-2</v>
      </c>
      <c r="M94" s="40">
        <f t="shared" si="118"/>
        <v>-0.34699755421154777</v>
      </c>
      <c r="N94" s="35">
        <f t="shared" si="119"/>
        <v>-0.17349877710577388</v>
      </c>
      <c r="O94" s="43">
        <f t="shared" si="120"/>
        <v>-8.6749388552886941E-2</v>
      </c>
      <c r="P94" s="62">
        <f>E94- M94*$Q$1</f>
        <v>2.3625819814118976</v>
      </c>
      <c r="Q94" s="62">
        <f t="shared" si="113"/>
        <v>-3.0415940241823751</v>
      </c>
      <c r="R94" s="63">
        <f t="shared" si="113"/>
        <v>-0.28445804865511282</v>
      </c>
    </row>
    <row r="95" spans="2:18" x14ac:dyDescent="0.2">
      <c r="B95" s="75">
        <v>1</v>
      </c>
      <c r="C95" s="4">
        <v>5</v>
      </c>
      <c r="D95" s="7">
        <v>1</v>
      </c>
      <c r="E95" s="57">
        <f>P94</f>
        <v>2.3625819814118976</v>
      </c>
      <c r="F95" s="57">
        <f t="shared" si="114"/>
        <v>-3.0415940241823751</v>
      </c>
      <c r="G95" s="57">
        <f t="shared" si="115"/>
        <v>-0.28445804865511282</v>
      </c>
      <c r="H95" s="39">
        <f t="shared" si="116"/>
        <v>8.4868578342220005</v>
      </c>
      <c r="I95" s="65">
        <f>1/(1+EXP(-H95))</f>
        <v>0.99979388246074941</v>
      </c>
      <c r="J95" s="72">
        <f>IF(I95&lt;0.5,0,1)</f>
        <v>1</v>
      </c>
      <c r="K95" s="41">
        <f t="shared" si="117"/>
        <v>0.99979388246074941</v>
      </c>
      <c r="L95" s="12">
        <f>-(B95)*LN(I95)-(1-B95)*LN(1-I95)</f>
        <v>2.0613878438996837E-4</v>
      </c>
      <c r="M95" s="41">
        <f t="shared" si="118"/>
        <v>-1.0305876962529714E-3</v>
      </c>
      <c r="N95" s="42">
        <f t="shared" si="119"/>
        <v>-2.0611753925059428E-4</v>
      </c>
      <c r="O95" s="61">
        <f t="shared" si="120"/>
        <v>-2.0611753925059428E-4</v>
      </c>
      <c r="P95" s="62">
        <f>E95- M95*$Q$1</f>
        <v>2.3629942164903985</v>
      </c>
      <c r="Q95" s="62">
        <f t="shared" si="113"/>
        <v>-3.0415115771666748</v>
      </c>
      <c r="R95" s="63">
        <f t="shared" si="113"/>
        <v>-0.28437560163941256</v>
      </c>
    </row>
    <row r="96" spans="2:18" ht="17" thickBot="1" x14ac:dyDescent="0.25">
      <c r="B96" s="26"/>
      <c r="C96" s="27"/>
      <c r="D96" s="27"/>
      <c r="E96" s="27"/>
      <c r="F96" s="27"/>
      <c r="G96" s="27"/>
      <c r="H96" s="27"/>
      <c r="I96" s="27"/>
      <c r="J96" s="27"/>
      <c r="K96" s="28">
        <f>K92*K93*K94*K95</f>
        <v>0.82733644869665579</v>
      </c>
      <c r="L96" s="28">
        <f>SUM(L92:L95)</f>
        <v>0.18954383634485178</v>
      </c>
      <c r="M96" s="27"/>
      <c r="N96" s="27"/>
      <c r="O96" s="27"/>
      <c r="P96" s="27"/>
      <c r="Q96" s="27"/>
      <c r="R96" s="29"/>
    </row>
    <row r="98" spans="2:2" x14ac:dyDescent="0.2">
      <c r="B98" s="79" t="s">
        <v>29</v>
      </c>
    </row>
    <row r="99" spans="2:2" x14ac:dyDescent="0.2">
      <c r="B99" s="79" t="s">
        <v>30</v>
      </c>
    </row>
  </sheetData>
  <mergeCells count="72">
    <mergeCell ref="P82:R82"/>
    <mergeCell ref="B90:D90"/>
    <mergeCell ref="E90:G90"/>
    <mergeCell ref="H90:J90"/>
    <mergeCell ref="K90:L90"/>
    <mergeCell ref="M90:O90"/>
    <mergeCell ref="P90:R90"/>
    <mergeCell ref="B82:D82"/>
    <mergeCell ref="E82:G82"/>
    <mergeCell ref="H82:J82"/>
    <mergeCell ref="K82:L82"/>
    <mergeCell ref="M82:O82"/>
    <mergeCell ref="P66:R66"/>
    <mergeCell ref="B74:D74"/>
    <mergeCell ref="E74:G74"/>
    <mergeCell ref="H74:J74"/>
    <mergeCell ref="K74:L74"/>
    <mergeCell ref="M74:O74"/>
    <mergeCell ref="P74:R74"/>
    <mergeCell ref="B66:D66"/>
    <mergeCell ref="E66:G66"/>
    <mergeCell ref="H66:J66"/>
    <mergeCell ref="K66:L66"/>
    <mergeCell ref="M66:O66"/>
    <mergeCell ref="P50:R50"/>
    <mergeCell ref="B58:D58"/>
    <mergeCell ref="E58:G58"/>
    <mergeCell ref="H58:J58"/>
    <mergeCell ref="K58:L58"/>
    <mergeCell ref="M58:O58"/>
    <mergeCell ref="P58:R58"/>
    <mergeCell ref="B50:D50"/>
    <mergeCell ref="E50:G50"/>
    <mergeCell ref="H50:J50"/>
    <mergeCell ref="K50:L50"/>
    <mergeCell ref="M50:O50"/>
    <mergeCell ref="P34:R34"/>
    <mergeCell ref="B42:D42"/>
    <mergeCell ref="E42:G42"/>
    <mergeCell ref="H42:J42"/>
    <mergeCell ref="K42:L42"/>
    <mergeCell ref="M42:O42"/>
    <mergeCell ref="P42:R42"/>
    <mergeCell ref="B34:D34"/>
    <mergeCell ref="E34:G34"/>
    <mergeCell ref="H34:J34"/>
    <mergeCell ref="K34:L34"/>
    <mergeCell ref="M34:O34"/>
    <mergeCell ref="P10:R10"/>
    <mergeCell ref="B2:D2"/>
    <mergeCell ref="E2:G2"/>
    <mergeCell ref="H2:J2"/>
    <mergeCell ref="K2:L2"/>
    <mergeCell ref="M2:O2"/>
    <mergeCell ref="P2:R2"/>
    <mergeCell ref="B10:D10"/>
    <mergeCell ref="E10:G10"/>
    <mergeCell ref="H10:J10"/>
    <mergeCell ref="K10:L10"/>
    <mergeCell ref="M10:O10"/>
    <mergeCell ref="P26:R26"/>
    <mergeCell ref="B18:D18"/>
    <mergeCell ref="E18:G18"/>
    <mergeCell ref="H18:J18"/>
    <mergeCell ref="K18:L18"/>
    <mergeCell ref="M18:O18"/>
    <mergeCell ref="P18:R18"/>
    <mergeCell ref="B26:D26"/>
    <mergeCell ref="E26:G26"/>
    <mergeCell ref="H26:J26"/>
    <mergeCell ref="K26:L26"/>
    <mergeCell ref="M26:O2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6BB4-C8FE-A340-A631-6030CCBE79DA}">
  <dimension ref="B1:AG99"/>
  <sheetViews>
    <sheetView showGridLines="0" tabSelected="1" zoomScale="80" zoomScaleNormal="80" workbookViewId="0">
      <selection activeCell="K8" sqref="K8"/>
    </sheetView>
  </sheetViews>
  <sheetFormatPr baseColWidth="10" defaultRowHeight="16" x14ac:dyDescent="0.2"/>
  <cols>
    <col min="1" max="1" width="3.5" customWidth="1"/>
    <col min="2" max="7" width="5.33203125" style="1" customWidth="1"/>
    <col min="8" max="8" width="12.33203125" style="1" customWidth="1"/>
    <col min="9" max="9" width="13.5" style="1" bestFit="1" customWidth="1"/>
    <col min="10" max="12" width="10.83203125" style="1"/>
    <col min="13" max="13" width="10.83203125" style="1" customWidth="1"/>
    <col min="14" max="14" width="12.33203125" style="1" bestFit="1" customWidth="1"/>
    <col min="15" max="16" width="11.33203125" style="1" bestFit="1" customWidth="1"/>
    <col min="17" max="21" width="11.33203125" style="83" customWidth="1"/>
    <col min="22" max="22" width="14.6640625" customWidth="1"/>
    <col min="23" max="23" width="20.1640625" style="1" bestFit="1" customWidth="1"/>
    <col min="24" max="24" width="20.33203125" style="1" bestFit="1" customWidth="1"/>
    <col min="25" max="27" width="11.33203125" bestFit="1" customWidth="1"/>
    <col min="28" max="28" width="12.33203125" bestFit="1" customWidth="1"/>
    <col min="29" max="29" width="11.33203125" bestFit="1" customWidth="1"/>
  </cols>
  <sheetData>
    <row r="1" spans="2:33" ht="17" customHeight="1" thickBot="1" x14ac:dyDescent="0.25"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30" t="s">
        <v>17</v>
      </c>
      <c r="O1" s="31">
        <v>0.4</v>
      </c>
      <c r="P1" s="24"/>
      <c r="Q1" s="81"/>
      <c r="R1" s="81"/>
      <c r="S1" s="81"/>
      <c r="T1" s="81"/>
      <c r="U1" s="81"/>
      <c r="W1" s="23"/>
      <c r="X1" s="23"/>
    </row>
    <row r="2" spans="2:33" ht="31" customHeight="1" x14ac:dyDescent="0.2">
      <c r="B2" s="126" t="s">
        <v>18</v>
      </c>
      <c r="C2" s="127"/>
      <c r="D2" s="127"/>
      <c r="E2" s="128" t="s">
        <v>19</v>
      </c>
      <c r="F2" s="127"/>
      <c r="G2" s="129"/>
      <c r="H2" s="124" t="s">
        <v>20</v>
      </c>
      <c r="I2" s="124"/>
      <c r="J2" s="124"/>
      <c r="K2" s="124" t="s">
        <v>28</v>
      </c>
      <c r="L2" s="124"/>
      <c r="M2" s="124"/>
      <c r="N2" s="123" t="s">
        <v>23</v>
      </c>
      <c r="O2" s="124"/>
      <c r="P2" s="125"/>
      <c r="Q2" s="81"/>
      <c r="R2" s="81"/>
      <c r="S2" s="81"/>
      <c r="T2" s="81"/>
      <c r="U2" s="81"/>
      <c r="W2" s="128" t="s">
        <v>32</v>
      </c>
      <c r="X2" s="129"/>
    </row>
    <row r="3" spans="2:33" ht="85" x14ac:dyDescent="0.2">
      <c r="B3" s="73" t="s">
        <v>0</v>
      </c>
      <c r="C3" s="13" t="s">
        <v>11</v>
      </c>
      <c r="D3" s="14" t="s">
        <v>12</v>
      </c>
      <c r="E3" s="15" t="s">
        <v>7</v>
      </c>
      <c r="F3" s="16" t="s">
        <v>8</v>
      </c>
      <c r="G3" s="17" t="s">
        <v>9</v>
      </c>
      <c r="H3" s="8" t="s">
        <v>4</v>
      </c>
      <c r="I3" s="5" t="s">
        <v>1</v>
      </c>
      <c r="J3" s="70" t="s">
        <v>13</v>
      </c>
      <c r="K3" s="36" t="s">
        <v>5</v>
      </c>
      <c r="L3" s="36" t="s">
        <v>6</v>
      </c>
      <c r="M3" s="37" t="s">
        <v>10</v>
      </c>
      <c r="N3" s="20" t="s">
        <v>14</v>
      </c>
      <c r="O3" s="21" t="s">
        <v>15</v>
      </c>
      <c r="P3" s="25" t="s">
        <v>16</v>
      </c>
      <c r="Q3" s="80"/>
      <c r="R3" s="84" t="s">
        <v>7</v>
      </c>
      <c r="S3" s="85" t="s">
        <v>8</v>
      </c>
      <c r="T3" s="86" t="s">
        <v>9</v>
      </c>
      <c r="U3" s="87" t="s">
        <v>4</v>
      </c>
      <c r="V3" s="88" t="s">
        <v>1</v>
      </c>
      <c r="W3" s="50" t="s">
        <v>3</v>
      </c>
      <c r="X3" s="78" t="s">
        <v>2</v>
      </c>
    </row>
    <row r="4" spans="2:33" x14ac:dyDescent="0.2">
      <c r="B4" s="74">
        <v>0</v>
      </c>
      <c r="C4" s="3">
        <v>0</v>
      </c>
      <c r="D4" s="6">
        <v>0</v>
      </c>
      <c r="E4" s="57">
        <v>0</v>
      </c>
      <c r="F4" s="57">
        <v>0</v>
      </c>
      <c r="G4" s="57">
        <v>0</v>
      </c>
      <c r="H4" s="38">
        <f>C4*E4+D4*F4+G4</f>
        <v>0</v>
      </c>
      <c r="I4" s="64">
        <f>1/(1+EXP(-H4))</f>
        <v>0.5</v>
      </c>
      <c r="J4" s="76">
        <f>IF(I4&lt;0.5,0,1)</f>
        <v>1</v>
      </c>
      <c r="K4" s="58">
        <f>-(B4-I4)*C4</f>
        <v>0</v>
      </c>
      <c r="L4" s="59">
        <f>-(B4-I4)*D4</f>
        <v>0</v>
      </c>
      <c r="M4" s="60">
        <f>-(B4-I4)</f>
        <v>0.5</v>
      </c>
      <c r="N4" s="62">
        <f>E4- K4*$O$1</f>
        <v>0</v>
      </c>
      <c r="O4" s="62">
        <f t="shared" ref="O4:P7" si="0">F4-L4*$O$1</f>
        <v>0</v>
      </c>
      <c r="P4" s="63">
        <f t="shared" si="0"/>
        <v>-0.2</v>
      </c>
      <c r="Q4" s="64"/>
      <c r="R4" s="90">
        <f>N7</f>
        <v>0.12070033483167403</v>
      </c>
      <c r="S4" s="91">
        <f t="shared" ref="S4:T4" si="1">O7</f>
        <v>0.10307828657018436</v>
      </c>
      <c r="T4" s="95">
        <f t="shared" si="1"/>
        <v>-0.25936606624333486</v>
      </c>
      <c r="U4" s="48">
        <f>C4*R4+D4*S4+T4</f>
        <v>-0.25936606624333486</v>
      </c>
      <c r="V4" s="98">
        <f>1/(1+EXP(-U4))</f>
        <v>0.43551954953625327</v>
      </c>
      <c r="W4" s="59">
        <f>IF(ABS(1-B4)&gt;0,(1-V4),V4)</f>
        <v>0.56448045046374673</v>
      </c>
      <c r="X4" s="66">
        <f>-(B4)*LN(V4)-(1-B4)*LN(1-V4)</f>
        <v>0.57184952758865937</v>
      </c>
      <c r="Y4" s="68"/>
      <c r="Z4" s="68"/>
      <c r="AA4" s="68"/>
      <c r="AB4" s="68"/>
      <c r="AC4" s="68"/>
      <c r="AD4" s="68"/>
      <c r="AE4" s="68"/>
      <c r="AF4" s="68"/>
      <c r="AG4" s="68"/>
    </row>
    <row r="5" spans="2:33" x14ac:dyDescent="0.2">
      <c r="B5" s="74">
        <v>0</v>
      </c>
      <c r="C5" s="3">
        <v>0</v>
      </c>
      <c r="D5" s="6">
        <v>1</v>
      </c>
      <c r="E5" s="57">
        <f>N4</f>
        <v>0</v>
      </c>
      <c r="F5" s="57">
        <f t="shared" ref="F5:G7" si="2">O4</f>
        <v>0</v>
      </c>
      <c r="G5" s="57">
        <f t="shared" si="2"/>
        <v>-0.2</v>
      </c>
      <c r="H5" s="38">
        <f t="shared" ref="H5:H7" si="3">C5*E5+D5*F5+G5</f>
        <v>-0.2</v>
      </c>
      <c r="I5" s="64">
        <f>1/(1+EXP(-H5))</f>
        <v>0.45016600268752216</v>
      </c>
      <c r="J5" s="76">
        <f>IF(I5&lt;0.5,0,1)</f>
        <v>0</v>
      </c>
      <c r="K5" s="40">
        <f>-(B5-I5)*C5</f>
        <v>0</v>
      </c>
      <c r="L5" s="35">
        <f>-(B5-I5)*D5</f>
        <v>0.45016600268752216</v>
      </c>
      <c r="M5" s="43">
        <f>-(B5-I5)</f>
        <v>0.45016600268752216</v>
      </c>
      <c r="N5" s="62">
        <f>E5- K5*$O$1</f>
        <v>0</v>
      </c>
      <c r="O5" s="62">
        <f t="shared" si="0"/>
        <v>-0.18006640107500888</v>
      </c>
      <c r="P5" s="63">
        <f t="shared" si="0"/>
        <v>-0.38006640107500889</v>
      </c>
      <c r="Q5" s="64"/>
      <c r="R5" s="92">
        <f>R4</f>
        <v>0.12070033483167403</v>
      </c>
      <c r="S5" s="89">
        <f t="shared" ref="S5:T5" si="4">S4</f>
        <v>0.10307828657018436</v>
      </c>
      <c r="T5" s="96">
        <f t="shared" si="4"/>
        <v>-0.25936606624333486</v>
      </c>
      <c r="U5" s="38">
        <f t="shared" ref="U5:U7" si="5">C5*R5+D5*S5+T5</f>
        <v>-0.1562877796731505</v>
      </c>
      <c r="V5" s="99">
        <f t="shared" ref="V5:V7" si="6">1/(1+EXP(-U5))</f>
        <v>0.46100739182130307</v>
      </c>
      <c r="W5" s="35">
        <f t="shared" ref="W5:W7" si="7">IF(ABS(1-B5)&gt;0,(1-V5),V5)</f>
        <v>0.53899260817869687</v>
      </c>
      <c r="X5" s="11">
        <f t="shared" ref="X5:X7" si="8">-(B5)*LN(V5)-(1-B5)*LN(1-V5)</f>
        <v>0.61805342212135728</v>
      </c>
      <c r="Y5" s="68"/>
      <c r="Z5" s="68"/>
      <c r="AA5" s="68"/>
      <c r="AB5" s="68"/>
      <c r="AC5" s="68"/>
      <c r="AD5" s="68"/>
      <c r="AE5" s="68"/>
      <c r="AF5" s="68"/>
      <c r="AG5" s="68"/>
    </row>
    <row r="6" spans="2:33" x14ac:dyDescent="0.2">
      <c r="B6" s="74">
        <v>0</v>
      </c>
      <c r="C6" s="3">
        <v>1</v>
      </c>
      <c r="D6" s="6">
        <v>0</v>
      </c>
      <c r="E6" s="57">
        <f>N5</f>
        <v>0</v>
      </c>
      <c r="F6" s="57">
        <f t="shared" si="2"/>
        <v>-0.18006640107500888</v>
      </c>
      <c r="G6" s="57">
        <f t="shared" si="2"/>
        <v>-0.38006640107500889</v>
      </c>
      <c r="H6" s="38">
        <f t="shared" si="3"/>
        <v>-0.38006640107500889</v>
      </c>
      <c r="I6" s="64">
        <f>1/(1+EXP(-H6))</f>
        <v>0.40611088203379797</v>
      </c>
      <c r="J6" s="76">
        <f>IF(I6&lt;0.5,0,1)</f>
        <v>0</v>
      </c>
      <c r="K6" s="40">
        <f>-(B6-I6)*C6</f>
        <v>0.40611088203379797</v>
      </c>
      <c r="L6" s="35">
        <f>-(B6-I6)*D6</f>
        <v>0</v>
      </c>
      <c r="M6" s="43">
        <f>-(B6-I6)</f>
        <v>0.40611088203379797</v>
      </c>
      <c r="N6" s="62">
        <f>E6- K6*$O$1</f>
        <v>-0.16244435281351921</v>
      </c>
      <c r="O6" s="62">
        <f t="shared" si="0"/>
        <v>-0.18006640107500888</v>
      </c>
      <c r="P6" s="63">
        <f t="shared" si="0"/>
        <v>-0.5425107538885281</v>
      </c>
      <c r="Q6" s="64"/>
      <c r="R6" s="92">
        <f t="shared" ref="R6:R7" si="9">R5</f>
        <v>0.12070033483167403</v>
      </c>
      <c r="S6" s="89">
        <f t="shared" ref="S6:S7" si="10">S5</f>
        <v>0.10307828657018436</v>
      </c>
      <c r="T6" s="96">
        <f t="shared" ref="T6:T7" si="11">T5</f>
        <v>-0.25936606624333486</v>
      </c>
      <c r="U6" s="38">
        <f t="shared" si="5"/>
        <v>-0.13866573141166083</v>
      </c>
      <c r="V6" s="99">
        <f t="shared" si="6"/>
        <v>0.46538900826186808</v>
      </c>
      <c r="W6" s="35">
        <f t="shared" si="7"/>
        <v>0.53461099173813187</v>
      </c>
      <c r="X6" s="11">
        <f t="shared" si="8"/>
        <v>0.62621591481129779</v>
      </c>
      <c r="Y6" s="68"/>
      <c r="Z6" s="68"/>
      <c r="AA6" s="68"/>
      <c r="AB6" s="68"/>
      <c r="AC6" s="68"/>
      <c r="AD6" s="68"/>
      <c r="AE6" s="68"/>
      <c r="AF6" s="68"/>
      <c r="AG6" s="68"/>
    </row>
    <row r="7" spans="2:33" x14ac:dyDescent="0.2">
      <c r="B7" s="75">
        <v>1</v>
      </c>
      <c r="C7" s="4">
        <v>1</v>
      </c>
      <c r="D7" s="7">
        <v>1</v>
      </c>
      <c r="E7" s="57">
        <f>N6</f>
        <v>-0.16244435281351921</v>
      </c>
      <c r="F7" s="57">
        <f t="shared" si="2"/>
        <v>-0.18006640107500888</v>
      </c>
      <c r="G7" s="57">
        <f t="shared" si="2"/>
        <v>-0.5425107538885281</v>
      </c>
      <c r="H7" s="39">
        <f t="shared" si="3"/>
        <v>-0.88502150777705624</v>
      </c>
      <c r="I7" s="65">
        <f>1/(1+EXP(-H7))</f>
        <v>0.29213828088701693</v>
      </c>
      <c r="J7" s="77">
        <f>IF(I7&lt;0.5,0,1)</f>
        <v>0</v>
      </c>
      <c r="K7" s="41">
        <f>-(B7-I7)*C7</f>
        <v>-0.70786171911298301</v>
      </c>
      <c r="L7" s="42">
        <f>-(B7-I7)*D7</f>
        <v>-0.70786171911298301</v>
      </c>
      <c r="M7" s="61">
        <f>-(B7-I7)</f>
        <v>-0.70786171911298301</v>
      </c>
      <c r="N7" s="62">
        <f>E7- K7*$O$1</f>
        <v>0.12070033483167403</v>
      </c>
      <c r="O7" s="62">
        <f t="shared" si="0"/>
        <v>0.10307828657018436</v>
      </c>
      <c r="P7" s="63">
        <f t="shared" si="0"/>
        <v>-0.25936606624333486</v>
      </c>
      <c r="Q7" s="64"/>
      <c r="R7" s="93">
        <f t="shared" si="9"/>
        <v>0.12070033483167403</v>
      </c>
      <c r="S7" s="94">
        <f t="shared" si="10"/>
        <v>0.10307828657018436</v>
      </c>
      <c r="T7" s="97">
        <f t="shared" si="11"/>
        <v>-0.25936606624333486</v>
      </c>
      <c r="U7" s="39">
        <f t="shared" si="5"/>
        <v>-3.5587444841476468E-2</v>
      </c>
      <c r="V7" s="100">
        <f t="shared" si="6"/>
        <v>0.49110407763525271</v>
      </c>
      <c r="W7" s="42">
        <f t="shared" si="7"/>
        <v>0.49110407763525271</v>
      </c>
      <c r="X7" s="12">
        <f t="shared" si="8"/>
        <v>0.71109920290634487</v>
      </c>
      <c r="Y7" s="68"/>
      <c r="Z7" s="68"/>
      <c r="AA7" s="68"/>
      <c r="AB7" s="68"/>
      <c r="AC7" s="68"/>
      <c r="AD7" s="68"/>
      <c r="AE7" s="68"/>
      <c r="AF7" s="68"/>
      <c r="AG7" s="68"/>
    </row>
    <row r="8" spans="2:33" ht="17" thickBot="1" x14ac:dyDescent="0.25">
      <c r="B8" s="26"/>
      <c r="C8" s="27"/>
      <c r="D8" s="27"/>
      <c r="E8" s="27"/>
      <c r="F8" s="27"/>
      <c r="G8" s="27"/>
      <c r="H8" s="27"/>
      <c r="I8" s="27"/>
      <c r="J8" s="27"/>
      <c r="K8" s="135">
        <f>SUM(K4:K7)</f>
        <v>-0.30175083707918504</v>
      </c>
      <c r="L8" s="135">
        <f t="shared" ref="L8:M8" si="12">SUM(L4:L7)</f>
        <v>-0.25769571642546085</v>
      </c>
      <c r="M8" s="135">
        <f t="shared" si="12"/>
        <v>0.64841516560833701</v>
      </c>
      <c r="N8" s="135">
        <f>E4-K8*O1</f>
        <v>0.12070033483167403</v>
      </c>
      <c r="O8" s="135">
        <f>F4-L8*O1</f>
        <v>0.10307828657018435</v>
      </c>
      <c r="P8" s="135">
        <f>G4-M8*O1</f>
        <v>-0.2593660662433348</v>
      </c>
      <c r="Q8" s="81"/>
      <c r="R8" s="81"/>
      <c r="S8" s="81"/>
      <c r="T8" s="81"/>
      <c r="U8" s="81"/>
      <c r="W8" s="28">
        <f>W4*W5*W6*W7</f>
        <v>7.9880934841658466E-2</v>
      </c>
      <c r="X8" s="28">
        <f>SUM(X4:X7)</f>
        <v>2.5272180674276594</v>
      </c>
      <c r="Y8" s="68"/>
    </row>
    <row r="9" spans="2:33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s="82"/>
      <c r="R9" s="82"/>
      <c r="S9" s="82"/>
      <c r="T9" s="82"/>
      <c r="U9" s="82"/>
      <c r="W9"/>
      <c r="X9"/>
      <c r="Y9" s="68"/>
      <c r="Z9" s="68"/>
      <c r="AA9" s="68"/>
      <c r="AB9" s="68"/>
      <c r="AC9" s="68"/>
    </row>
    <row r="10" spans="2:33" ht="16" customHeight="1" x14ac:dyDescent="0.2">
      <c r="B10" s="126" t="s">
        <v>18</v>
      </c>
      <c r="C10" s="127"/>
      <c r="D10" s="127"/>
      <c r="E10" s="128" t="s">
        <v>19</v>
      </c>
      <c r="F10" s="127"/>
      <c r="G10" s="129"/>
      <c r="H10" s="124" t="s">
        <v>20</v>
      </c>
      <c r="I10" s="124"/>
      <c r="J10" s="124"/>
      <c r="K10" s="124" t="s">
        <v>22</v>
      </c>
      <c r="L10" s="124"/>
      <c r="M10" s="124"/>
      <c r="N10" s="123" t="s">
        <v>23</v>
      </c>
      <c r="O10" s="124"/>
      <c r="P10" s="125"/>
      <c r="Q10" s="81"/>
      <c r="R10" s="81"/>
      <c r="S10" s="81"/>
      <c r="T10" s="81"/>
      <c r="U10" s="81"/>
      <c r="W10" s="128" t="s">
        <v>32</v>
      </c>
      <c r="X10" s="129"/>
      <c r="Y10" s="68"/>
      <c r="Z10" s="68"/>
      <c r="AA10" s="68"/>
      <c r="AB10" s="68"/>
      <c r="AC10" s="68"/>
    </row>
    <row r="11" spans="2:33" ht="85" x14ac:dyDescent="0.2">
      <c r="B11" s="73" t="s">
        <v>0</v>
      </c>
      <c r="C11" s="13" t="s">
        <v>11</v>
      </c>
      <c r="D11" s="14" t="s">
        <v>12</v>
      </c>
      <c r="E11" s="15" t="s">
        <v>7</v>
      </c>
      <c r="F11" s="16" t="s">
        <v>8</v>
      </c>
      <c r="G11" s="17" t="s">
        <v>9</v>
      </c>
      <c r="H11" s="8" t="s">
        <v>4</v>
      </c>
      <c r="I11" s="5" t="s">
        <v>1</v>
      </c>
      <c r="J11" s="70" t="s">
        <v>13</v>
      </c>
      <c r="K11" s="18" t="s">
        <v>5</v>
      </c>
      <c r="L11" s="18" t="s">
        <v>6</v>
      </c>
      <c r="M11" s="19" t="s">
        <v>10</v>
      </c>
      <c r="N11" s="20" t="s">
        <v>14</v>
      </c>
      <c r="O11" s="21" t="s">
        <v>15</v>
      </c>
      <c r="P11" s="25" t="s">
        <v>16</v>
      </c>
      <c r="Q11" s="80"/>
      <c r="R11" s="84" t="s">
        <v>7</v>
      </c>
      <c r="S11" s="85" t="s">
        <v>8</v>
      </c>
      <c r="T11" s="86" t="s">
        <v>9</v>
      </c>
      <c r="U11" s="87" t="s">
        <v>4</v>
      </c>
      <c r="V11" s="88" t="s">
        <v>1</v>
      </c>
      <c r="W11" s="50" t="s">
        <v>3</v>
      </c>
      <c r="X11" s="78" t="s">
        <v>2</v>
      </c>
      <c r="Y11" s="69"/>
      <c r="Z11" s="69"/>
      <c r="AA11" s="69"/>
      <c r="AB11" s="69"/>
      <c r="AC11" s="68"/>
    </row>
    <row r="12" spans="2:33" x14ac:dyDescent="0.2">
      <c r="B12" s="74">
        <v>0</v>
      </c>
      <c r="C12" s="3">
        <v>1</v>
      </c>
      <c r="D12" s="6">
        <v>4</v>
      </c>
      <c r="E12" s="67">
        <f>N7</f>
        <v>0.12070033483167403</v>
      </c>
      <c r="F12" s="67">
        <f t="shared" ref="F12:G12" si="13">O7</f>
        <v>0.10307828657018436</v>
      </c>
      <c r="G12" s="67">
        <f t="shared" si="13"/>
        <v>-0.25936606624333486</v>
      </c>
      <c r="H12" s="38">
        <f>C12*E12+D12*F12+G12</f>
        <v>0.27364741486907657</v>
      </c>
      <c r="I12" s="64">
        <f>1/(1+EXP(-H12))</f>
        <v>0.56798811993267007</v>
      </c>
      <c r="J12" s="71">
        <f>IF(I12&lt;0.5,0,1)</f>
        <v>1</v>
      </c>
      <c r="K12" s="58">
        <f>-(B12-I12)*C12</f>
        <v>0.56798811993267007</v>
      </c>
      <c r="L12" s="59">
        <f>-(B12-I12)*D12</f>
        <v>2.2719524797306803</v>
      </c>
      <c r="M12" s="60">
        <f>-(B12-I12)</f>
        <v>0.56798811993267007</v>
      </c>
      <c r="N12" s="62">
        <f>E12- K12*$O$1</f>
        <v>-0.106494913141394</v>
      </c>
      <c r="O12" s="62">
        <f t="shared" ref="O12:P15" si="14">F12-L12*$O$1</f>
        <v>-0.80570270532208776</v>
      </c>
      <c r="P12" s="63">
        <f t="shared" si="14"/>
        <v>-0.48656131421640292</v>
      </c>
      <c r="Q12" s="64"/>
      <c r="R12" s="90">
        <f>N15</f>
        <v>1.3599309069592542</v>
      </c>
      <c r="S12" s="91">
        <f t="shared" ref="S12" si="15">O15</f>
        <v>-9.631674676267088E-2</v>
      </c>
      <c r="T12" s="95">
        <f t="shared" ref="T12" si="16">P15</f>
        <v>-0.12392601777305878</v>
      </c>
      <c r="U12" s="48">
        <f>C12*R12+D12*S12+T12</f>
        <v>0.85073790213551193</v>
      </c>
      <c r="V12" s="98">
        <f>1/(1+EXP(-U12))</f>
        <v>0.70072191137417361</v>
      </c>
      <c r="W12" s="59">
        <f>IF(ABS(1-B12)&gt;0,(1-V12),V12)</f>
        <v>0.29927808862582639</v>
      </c>
      <c r="X12" s="66">
        <f>-(B12)*LN(V12)-(1-B12)*LN(1-V12)</f>
        <v>1.206382075537666</v>
      </c>
      <c r="Y12" s="69"/>
      <c r="Z12" s="69"/>
      <c r="AA12" s="69"/>
      <c r="AB12" s="69"/>
      <c r="AC12" s="68"/>
    </row>
    <row r="13" spans="2:33" x14ac:dyDescent="0.2">
      <c r="B13" s="74">
        <v>0</v>
      </c>
      <c r="C13" s="3">
        <v>3</v>
      </c>
      <c r="D13" s="6">
        <v>3</v>
      </c>
      <c r="E13" s="57">
        <f>N12</f>
        <v>-0.106494913141394</v>
      </c>
      <c r="F13" s="57">
        <f t="shared" ref="F13:G15" si="17">O12</f>
        <v>-0.80570270532208776</v>
      </c>
      <c r="G13" s="57">
        <f t="shared" si="17"/>
        <v>-0.48656131421640292</v>
      </c>
      <c r="H13" s="38">
        <f t="shared" ref="H13:H15" si="18">C13*E13+D13*F13+G13</f>
        <v>-3.2231541696068478</v>
      </c>
      <c r="I13" s="64">
        <f>1/(1+EXP(-H13))</f>
        <v>3.8303627707860929E-2</v>
      </c>
      <c r="J13" s="71">
        <f>IF(I13&lt;0.5,0,1)</f>
        <v>0</v>
      </c>
      <c r="K13" s="40">
        <f>-(B13-I13)*C13</f>
        <v>0.11491088312358279</v>
      </c>
      <c r="L13" s="35">
        <f>-(B13-I13)*D13</f>
        <v>0.11491088312358279</v>
      </c>
      <c r="M13" s="43">
        <f>-(B13-I13)</f>
        <v>3.8303627707860929E-2</v>
      </c>
      <c r="N13" s="62">
        <f>E13- K13*$O$1</f>
        <v>-0.15245926639082713</v>
      </c>
      <c r="O13" s="62">
        <f t="shared" si="14"/>
        <v>-0.85166705857152092</v>
      </c>
      <c r="P13" s="63">
        <f t="shared" si="14"/>
        <v>-0.50188276529954734</v>
      </c>
      <c r="Q13" s="64"/>
      <c r="R13" s="92">
        <f>R12</f>
        <v>1.3599309069592542</v>
      </c>
      <c r="S13" s="89">
        <f t="shared" ref="S13:S15" si="19">S12</f>
        <v>-9.631674676267088E-2</v>
      </c>
      <c r="T13" s="96">
        <f t="shared" ref="T13:T15" si="20">T12</f>
        <v>-0.12392601777305878</v>
      </c>
      <c r="U13" s="38">
        <f t="shared" ref="U13:U15" si="21">C13*R13+D13*S13+T13</f>
        <v>3.6669164628166913</v>
      </c>
      <c r="V13" s="99">
        <f t="shared" ref="V13:V15" si="22">1/(1+EXP(-U13))</f>
        <v>0.97508164347819448</v>
      </c>
      <c r="W13" s="35">
        <f t="shared" ref="W13:W15" si="23">IF(ABS(1-B13)&gt;0,(1-V13),V13)</f>
        <v>2.4918356521805518E-2</v>
      </c>
      <c r="X13" s="11">
        <f t="shared" ref="X13:X15" si="24">-(B13)*LN(V13)-(1-B13)*LN(1-V13)</f>
        <v>3.6921505374060106</v>
      </c>
      <c r="Y13" s="69"/>
      <c r="Z13" s="69"/>
      <c r="AA13" s="69"/>
      <c r="AB13" s="69"/>
      <c r="AC13" s="68"/>
    </row>
    <row r="14" spans="2:33" x14ac:dyDescent="0.2">
      <c r="B14" s="74">
        <v>1</v>
      </c>
      <c r="C14" s="3">
        <v>4</v>
      </c>
      <c r="D14" s="6">
        <v>2</v>
      </c>
      <c r="E14" s="57">
        <f>N13</f>
        <v>-0.15245926639082713</v>
      </c>
      <c r="F14" s="57">
        <f t="shared" si="17"/>
        <v>-0.85166705857152092</v>
      </c>
      <c r="G14" s="57">
        <f t="shared" si="17"/>
        <v>-0.50188276529954734</v>
      </c>
      <c r="H14" s="38">
        <f t="shared" si="18"/>
        <v>-2.8150539480058976</v>
      </c>
      <c r="I14" s="64">
        <f>1/(1+EXP(-H14))</f>
        <v>5.6516089294096392E-2</v>
      </c>
      <c r="J14" s="71">
        <f>IF(I14&lt;0.5,0,1)</f>
        <v>0</v>
      </c>
      <c r="K14" s="40">
        <f>-(B14-I14)*C14</f>
        <v>-3.7739356428236146</v>
      </c>
      <c r="L14" s="35">
        <f>-(B14-I14)*D14</f>
        <v>-1.8869678214118073</v>
      </c>
      <c r="M14" s="43">
        <f>-(B14-I14)</f>
        <v>-0.94348391070590365</v>
      </c>
      <c r="N14" s="62">
        <f>E14- K14*$O$1</f>
        <v>1.3571149907386189</v>
      </c>
      <c r="O14" s="62">
        <f t="shared" si="14"/>
        <v>-9.6879930006797954E-2</v>
      </c>
      <c r="P14" s="63">
        <f t="shared" si="14"/>
        <v>-0.12448920101718586</v>
      </c>
      <c r="Q14" s="64"/>
      <c r="R14" s="92">
        <f t="shared" ref="R14:R15" si="25">R13</f>
        <v>1.3599309069592542</v>
      </c>
      <c r="S14" s="89">
        <f t="shared" si="19"/>
        <v>-9.631674676267088E-2</v>
      </c>
      <c r="T14" s="96">
        <f t="shared" si="20"/>
        <v>-0.12392601777305878</v>
      </c>
      <c r="U14" s="38">
        <f t="shared" si="21"/>
        <v>5.1231641165386161</v>
      </c>
      <c r="V14" s="99">
        <f t="shared" si="22"/>
        <v>0.9940781334658918</v>
      </c>
      <c r="W14" s="35">
        <f t="shared" si="23"/>
        <v>0.9940781334658918</v>
      </c>
      <c r="X14" s="11">
        <f t="shared" si="24"/>
        <v>5.9394703183111037E-3</v>
      </c>
      <c r="Y14" s="69"/>
      <c r="Z14" s="69"/>
      <c r="AA14" s="69"/>
      <c r="AB14" s="69"/>
      <c r="AC14" s="68"/>
    </row>
    <row r="15" spans="2:33" x14ac:dyDescent="0.2">
      <c r="B15" s="75">
        <v>1</v>
      </c>
      <c r="C15" s="4">
        <v>5</v>
      </c>
      <c r="D15" s="7">
        <v>1</v>
      </c>
      <c r="E15" s="57">
        <f>N14</f>
        <v>1.3571149907386189</v>
      </c>
      <c r="F15" s="57">
        <f t="shared" si="17"/>
        <v>-9.6879930006797954E-2</v>
      </c>
      <c r="G15" s="57">
        <f t="shared" si="17"/>
        <v>-0.12448920101718586</v>
      </c>
      <c r="H15" s="39">
        <f t="shared" si="18"/>
        <v>6.5642058226691109</v>
      </c>
      <c r="I15" s="65">
        <f>1/(1+EXP(-H15))</f>
        <v>0.99859204188968231</v>
      </c>
      <c r="J15" s="72">
        <f>IF(I15&lt;0.5,0,1)</f>
        <v>1</v>
      </c>
      <c r="K15" s="41">
        <f>-(B15-I15)*C15</f>
        <v>-7.0397905515884318E-3</v>
      </c>
      <c r="L15" s="42">
        <f>-(B15-I15)*D15</f>
        <v>-1.4079581103176864E-3</v>
      </c>
      <c r="M15" s="61">
        <f>-(B15-I15)</f>
        <v>-1.4079581103176864E-3</v>
      </c>
      <c r="N15" s="62">
        <f>E15- K15*$O$1</f>
        <v>1.3599309069592542</v>
      </c>
      <c r="O15" s="62">
        <f t="shared" si="14"/>
        <v>-9.631674676267088E-2</v>
      </c>
      <c r="P15" s="63">
        <f t="shared" si="14"/>
        <v>-0.12392601777305878</v>
      </c>
      <c r="Q15" s="64"/>
      <c r="R15" s="93">
        <f t="shared" si="25"/>
        <v>1.3599309069592542</v>
      </c>
      <c r="S15" s="94">
        <f t="shared" si="19"/>
        <v>-9.631674676267088E-2</v>
      </c>
      <c r="T15" s="97">
        <f t="shared" si="20"/>
        <v>-0.12392601777305878</v>
      </c>
      <c r="U15" s="39">
        <f t="shared" si="21"/>
        <v>6.5794117702605419</v>
      </c>
      <c r="V15" s="100">
        <f t="shared" si="22"/>
        <v>0.99861325980960736</v>
      </c>
      <c r="W15" s="42">
        <f t="shared" si="23"/>
        <v>0.99861325980960736</v>
      </c>
      <c r="X15" s="12">
        <f t="shared" si="24"/>
        <v>1.3877026044188385E-3</v>
      </c>
      <c r="Y15" s="69"/>
      <c r="Z15" s="69"/>
      <c r="AA15" s="69"/>
      <c r="AB15" s="69"/>
      <c r="AC15" s="68"/>
    </row>
    <row r="16" spans="2:33" ht="17" thickBo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81"/>
      <c r="R16" s="81"/>
      <c r="S16" s="81"/>
      <c r="T16" s="81"/>
      <c r="U16" s="81"/>
      <c r="W16" s="28">
        <f>W12*W13*W14*W15</f>
        <v>7.403075286337075E-3</v>
      </c>
      <c r="X16" s="28">
        <f>SUM(X12:X15)</f>
        <v>4.9058597858664061</v>
      </c>
      <c r="Y16" s="69"/>
      <c r="Z16" s="69"/>
      <c r="AA16" s="69"/>
      <c r="AB16" s="69"/>
      <c r="AC16" s="68"/>
    </row>
    <row r="17" spans="2:29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s="82"/>
      <c r="R17" s="82"/>
      <c r="S17" s="82"/>
      <c r="T17" s="82"/>
      <c r="U17" s="82"/>
      <c r="W17"/>
      <c r="X17"/>
      <c r="Y17" s="69"/>
      <c r="Z17" s="69"/>
      <c r="AA17" s="69"/>
      <c r="AB17" s="69"/>
      <c r="AC17" s="68"/>
    </row>
    <row r="18" spans="2:29" ht="16" customHeight="1" x14ac:dyDescent="0.2">
      <c r="B18" s="126" t="s">
        <v>18</v>
      </c>
      <c r="C18" s="127"/>
      <c r="D18" s="127"/>
      <c r="E18" s="128" t="s">
        <v>19</v>
      </c>
      <c r="F18" s="127"/>
      <c r="G18" s="129"/>
      <c r="H18" s="124" t="s">
        <v>20</v>
      </c>
      <c r="I18" s="124"/>
      <c r="J18" s="124"/>
      <c r="K18" s="124" t="s">
        <v>22</v>
      </c>
      <c r="L18" s="124"/>
      <c r="M18" s="124"/>
      <c r="N18" s="123" t="s">
        <v>23</v>
      </c>
      <c r="O18" s="124"/>
      <c r="P18" s="125"/>
      <c r="Q18" s="81"/>
      <c r="R18" s="81"/>
      <c r="S18" s="81"/>
      <c r="T18" s="81"/>
      <c r="U18" s="81"/>
      <c r="W18" s="128" t="s">
        <v>32</v>
      </c>
      <c r="X18" s="129"/>
      <c r="Y18" s="69"/>
      <c r="Z18" s="69"/>
      <c r="AA18" s="69"/>
      <c r="AB18" s="69"/>
      <c r="AC18" s="68"/>
    </row>
    <row r="19" spans="2:29" ht="85" x14ac:dyDescent="0.2">
      <c r="B19" s="73" t="s">
        <v>0</v>
      </c>
      <c r="C19" s="13" t="s">
        <v>11</v>
      </c>
      <c r="D19" s="14" t="s">
        <v>12</v>
      </c>
      <c r="E19" s="15" t="s">
        <v>7</v>
      </c>
      <c r="F19" s="16" t="s">
        <v>8</v>
      </c>
      <c r="G19" s="17" t="s">
        <v>9</v>
      </c>
      <c r="H19" s="8" t="s">
        <v>4</v>
      </c>
      <c r="I19" s="5" t="s">
        <v>1</v>
      </c>
      <c r="J19" s="70" t="s">
        <v>13</v>
      </c>
      <c r="K19" s="18" t="s">
        <v>5</v>
      </c>
      <c r="L19" s="18" t="s">
        <v>6</v>
      </c>
      <c r="M19" s="19" t="s">
        <v>10</v>
      </c>
      <c r="N19" s="20" t="s">
        <v>14</v>
      </c>
      <c r="O19" s="21" t="s">
        <v>15</v>
      </c>
      <c r="P19" s="25" t="s">
        <v>16</v>
      </c>
      <c r="Q19" s="80"/>
      <c r="R19" s="84" t="s">
        <v>7</v>
      </c>
      <c r="S19" s="85" t="s">
        <v>8</v>
      </c>
      <c r="T19" s="86" t="s">
        <v>9</v>
      </c>
      <c r="U19" s="87" t="s">
        <v>4</v>
      </c>
      <c r="V19" s="88" t="s">
        <v>1</v>
      </c>
      <c r="W19" s="50" t="s">
        <v>3</v>
      </c>
      <c r="X19" s="78" t="s">
        <v>2</v>
      </c>
      <c r="Y19" s="69"/>
      <c r="Z19" s="69"/>
      <c r="AA19" s="69"/>
      <c r="AB19" s="69"/>
      <c r="AC19" s="68"/>
    </row>
    <row r="20" spans="2:29" x14ac:dyDescent="0.2">
      <c r="B20" s="74">
        <v>0</v>
      </c>
      <c r="C20" s="3">
        <v>1</v>
      </c>
      <c r="D20" s="6">
        <v>4</v>
      </c>
      <c r="E20" s="67">
        <f>N15</f>
        <v>1.3599309069592542</v>
      </c>
      <c r="F20" s="67">
        <f t="shared" ref="F20:G20" si="26">O15</f>
        <v>-9.631674676267088E-2</v>
      </c>
      <c r="G20" s="67">
        <f t="shared" si="26"/>
        <v>-0.12392601777305878</v>
      </c>
      <c r="H20" s="38">
        <f>C20*E20+D20*F20+G20</f>
        <v>0.85073790213551193</v>
      </c>
      <c r="I20" s="64">
        <f>1/(1+EXP(-H20))</f>
        <v>0.70072191137417361</v>
      </c>
      <c r="J20" s="71">
        <f>IF(I20&lt;0.5,0,1)</f>
        <v>1</v>
      </c>
      <c r="K20" s="58">
        <f>-(B20-I20)*C20</f>
        <v>0.70072191137417361</v>
      </c>
      <c r="L20" s="59">
        <f>-(B20-I20)*D20</f>
        <v>2.8028876454966944</v>
      </c>
      <c r="M20" s="60">
        <f>-(B20-I20)</f>
        <v>0.70072191137417361</v>
      </c>
      <c r="N20" s="62">
        <f>E20- K20*$O$1</f>
        <v>1.0796421424095848</v>
      </c>
      <c r="O20" s="62">
        <f t="shared" ref="O20:P23" si="27">F20-L20*$O$1</f>
        <v>-1.2174718049613487</v>
      </c>
      <c r="P20" s="63">
        <f t="shared" si="27"/>
        <v>-0.40421478232272823</v>
      </c>
      <c r="Q20" s="64"/>
      <c r="R20" s="90">
        <f>N23</f>
        <v>1.8331581997862674</v>
      </c>
      <c r="S20" s="91">
        <f t="shared" ref="S20" si="28">O23</f>
        <v>-1.0246890293508677</v>
      </c>
      <c r="T20" s="95">
        <f t="shared" ref="T20" si="29">P23</f>
        <v>-0.24649831015820098</v>
      </c>
      <c r="U20" s="48">
        <f>C20*R20+D20*S20+T20</f>
        <v>-2.512096227775404</v>
      </c>
      <c r="V20" s="98">
        <f>1/(1+EXP(-U20))</f>
        <v>7.5014528154280849E-2</v>
      </c>
      <c r="W20" s="59">
        <f>IF(ABS(1-B20)&gt;0,(1-V20),V20)</f>
        <v>0.92498547184571911</v>
      </c>
      <c r="X20" s="66">
        <f>-(B20)*LN(V20)-(1-B20)*LN(1-V20)</f>
        <v>7.7977247705790231E-2</v>
      </c>
    </row>
    <row r="21" spans="2:29" x14ac:dyDescent="0.2">
      <c r="B21" s="74">
        <v>0</v>
      </c>
      <c r="C21" s="3">
        <v>3</v>
      </c>
      <c r="D21" s="6">
        <v>3</v>
      </c>
      <c r="E21" s="57">
        <f>N20</f>
        <v>1.0796421424095848</v>
      </c>
      <c r="F21" s="57">
        <f t="shared" ref="F21:G23" si="30">O20</f>
        <v>-1.2174718049613487</v>
      </c>
      <c r="G21" s="57">
        <f t="shared" si="30"/>
        <v>-0.40421478232272823</v>
      </c>
      <c r="H21" s="38">
        <f t="shared" ref="H21:H23" si="31">C21*E21+D21*F21+G21</f>
        <v>-0.81770376997801963</v>
      </c>
      <c r="I21" s="64">
        <f>1/(1+EXP(-H21))</f>
        <v>0.3062513030720031</v>
      </c>
      <c r="J21" s="71">
        <f>IF(I21&lt;0.5,0,1)</f>
        <v>0</v>
      </c>
      <c r="K21" s="40">
        <f>-(B21-I21)*C21</f>
        <v>0.9187539092160093</v>
      </c>
      <c r="L21" s="35">
        <f>-(B21-I21)*D21</f>
        <v>0.9187539092160093</v>
      </c>
      <c r="M21" s="43">
        <f>-(B21-I21)</f>
        <v>0.3062513030720031</v>
      </c>
      <c r="N21" s="62">
        <f>E21- K21*$O$1</f>
        <v>0.71214057872318104</v>
      </c>
      <c r="O21" s="62">
        <f t="shared" si="27"/>
        <v>-1.5849733686477525</v>
      </c>
      <c r="P21" s="63">
        <f t="shared" si="27"/>
        <v>-0.52671530355152951</v>
      </c>
      <c r="Q21" s="64"/>
      <c r="R21" s="92">
        <f>R20</f>
        <v>1.8331581997862674</v>
      </c>
      <c r="S21" s="89">
        <f t="shared" ref="S21:S23" si="32">S20</f>
        <v>-1.0246890293508677</v>
      </c>
      <c r="T21" s="96">
        <f t="shared" ref="T21:T23" si="33">T20</f>
        <v>-0.24649831015820098</v>
      </c>
      <c r="U21" s="38">
        <f t="shared" ref="U21:U23" si="34">C21*R21+D21*S21+T21</f>
        <v>2.1789092011479982</v>
      </c>
      <c r="V21" s="99">
        <f t="shared" ref="V21:V23" si="35">1/(1+EXP(-U21))</f>
        <v>0.89833949746977981</v>
      </c>
      <c r="W21" s="35">
        <f t="shared" ref="W21:W23" si="36">IF(ABS(1-B21)&gt;0,(1-V21),V21)</f>
        <v>0.10166050253022019</v>
      </c>
      <c r="X21" s="11">
        <f t="shared" ref="X21:X23" si="37">-(B21)*LN(V21)-(1-B21)*LN(1-V21)</f>
        <v>2.2861164237312526</v>
      </c>
    </row>
    <row r="22" spans="2:29" x14ac:dyDescent="0.2">
      <c r="B22" s="74">
        <v>1</v>
      </c>
      <c r="C22" s="3">
        <v>4</v>
      </c>
      <c r="D22" s="6">
        <v>2</v>
      </c>
      <c r="E22" s="57">
        <f>N21</f>
        <v>0.71214057872318104</v>
      </c>
      <c r="F22" s="57">
        <f t="shared" si="30"/>
        <v>-1.5849733686477525</v>
      </c>
      <c r="G22" s="57">
        <f t="shared" si="30"/>
        <v>-0.52671530355152951</v>
      </c>
      <c r="H22" s="38">
        <f t="shared" si="31"/>
        <v>-0.84809972595431038</v>
      </c>
      <c r="I22" s="64">
        <f>1/(1+EXP(-H22))</f>
        <v>0.29983163524110951</v>
      </c>
      <c r="J22" s="71">
        <f>IF(I22&lt;0.5,0,1)</f>
        <v>0</v>
      </c>
      <c r="K22" s="40">
        <f>-(B22-I22)*C22</f>
        <v>-2.8006734590355622</v>
      </c>
      <c r="L22" s="35">
        <f>-(B22-I22)*D22</f>
        <v>-1.4003367295177811</v>
      </c>
      <c r="M22" s="43">
        <f>-(B22-I22)</f>
        <v>-0.70016836475889055</v>
      </c>
      <c r="N22" s="62">
        <f>E22- K22*$O$1</f>
        <v>1.8324099623374059</v>
      </c>
      <c r="O22" s="62">
        <f t="shared" si="27"/>
        <v>-1.0248386768406399</v>
      </c>
      <c r="P22" s="63">
        <f t="shared" si="27"/>
        <v>-0.24664795764797326</v>
      </c>
      <c r="Q22" s="64"/>
      <c r="R22" s="92">
        <f t="shared" ref="R22:R23" si="38">R21</f>
        <v>1.8331581997862674</v>
      </c>
      <c r="S22" s="89">
        <f t="shared" si="32"/>
        <v>-1.0246890293508677</v>
      </c>
      <c r="T22" s="96">
        <f t="shared" si="33"/>
        <v>-0.24649831015820098</v>
      </c>
      <c r="U22" s="38">
        <f t="shared" si="34"/>
        <v>5.0367564302851333</v>
      </c>
      <c r="V22" s="99">
        <f t="shared" si="35"/>
        <v>0.99354712951371604</v>
      </c>
      <c r="W22" s="35">
        <f t="shared" si="36"/>
        <v>0.99354712951371604</v>
      </c>
      <c r="X22" s="11">
        <f t="shared" si="37"/>
        <v>6.4737802556004281E-3</v>
      </c>
    </row>
    <row r="23" spans="2:29" x14ac:dyDescent="0.2">
      <c r="B23" s="75">
        <v>1</v>
      </c>
      <c r="C23" s="4">
        <v>5</v>
      </c>
      <c r="D23" s="7">
        <v>1</v>
      </c>
      <c r="E23" s="57">
        <f>N22</f>
        <v>1.8324099623374059</v>
      </c>
      <c r="F23" s="57">
        <f t="shared" si="30"/>
        <v>-1.0248386768406399</v>
      </c>
      <c r="G23" s="57">
        <f t="shared" si="30"/>
        <v>-0.24664795764797326</v>
      </c>
      <c r="H23" s="39">
        <f t="shared" si="31"/>
        <v>7.890563177198417</v>
      </c>
      <c r="I23" s="65">
        <f>1/(1+EXP(-H23))</f>
        <v>0.99962588127556928</v>
      </c>
      <c r="J23" s="72">
        <f>IF(I23&lt;0.5,0,1)</f>
        <v>1</v>
      </c>
      <c r="K23" s="41">
        <f>-(B23-I23)*C23</f>
        <v>-1.8705936221535824E-3</v>
      </c>
      <c r="L23" s="42">
        <f>-(B23-I23)*D23</f>
        <v>-3.7411872443071648E-4</v>
      </c>
      <c r="M23" s="61">
        <f>-(B23-I23)</f>
        <v>-3.7411872443071648E-4</v>
      </c>
      <c r="N23" s="62">
        <f>E23- K23*$O$1</f>
        <v>1.8331581997862674</v>
      </c>
      <c r="O23" s="62">
        <f t="shared" si="27"/>
        <v>-1.0246890293508677</v>
      </c>
      <c r="P23" s="63">
        <f t="shared" si="27"/>
        <v>-0.24649831015820098</v>
      </c>
      <c r="Q23" s="64"/>
      <c r="R23" s="93">
        <f t="shared" si="38"/>
        <v>1.8331581997862674</v>
      </c>
      <c r="S23" s="94">
        <f t="shared" si="32"/>
        <v>-1.0246890293508677</v>
      </c>
      <c r="T23" s="97">
        <f t="shared" si="33"/>
        <v>-0.24649831015820098</v>
      </c>
      <c r="U23" s="39">
        <f t="shared" si="34"/>
        <v>7.8946036594222688</v>
      </c>
      <c r="V23" s="100">
        <f t="shared" si="35"/>
        <v>0.99962738928378736</v>
      </c>
      <c r="W23" s="42">
        <f t="shared" si="36"/>
        <v>0.99962738928378736</v>
      </c>
      <c r="X23" s="12">
        <f t="shared" si="37"/>
        <v>3.7268015283464708E-4</v>
      </c>
    </row>
    <row r="24" spans="2:29" ht="17" thickBo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9"/>
      <c r="Q24" s="81"/>
      <c r="R24" s="81"/>
      <c r="S24" s="81"/>
      <c r="T24" s="81"/>
      <c r="U24" s="81"/>
      <c r="W24" s="28">
        <f>W20*W21*W22*W23</f>
        <v>9.3392883368774243E-2</v>
      </c>
      <c r="X24" s="28">
        <f>SUM(X20:X23)</f>
        <v>2.3709401318454777</v>
      </c>
    </row>
    <row r="25" spans="2:29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s="82"/>
      <c r="R25" s="82"/>
      <c r="S25" s="82"/>
      <c r="T25" s="82"/>
      <c r="U25" s="82"/>
      <c r="W25"/>
      <c r="X25"/>
    </row>
    <row r="26" spans="2:29" x14ac:dyDescent="0.2">
      <c r="B26" s="126" t="s">
        <v>18</v>
      </c>
      <c r="C26" s="127"/>
      <c r="D26" s="127"/>
      <c r="E26" s="128" t="s">
        <v>19</v>
      </c>
      <c r="F26" s="127"/>
      <c r="G26" s="129"/>
      <c r="H26" s="124" t="s">
        <v>20</v>
      </c>
      <c r="I26" s="124"/>
      <c r="J26" s="124"/>
      <c r="K26" s="124" t="s">
        <v>22</v>
      </c>
      <c r="L26" s="124"/>
      <c r="M26" s="124"/>
      <c r="N26" s="123" t="s">
        <v>23</v>
      </c>
      <c r="O26" s="124"/>
      <c r="P26" s="125"/>
      <c r="Q26" s="81"/>
      <c r="R26" s="81"/>
      <c r="S26" s="81"/>
      <c r="T26" s="81"/>
      <c r="U26" s="81"/>
      <c r="W26" s="128" t="s">
        <v>21</v>
      </c>
      <c r="X26" s="129"/>
    </row>
    <row r="27" spans="2:29" ht="85" x14ac:dyDescent="0.2">
      <c r="B27" s="73" t="s">
        <v>0</v>
      </c>
      <c r="C27" s="13" t="s">
        <v>11</v>
      </c>
      <c r="D27" s="14" t="s">
        <v>12</v>
      </c>
      <c r="E27" s="15" t="s">
        <v>7</v>
      </c>
      <c r="F27" s="16" t="s">
        <v>8</v>
      </c>
      <c r="G27" s="17" t="s">
        <v>9</v>
      </c>
      <c r="H27" s="8" t="s">
        <v>4</v>
      </c>
      <c r="I27" s="5" t="s">
        <v>1</v>
      </c>
      <c r="J27" s="70" t="s">
        <v>13</v>
      </c>
      <c r="K27" s="18" t="s">
        <v>5</v>
      </c>
      <c r="L27" s="18" t="s">
        <v>6</v>
      </c>
      <c r="M27" s="19" t="s">
        <v>10</v>
      </c>
      <c r="N27" s="20" t="s">
        <v>14</v>
      </c>
      <c r="O27" s="21" t="s">
        <v>15</v>
      </c>
      <c r="P27" s="25" t="s">
        <v>16</v>
      </c>
      <c r="Q27" s="80"/>
      <c r="R27" s="84" t="s">
        <v>7</v>
      </c>
      <c r="S27" s="85" t="s">
        <v>8</v>
      </c>
      <c r="T27" s="86" t="s">
        <v>9</v>
      </c>
      <c r="U27" s="87" t="s">
        <v>4</v>
      </c>
      <c r="V27" s="88" t="s">
        <v>1</v>
      </c>
      <c r="W27" s="50" t="s">
        <v>3</v>
      </c>
      <c r="X27" s="78" t="s">
        <v>2</v>
      </c>
    </row>
    <row r="28" spans="2:29" x14ac:dyDescent="0.2">
      <c r="B28" s="74">
        <v>0</v>
      </c>
      <c r="C28" s="3">
        <v>1</v>
      </c>
      <c r="D28" s="6">
        <v>4</v>
      </c>
      <c r="E28" s="67">
        <f>N23</f>
        <v>1.8331581997862674</v>
      </c>
      <c r="F28" s="67">
        <f t="shared" ref="F28:G28" si="39">O23</f>
        <v>-1.0246890293508677</v>
      </c>
      <c r="G28" s="67">
        <f t="shared" si="39"/>
        <v>-0.24649831015820098</v>
      </c>
      <c r="H28" s="38">
        <f>C28*E28+D28*F28+G28</f>
        <v>-2.512096227775404</v>
      </c>
      <c r="I28" s="64">
        <f>1/(1+EXP(-H28))</f>
        <v>7.5014528154280849E-2</v>
      </c>
      <c r="J28" s="71">
        <f>IF(I28&lt;0.5,0,1)</f>
        <v>0</v>
      </c>
      <c r="K28" s="58">
        <f>-(B28-I28)*C28</f>
        <v>7.5014528154280849E-2</v>
      </c>
      <c r="L28" s="59">
        <f>-(B28-I28)*D28</f>
        <v>0.3000581126171234</v>
      </c>
      <c r="M28" s="60">
        <f>-(B28-I28)</f>
        <v>7.5014528154280849E-2</v>
      </c>
      <c r="N28" s="62">
        <f>E28- K28*$O$1</f>
        <v>1.8031523885245551</v>
      </c>
      <c r="O28" s="62">
        <f t="shared" ref="O28:P31" si="40">F28-L28*$O$1</f>
        <v>-1.1447122743977172</v>
      </c>
      <c r="P28" s="63">
        <f t="shared" si="40"/>
        <v>-0.27650412141991332</v>
      </c>
      <c r="Q28" s="64"/>
      <c r="R28" s="90">
        <f>N31</f>
        <v>2.157694057787281</v>
      </c>
      <c r="S28" s="91">
        <f t="shared" ref="S28" si="41">O31</f>
        <v>-1.4747406096409392</v>
      </c>
      <c r="T28" s="95">
        <f t="shared" ref="T28" si="42">P31</f>
        <v>-0.27241856574999596</v>
      </c>
      <c r="U28" s="48">
        <f>C28*R28+D28*S28+T28</f>
        <v>-4.0136869465264722</v>
      </c>
      <c r="V28" s="98">
        <f>1/(1+EXP(-U28))</f>
        <v>1.7746049604975337E-2</v>
      </c>
      <c r="W28" s="59">
        <f>IF(ABS(1-B28)&gt;0,(1-V28),V28)</f>
        <v>0.98225395039502461</v>
      </c>
      <c r="X28" s="66">
        <f>-(B28)*LN(V28)-(1-B28)*LN(1-V28)</f>
        <v>1.7905398770006371E-2</v>
      </c>
    </row>
    <row r="29" spans="2:29" x14ac:dyDescent="0.2">
      <c r="B29" s="74">
        <v>0</v>
      </c>
      <c r="C29" s="3">
        <v>3</v>
      </c>
      <c r="D29" s="6">
        <v>3</v>
      </c>
      <c r="E29" s="57">
        <f>N28</f>
        <v>1.8031523885245551</v>
      </c>
      <c r="F29" s="57">
        <f t="shared" ref="F29:G31" si="43">O28</f>
        <v>-1.1447122743977172</v>
      </c>
      <c r="G29" s="57">
        <f t="shared" si="43"/>
        <v>-0.27650412141991332</v>
      </c>
      <c r="H29" s="38">
        <f t="shared" ref="H29:H31" si="44">C29*E29+D29*F29+G29</f>
        <v>1.6988162209605999</v>
      </c>
      <c r="I29" s="64">
        <f>1/(1+EXP(-H29))</f>
        <v>0.84538006332247351</v>
      </c>
      <c r="J29" s="71">
        <f>IF(I29&lt;0.5,0,1)</f>
        <v>1</v>
      </c>
      <c r="K29" s="40">
        <f>-(B29-I29)*C29</f>
        <v>2.5361401899674205</v>
      </c>
      <c r="L29" s="35">
        <f>-(B29-I29)*D29</f>
        <v>2.5361401899674205</v>
      </c>
      <c r="M29" s="43">
        <f>-(B29-I29)</f>
        <v>0.84538006332247351</v>
      </c>
      <c r="N29" s="62">
        <f>E29- K29*$O$1</f>
        <v>0.78869631253758676</v>
      </c>
      <c r="O29" s="62">
        <f t="shared" si="40"/>
        <v>-2.1591683503846855</v>
      </c>
      <c r="P29" s="63">
        <f t="shared" si="40"/>
        <v>-0.61465614674890268</v>
      </c>
      <c r="Q29" s="64"/>
      <c r="R29" s="92">
        <f>R28</f>
        <v>2.157694057787281</v>
      </c>
      <c r="S29" s="89">
        <f t="shared" ref="S29:S31" si="45">S28</f>
        <v>-1.4747406096409392</v>
      </c>
      <c r="T29" s="96">
        <f t="shared" ref="T29:T31" si="46">T28</f>
        <v>-0.27241856574999596</v>
      </c>
      <c r="U29" s="38">
        <f t="shared" ref="U29:U31" si="47">C29*R29+D29*S29+T29</f>
        <v>1.7764417786890292</v>
      </c>
      <c r="V29" s="99">
        <f t="shared" ref="V29:V31" si="48">1/(1+EXP(-U29))</f>
        <v>0.85525694134305985</v>
      </c>
      <c r="W29" s="35">
        <f t="shared" ref="W29:W31" si="49">IF(ABS(1-B29)&gt;0,(1-V29),V29)</f>
        <v>0.14474305865694015</v>
      </c>
      <c r="X29" s="11">
        <f t="shared" ref="X29:X31" si="50">-(B29)*LN(V29)-(1-B29)*LN(1-V29)</f>
        <v>1.932795117689639</v>
      </c>
    </row>
    <row r="30" spans="2:29" x14ac:dyDescent="0.2">
      <c r="B30" s="74">
        <v>1</v>
      </c>
      <c r="C30" s="3">
        <v>4</v>
      </c>
      <c r="D30" s="6">
        <v>2</v>
      </c>
      <c r="E30" s="57">
        <f>N29</f>
        <v>0.78869631253758676</v>
      </c>
      <c r="F30" s="57">
        <f t="shared" si="43"/>
        <v>-2.1591683503846855</v>
      </c>
      <c r="G30" s="57">
        <f t="shared" si="43"/>
        <v>-0.61465614674890268</v>
      </c>
      <c r="H30" s="38">
        <f t="shared" si="44"/>
        <v>-1.7782075973679266</v>
      </c>
      <c r="I30" s="64">
        <f>1/(1+EXP(-H30))</f>
        <v>0.14452460063790121</v>
      </c>
      <c r="J30" s="71">
        <f>IF(I30&lt;0.5,0,1)</f>
        <v>0</v>
      </c>
      <c r="K30" s="40">
        <f>-(B30-I30)*C30</f>
        <v>-3.4219015974483953</v>
      </c>
      <c r="L30" s="35">
        <f>-(B30-I30)*D30</f>
        <v>-1.7109507987241976</v>
      </c>
      <c r="M30" s="43">
        <f>-(B30-I30)</f>
        <v>-0.85547539936209882</v>
      </c>
      <c r="N30" s="62">
        <f>E30- K30*$O$1</f>
        <v>2.1574569515169451</v>
      </c>
      <c r="O30" s="62">
        <f t="shared" si="40"/>
        <v>-1.4747880308950063</v>
      </c>
      <c r="P30" s="63">
        <f t="shared" si="40"/>
        <v>-0.2724659870040631</v>
      </c>
      <c r="Q30" s="64"/>
      <c r="R30" s="92">
        <f t="shared" ref="R30:R31" si="51">R29</f>
        <v>2.157694057787281</v>
      </c>
      <c r="S30" s="89">
        <f t="shared" si="45"/>
        <v>-1.4747406096409392</v>
      </c>
      <c r="T30" s="96">
        <f t="shared" si="46"/>
        <v>-0.27241856574999596</v>
      </c>
      <c r="U30" s="38">
        <f t="shared" si="47"/>
        <v>5.4088764461172492</v>
      </c>
      <c r="V30" s="99">
        <f t="shared" si="48"/>
        <v>0.99554328407029291</v>
      </c>
      <c r="W30" s="35">
        <f t="shared" si="49"/>
        <v>0.99554328407029291</v>
      </c>
      <c r="X30" s="11">
        <f t="shared" si="50"/>
        <v>4.4666766940283497E-3</v>
      </c>
    </row>
    <row r="31" spans="2:29" x14ac:dyDescent="0.2">
      <c r="B31" s="75">
        <v>1</v>
      </c>
      <c r="C31" s="4">
        <v>5</v>
      </c>
      <c r="D31" s="7">
        <v>1</v>
      </c>
      <c r="E31" s="57">
        <f>N30</f>
        <v>2.1574569515169451</v>
      </c>
      <c r="F31" s="57">
        <f t="shared" si="43"/>
        <v>-1.4747880308950063</v>
      </c>
      <c r="G31" s="57">
        <f t="shared" si="43"/>
        <v>-0.2724659870040631</v>
      </c>
      <c r="H31" s="39">
        <f t="shared" si="44"/>
        <v>9.0400307396856565</v>
      </c>
      <c r="I31" s="65">
        <f>1/(1+EXP(-H31))</f>
        <v>0.99988144686483216</v>
      </c>
      <c r="J31" s="72">
        <f>IF(I31&lt;0.5,0,1)</f>
        <v>1</v>
      </c>
      <c r="K31" s="41">
        <f>-(B31-I31)*C31</f>
        <v>-5.9276567583921302E-4</v>
      </c>
      <c r="L31" s="42">
        <f>-(B31-I31)*D31</f>
        <v>-1.185531351678426E-4</v>
      </c>
      <c r="M31" s="61">
        <f>-(B31-I31)</f>
        <v>-1.185531351678426E-4</v>
      </c>
      <c r="N31" s="62">
        <f>E31- K31*$O$1</f>
        <v>2.157694057787281</v>
      </c>
      <c r="O31" s="62">
        <f t="shared" si="40"/>
        <v>-1.4747406096409392</v>
      </c>
      <c r="P31" s="63">
        <f t="shared" si="40"/>
        <v>-0.27241856574999596</v>
      </c>
      <c r="Q31" s="64"/>
      <c r="R31" s="93">
        <f t="shared" si="51"/>
        <v>2.157694057787281</v>
      </c>
      <c r="S31" s="94">
        <f t="shared" si="45"/>
        <v>-1.4747406096409392</v>
      </c>
      <c r="T31" s="97">
        <f t="shared" si="46"/>
        <v>-0.27241856574999596</v>
      </c>
      <c r="U31" s="39">
        <f t="shared" si="47"/>
        <v>9.0413111135454702</v>
      </c>
      <c r="V31" s="100">
        <f t="shared" si="48"/>
        <v>0.99988159854207248</v>
      </c>
      <c r="W31" s="42">
        <f t="shared" si="49"/>
        <v>0.99988159854207248</v>
      </c>
      <c r="X31" s="12">
        <f t="shared" si="50"/>
        <v>1.1840846793347453E-4</v>
      </c>
    </row>
    <row r="32" spans="2:29" ht="17" thickBot="1" x14ac:dyDescent="0.2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9"/>
      <c r="Q32" s="81"/>
      <c r="R32" s="81"/>
      <c r="S32" s="81"/>
      <c r="T32" s="81"/>
      <c r="U32" s="81"/>
      <c r="W32" s="28">
        <f>W28*W29*W30*W31</f>
        <v>0.14152405142306451</v>
      </c>
      <c r="X32" s="28">
        <f>SUM(X28:X31)</f>
        <v>1.9552856016216074</v>
      </c>
    </row>
    <row r="33" spans="2:24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82"/>
      <c r="R33" s="82"/>
      <c r="S33" s="82"/>
      <c r="T33" s="82"/>
      <c r="U33" s="82"/>
      <c r="W33"/>
      <c r="X33"/>
    </row>
    <row r="34" spans="2:24" x14ac:dyDescent="0.2">
      <c r="B34" s="126" t="s">
        <v>18</v>
      </c>
      <c r="C34" s="127"/>
      <c r="D34" s="127"/>
      <c r="E34" s="128" t="s">
        <v>19</v>
      </c>
      <c r="F34" s="127"/>
      <c r="G34" s="129"/>
      <c r="H34" s="124" t="s">
        <v>20</v>
      </c>
      <c r="I34" s="124"/>
      <c r="J34" s="124"/>
      <c r="K34" s="124" t="s">
        <v>22</v>
      </c>
      <c r="L34" s="124"/>
      <c r="M34" s="124"/>
      <c r="N34" s="123" t="s">
        <v>23</v>
      </c>
      <c r="O34" s="124"/>
      <c r="P34" s="125"/>
      <c r="Q34" s="81"/>
      <c r="R34" s="81"/>
      <c r="S34" s="81"/>
      <c r="T34" s="81"/>
      <c r="U34" s="81"/>
      <c r="W34" s="128" t="s">
        <v>21</v>
      </c>
      <c r="X34" s="129"/>
    </row>
    <row r="35" spans="2:24" ht="85" x14ac:dyDescent="0.2">
      <c r="B35" s="73" t="s">
        <v>0</v>
      </c>
      <c r="C35" s="13" t="s">
        <v>11</v>
      </c>
      <c r="D35" s="14" t="s">
        <v>12</v>
      </c>
      <c r="E35" s="15" t="s">
        <v>7</v>
      </c>
      <c r="F35" s="16" t="s">
        <v>8</v>
      </c>
      <c r="G35" s="17" t="s">
        <v>9</v>
      </c>
      <c r="H35" s="8" t="s">
        <v>4</v>
      </c>
      <c r="I35" s="5" t="s">
        <v>1</v>
      </c>
      <c r="J35" s="70" t="s">
        <v>13</v>
      </c>
      <c r="K35" s="18" t="s">
        <v>5</v>
      </c>
      <c r="L35" s="18" t="s">
        <v>6</v>
      </c>
      <c r="M35" s="19" t="s">
        <v>10</v>
      </c>
      <c r="N35" s="20" t="s">
        <v>14</v>
      </c>
      <c r="O35" s="21" t="s">
        <v>15</v>
      </c>
      <c r="P35" s="25" t="s">
        <v>16</v>
      </c>
      <c r="Q35" s="80"/>
      <c r="R35" s="84" t="s">
        <v>7</v>
      </c>
      <c r="S35" s="85" t="s">
        <v>8</v>
      </c>
      <c r="T35" s="86" t="s">
        <v>9</v>
      </c>
      <c r="U35" s="87" t="s">
        <v>4</v>
      </c>
      <c r="V35" s="88" t="s">
        <v>1</v>
      </c>
      <c r="W35" s="50" t="s">
        <v>3</v>
      </c>
      <c r="X35" s="78" t="s">
        <v>2</v>
      </c>
    </row>
    <row r="36" spans="2:24" x14ac:dyDescent="0.2">
      <c r="B36" s="74">
        <v>0</v>
      </c>
      <c r="C36" s="3">
        <v>1</v>
      </c>
      <c r="D36" s="6">
        <v>4</v>
      </c>
      <c r="E36" s="67">
        <f>N31</f>
        <v>2.157694057787281</v>
      </c>
      <c r="F36" s="67">
        <f t="shared" ref="F36:G36" si="52">O31</f>
        <v>-1.4747406096409392</v>
      </c>
      <c r="G36" s="67">
        <f t="shared" si="52"/>
        <v>-0.27241856574999596</v>
      </c>
      <c r="H36" s="38">
        <f>C36*E36+D36*F36+G36</f>
        <v>-4.0136869465264722</v>
      </c>
      <c r="I36" s="64">
        <f>1/(1+EXP(-H36))</f>
        <v>1.7746049604975337E-2</v>
      </c>
      <c r="J36" s="71">
        <f>IF(I36&lt;0.5,0,1)</f>
        <v>0</v>
      </c>
      <c r="K36" s="58">
        <f>-(B36-I36)*C36</f>
        <v>1.7746049604975337E-2</v>
      </c>
      <c r="L36" s="59">
        <f>-(B36-I36)*D36</f>
        <v>7.0984198419901348E-2</v>
      </c>
      <c r="M36" s="60">
        <f>-(B36-I36)</f>
        <v>1.7746049604975337E-2</v>
      </c>
      <c r="N36" s="62">
        <f>E36- K36*$O$1</f>
        <v>2.1505956379452909</v>
      </c>
      <c r="O36" s="62">
        <f t="shared" ref="O36:P39" si="53">F36-L36*$O$1</f>
        <v>-1.5031342890088997</v>
      </c>
      <c r="P36" s="63">
        <f t="shared" si="53"/>
        <v>-0.27951698559198607</v>
      </c>
      <c r="Q36" s="64"/>
      <c r="R36" s="90">
        <f>N39</f>
        <v>2.3340123345131598</v>
      </c>
      <c r="S36" s="91">
        <f t="shared" ref="S36" si="54">O39</f>
        <v>-1.9158473324653105</v>
      </c>
      <c r="T36" s="95">
        <f t="shared" ref="T36" si="55">P39</f>
        <v>-0.31773304340674285</v>
      </c>
      <c r="U36" s="48">
        <f>C36*R36+D36*S36+T36</f>
        <v>-5.6471100387548248</v>
      </c>
      <c r="V36" s="98">
        <f>1/(1+EXP(-U36))</f>
        <v>3.5152960658998951E-3</v>
      </c>
      <c r="W36" s="59">
        <f>IF(ABS(1-B36)&gt;0,(1-V36),V36)</f>
        <v>0.99648470393410016</v>
      </c>
      <c r="X36" s="66">
        <f>-(B36)*LN(V36)-(1-B36)*LN(1-V36)</f>
        <v>3.5214892372622984E-3</v>
      </c>
    </row>
    <row r="37" spans="2:24" x14ac:dyDescent="0.2">
      <c r="B37" s="74">
        <v>0</v>
      </c>
      <c r="C37" s="3">
        <v>3</v>
      </c>
      <c r="D37" s="6">
        <v>3</v>
      </c>
      <c r="E37" s="57">
        <f>N36</f>
        <v>2.1505956379452909</v>
      </c>
      <c r="F37" s="57">
        <f t="shared" ref="F37:G39" si="56">O36</f>
        <v>-1.5031342890088997</v>
      </c>
      <c r="G37" s="57">
        <f t="shared" si="56"/>
        <v>-0.27951698559198607</v>
      </c>
      <c r="H37" s="38">
        <f t="shared" ref="H37:H39" si="57">C37*E37+D37*F37+G37</f>
        <v>1.6628670612171879</v>
      </c>
      <c r="I37" s="64">
        <f>1/(1+EXP(-H37))</f>
        <v>0.84062249658002319</v>
      </c>
      <c r="J37" s="71">
        <f>IF(I37&lt;0.5,0,1)</f>
        <v>1</v>
      </c>
      <c r="K37" s="40">
        <f>-(B37-I37)*C37</f>
        <v>2.5218674897400697</v>
      </c>
      <c r="L37" s="35">
        <f>-(B37-I37)*D37</f>
        <v>2.5218674897400697</v>
      </c>
      <c r="M37" s="43">
        <f>-(B37-I37)</f>
        <v>0.84062249658002319</v>
      </c>
      <c r="N37" s="62">
        <f>E37- K37*$O$1</f>
        <v>1.1418486420492628</v>
      </c>
      <c r="O37" s="62">
        <f t="shared" si="53"/>
        <v>-2.5118812849049279</v>
      </c>
      <c r="P37" s="63">
        <f t="shared" si="53"/>
        <v>-0.61576598422399531</v>
      </c>
      <c r="Q37" s="64"/>
      <c r="R37" s="92">
        <f>R36</f>
        <v>2.3340123345131598</v>
      </c>
      <c r="S37" s="89">
        <f t="shared" ref="S37:S39" si="58">S36</f>
        <v>-1.9158473324653105</v>
      </c>
      <c r="T37" s="96">
        <f t="shared" ref="T37:T39" si="59">T36</f>
        <v>-0.31773304340674285</v>
      </c>
      <c r="U37" s="38">
        <f t="shared" ref="U37:U39" si="60">C37*R37+D37*S37+T37</f>
        <v>0.93676196273680534</v>
      </c>
      <c r="V37" s="99">
        <f t="shared" ref="V37:V39" si="61">1/(1+EXP(-U37))</f>
        <v>0.71844512519021819</v>
      </c>
      <c r="W37" s="35">
        <f t="shared" ref="W37:W39" si="62">IF(ABS(1-B37)&gt;0,(1-V37),V37)</f>
        <v>0.28155487480978181</v>
      </c>
      <c r="X37" s="11">
        <f t="shared" ref="X37:X39" si="63">-(B37)*LN(V37)-(1-B37)*LN(1-V37)</f>
        <v>1.2674279132428641</v>
      </c>
    </row>
    <row r="38" spans="2:24" x14ac:dyDescent="0.2">
      <c r="B38" s="74">
        <v>1</v>
      </c>
      <c r="C38" s="3">
        <v>4</v>
      </c>
      <c r="D38" s="6">
        <v>2</v>
      </c>
      <c r="E38" s="57">
        <f>N37</f>
        <v>1.1418486420492628</v>
      </c>
      <c r="F38" s="57">
        <f t="shared" si="56"/>
        <v>-2.5118812849049279</v>
      </c>
      <c r="G38" s="57">
        <f t="shared" si="56"/>
        <v>-0.61576598422399531</v>
      </c>
      <c r="H38" s="38">
        <f t="shared" si="57"/>
        <v>-1.0721339858367998</v>
      </c>
      <c r="I38" s="64">
        <f>1/(1+EXP(-H38))</f>
        <v>0.25499747094408753</v>
      </c>
      <c r="J38" s="71">
        <f>IF(I38&lt;0.5,0,1)</f>
        <v>0</v>
      </c>
      <c r="K38" s="40">
        <f>-(B38-I38)*C38</f>
        <v>-2.9800101162236499</v>
      </c>
      <c r="L38" s="35">
        <f>-(B38-I38)*D38</f>
        <v>-1.4900050581118249</v>
      </c>
      <c r="M38" s="43">
        <f>-(B38-I38)</f>
        <v>-0.74500252905591247</v>
      </c>
      <c r="N38" s="62">
        <f>E38- K38*$O$1</f>
        <v>2.3338526885387227</v>
      </c>
      <c r="O38" s="62">
        <f t="shared" si="53"/>
        <v>-1.9158792616601978</v>
      </c>
      <c r="P38" s="63">
        <f t="shared" si="53"/>
        <v>-0.31776497260163034</v>
      </c>
      <c r="Q38" s="64"/>
      <c r="R38" s="92">
        <f t="shared" ref="R38:R39" si="64">R37</f>
        <v>2.3340123345131598</v>
      </c>
      <c r="S38" s="89">
        <f t="shared" si="58"/>
        <v>-1.9158473324653105</v>
      </c>
      <c r="T38" s="96">
        <f t="shared" si="59"/>
        <v>-0.31773304340674285</v>
      </c>
      <c r="U38" s="38">
        <f t="shared" si="60"/>
        <v>5.1866216297152752</v>
      </c>
      <c r="V38" s="99">
        <f t="shared" si="61"/>
        <v>0.99444022101162044</v>
      </c>
      <c r="W38" s="35">
        <f t="shared" si="62"/>
        <v>0.99444022101162044</v>
      </c>
      <c r="X38" s="11">
        <f t="shared" si="63"/>
        <v>5.5752920858948129E-3</v>
      </c>
    </row>
    <row r="39" spans="2:24" x14ac:dyDescent="0.2">
      <c r="B39" s="75">
        <v>1</v>
      </c>
      <c r="C39" s="4">
        <v>5</v>
      </c>
      <c r="D39" s="7">
        <v>1</v>
      </c>
      <c r="E39" s="57">
        <f>N38</f>
        <v>2.3338526885387227</v>
      </c>
      <c r="F39" s="57">
        <f t="shared" si="56"/>
        <v>-1.9158792616601978</v>
      </c>
      <c r="G39" s="57">
        <f t="shared" si="56"/>
        <v>-0.31776497260163034</v>
      </c>
      <c r="H39" s="39">
        <f t="shared" si="57"/>
        <v>9.4356192084317865</v>
      </c>
      <c r="I39" s="65">
        <f>1/(1+EXP(-H39))</f>
        <v>0.99992017701278135</v>
      </c>
      <c r="J39" s="72">
        <f>IF(I39&lt;0.5,0,1)</f>
        <v>1</v>
      </c>
      <c r="K39" s="41">
        <f>-(B39-I39)*C39</f>
        <v>-3.9911493609323667E-4</v>
      </c>
      <c r="L39" s="42">
        <f>-(B39-I39)*D39</f>
        <v>-7.9822987218647334E-5</v>
      </c>
      <c r="M39" s="61">
        <f>-(B39-I39)</f>
        <v>-7.9822987218647334E-5</v>
      </c>
      <c r="N39" s="62">
        <f>E39- K39*$O$1</f>
        <v>2.3340123345131598</v>
      </c>
      <c r="O39" s="62">
        <f t="shared" si="53"/>
        <v>-1.9158473324653105</v>
      </c>
      <c r="P39" s="63">
        <f t="shared" si="53"/>
        <v>-0.31773304340674285</v>
      </c>
      <c r="Q39" s="64"/>
      <c r="R39" s="93">
        <f t="shared" si="64"/>
        <v>2.3340123345131598</v>
      </c>
      <c r="S39" s="94">
        <f t="shared" si="58"/>
        <v>-1.9158473324653105</v>
      </c>
      <c r="T39" s="97">
        <f t="shared" si="59"/>
        <v>-0.31773304340674285</v>
      </c>
      <c r="U39" s="39">
        <f t="shared" si="60"/>
        <v>9.4364812966937457</v>
      </c>
      <c r="V39" s="100">
        <f t="shared" si="61"/>
        <v>0.99992024579210204</v>
      </c>
      <c r="W39" s="42">
        <f t="shared" si="62"/>
        <v>0.99992024579210204</v>
      </c>
      <c r="X39" s="12">
        <f t="shared" si="63"/>
        <v>7.9757388433911313E-5</v>
      </c>
    </row>
    <row r="40" spans="2:24" ht="17" thickBot="1" x14ac:dyDescent="0.2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9"/>
      <c r="Q40" s="81"/>
      <c r="R40" s="81"/>
      <c r="S40" s="81"/>
      <c r="T40" s="81"/>
      <c r="U40" s="81"/>
      <c r="W40" s="28">
        <f>W36*W37*W38*W39</f>
        <v>0.27898299413086214</v>
      </c>
      <c r="X40" s="28">
        <f>SUM(X36:X39)</f>
        <v>1.2766044519544553</v>
      </c>
    </row>
    <row r="41" spans="2:24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s="82"/>
      <c r="R41" s="82"/>
      <c r="S41" s="82"/>
      <c r="T41" s="82"/>
      <c r="U41" s="82"/>
      <c r="W41"/>
      <c r="X41"/>
    </row>
    <row r="42" spans="2:24" ht="16" customHeight="1" x14ac:dyDescent="0.2">
      <c r="B42" s="126" t="s">
        <v>18</v>
      </c>
      <c r="C42" s="127"/>
      <c r="D42" s="127"/>
      <c r="E42" s="128" t="s">
        <v>19</v>
      </c>
      <c r="F42" s="127"/>
      <c r="G42" s="129"/>
      <c r="H42" s="124" t="s">
        <v>20</v>
      </c>
      <c r="I42" s="124"/>
      <c r="J42" s="124"/>
      <c r="K42" s="124" t="s">
        <v>22</v>
      </c>
      <c r="L42" s="124"/>
      <c r="M42" s="124"/>
      <c r="N42" s="123" t="s">
        <v>23</v>
      </c>
      <c r="O42" s="124"/>
      <c r="P42" s="125"/>
      <c r="Q42" s="81"/>
      <c r="R42" s="81"/>
      <c r="S42" s="81"/>
      <c r="T42" s="81"/>
      <c r="U42" s="81"/>
      <c r="W42" s="128" t="s">
        <v>32</v>
      </c>
      <c r="X42" s="129"/>
    </row>
    <row r="43" spans="2:24" ht="85" x14ac:dyDescent="0.2">
      <c r="B43" s="73" t="s">
        <v>0</v>
      </c>
      <c r="C43" s="13" t="s">
        <v>11</v>
      </c>
      <c r="D43" s="14" t="s">
        <v>12</v>
      </c>
      <c r="E43" s="15" t="s">
        <v>7</v>
      </c>
      <c r="F43" s="16" t="s">
        <v>8</v>
      </c>
      <c r="G43" s="17" t="s">
        <v>9</v>
      </c>
      <c r="H43" s="8" t="s">
        <v>4</v>
      </c>
      <c r="I43" s="5" t="s">
        <v>1</v>
      </c>
      <c r="J43" s="70" t="s">
        <v>13</v>
      </c>
      <c r="K43" s="18" t="s">
        <v>5</v>
      </c>
      <c r="L43" s="18" t="s">
        <v>6</v>
      </c>
      <c r="M43" s="19" t="s">
        <v>10</v>
      </c>
      <c r="N43" s="20" t="s">
        <v>14</v>
      </c>
      <c r="O43" s="21" t="s">
        <v>15</v>
      </c>
      <c r="P43" s="25" t="s">
        <v>16</v>
      </c>
      <c r="Q43" s="80"/>
      <c r="R43" s="84" t="s">
        <v>7</v>
      </c>
      <c r="S43" s="85" t="s">
        <v>8</v>
      </c>
      <c r="T43" s="86" t="s">
        <v>9</v>
      </c>
      <c r="U43" s="87" t="s">
        <v>4</v>
      </c>
      <c r="V43" s="88" t="s">
        <v>1</v>
      </c>
      <c r="W43" s="50" t="s">
        <v>3</v>
      </c>
      <c r="X43" s="78" t="s">
        <v>2</v>
      </c>
    </row>
    <row r="44" spans="2:24" x14ac:dyDescent="0.2">
      <c r="B44" s="74">
        <v>0</v>
      </c>
      <c r="C44" s="3">
        <v>1</v>
      </c>
      <c r="D44" s="6">
        <v>4</v>
      </c>
      <c r="E44" s="67">
        <f>N39</f>
        <v>2.3340123345131598</v>
      </c>
      <c r="F44" s="67">
        <f t="shared" ref="F44:G44" si="65">O39</f>
        <v>-1.9158473324653105</v>
      </c>
      <c r="G44" s="67">
        <f t="shared" si="65"/>
        <v>-0.31773304340674285</v>
      </c>
      <c r="H44" s="38">
        <f>C44*E44+D44*F44+G44</f>
        <v>-5.6471100387548248</v>
      </c>
      <c r="I44" s="64">
        <f>1/(1+EXP(-H44))</f>
        <v>3.5152960658998951E-3</v>
      </c>
      <c r="J44" s="71">
        <f>IF(I44&lt;0.5,0,1)</f>
        <v>0</v>
      </c>
      <c r="K44" s="58">
        <f>-(B44-I44)*C44</f>
        <v>3.5152960658998951E-3</v>
      </c>
      <c r="L44" s="59">
        <f>-(B44-I44)*D44</f>
        <v>1.4061184263599581E-2</v>
      </c>
      <c r="M44" s="60">
        <f>-(B44-I44)</f>
        <v>3.5152960658998951E-3</v>
      </c>
      <c r="N44" s="62">
        <f>E44- K44*$O$1</f>
        <v>2.3326062160867997</v>
      </c>
      <c r="O44" s="62">
        <f t="shared" ref="O44:P47" si="66">F44-L44*$O$1</f>
        <v>-1.9214718061707503</v>
      </c>
      <c r="P44" s="63">
        <f t="shared" si="66"/>
        <v>-0.31913916183310281</v>
      </c>
      <c r="Q44" s="64"/>
      <c r="R44" s="90">
        <f>N47</f>
        <v>2.3784361718086702</v>
      </c>
      <c r="S44" s="91">
        <f t="shared" ref="S44" si="67">O47</f>
        <v>-2.3269415165100882</v>
      </c>
      <c r="T44" s="95">
        <f t="shared" ref="T44" si="68">P47</f>
        <v>-0.37907912093601404</v>
      </c>
      <c r="U44" s="48">
        <f>C44*R44+D44*S44+T44</f>
        <v>-7.3084090151676966</v>
      </c>
      <c r="V44" s="98">
        <f>1/(1+EXP(-U44))</f>
        <v>6.6943353531215353E-4</v>
      </c>
      <c r="W44" s="59">
        <f>IF(ABS(1-B44)&gt;0,(1-V44),V44)</f>
        <v>0.99933056646468787</v>
      </c>
      <c r="X44" s="66">
        <f>-(B44)*LN(V44)-(1-B44)*LN(1-V44)</f>
        <v>6.6965770599172205E-4</v>
      </c>
    </row>
    <row r="45" spans="2:24" x14ac:dyDescent="0.2">
      <c r="B45" s="74">
        <v>0</v>
      </c>
      <c r="C45" s="3">
        <v>3</v>
      </c>
      <c r="D45" s="6">
        <v>3</v>
      </c>
      <c r="E45" s="57">
        <f>N44</f>
        <v>2.3326062160867997</v>
      </c>
      <c r="F45" s="57">
        <f t="shared" ref="F45:G47" si="69">O44</f>
        <v>-1.9214718061707503</v>
      </c>
      <c r="G45" s="57">
        <f t="shared" si="69"/>
        <v>-0.31913916183310281</v>
      </c>
      <c r="H45" s="38">
        <f t="shared" ref="H45:H47" si="70">C45*E45+D45*F45+G45</f>
        <v>0.91426406791504489</v>
      </c>
      <c r="I45" s="64">
        <f>1/(1+EXP(-H45))</f>
        <v>0.71387192983729564</v>
      </c>
      <c r="J45" s="71">
        <f>IF(I45&lt;0.5,0,1)</f>
        <v>1</v>
      </c>
      <c r="K45" s="40">
        <f>-(B45-I45)*C45</f>
        <v>2.1416157895118868</v>
      </c>
      <c r="L45" s="35">
        <f>-(B45-I45)*D45</f>
        <v>2.1416157895118868</v>
      </c>
      <c r="M45" s="43">
        <f>-(B45-I45)</f>
        <v>0.71387192983729564</v>
      </c>
      <c r="N45" s="62">
        <f>E45- K45*$O$1</f>
        <v>1.4759599002820449</v>
      </c>
      <c r="O45" s="62">
        <f t="shared" si="66"/>
        <v>-2.7781181219755053</v>
      </c>
      <c r="P45" s="63">
        <f t="shared" si="66"/>
        <v>-0.6046879337680211</v>
      </c>
      <c r="Q45" s="64"/>
      <c r="R45" s="92">
        <f>R44</f>
        <v>2.3784361718086702</v>
      </c>
      <c r="S45" s="89">
        <f t="shared" ref="S45:S47" si="71">S44</f>
        <v>-2.3269415165100882</v>
      </c>
      <c r="T45" s="96">
        <f t="shared" ref="T45:T47" si="72">T44</f>
        <v>-0.37907912093601404</v>
      </c>
      <c r="U45" s="38">
        <f t="shared" ref="U45:U47" si="73">C45*R45+D45*S45+T45</f>
        <v>-0.2245951550402685</v>
      </c>
      <c r="V45" s="99">
        <f t="shared" ref="V45:V47" si="74">1/(1+EXP(-U45))</f>
        <v>0.44408605273665003</v>
      </c>
      <c r="W45" s="35">
        <f t="shared" ref="W45:W47" si="75">IF(ABS(1-B45)&gt;0,(1-V45),V45)</f>
        <v>0.55591394726334997</v>
      </c>
      <c r="X45" s="11">
        <f t="shared" ref="X45:X47" si="76">-(B45)*LN(V45)-(1-B45)*LN(1-V45)</f>
        <v>0.58714176781892147</v>
      </c>
    </row>
    <row r="46" spans="2:24" x14ac:dyDescent="0.2">
      <c r="B46" s="74">
        <v>1</v>
      </c>
      <c r="C46" s="3">
        <v>4</v>
      </c>
      <c r="D46" s="6">
        <v>2</v>
      </c>
      <c r="E46" s="57">
        <f>N45</f>
        <v>1.4759599002820449</v>
      </c>
      <c r="F46" s="57">
        <f t="shared" si="69"/>
        <v>-2.7781181219755053</v>
      </c>
      <c r="G46" s="57">
        <f t="shared" si="69"/>
        <v>-0.6046879337680211</v>
      </c>
      <c r="H46" s="38">
        <f t="shared" si="70"/>
        <v>-0.25708457659085204</v>
      </c>
      <c r="I46" s="64">
        <f>1/(1+EXP(-H46))</f>
        <v>0.43608051841647477</v>
      </c>
      <c r="J46" s="71">
        <f>IF(I46&lt;0.5,0,1)</f>
        <v>0</v>
      </c>
      <c r="K46" s="40">
        <f>-(B46-I46)*C46</f>
        <v>-2.2556779263341009</v>
      </c>
      <c r="L46" s="35">
        <f>-(B46-I46)*D46</f>
        <v>-1.1278389631670505</v>
      </c>
      <c r="M46" s="43">
        <f>-(B46-I46)</f>
        <v>-0.56391948158352523</v>
      </c>
      <c r="N46" s="62">
        <f>E46- K46*$O$1</f>
        <v>2.3782310708156853</v>
      </c>
      <c r="O46" s="62">
        <f t="shared" si="66"/>
        <v>-2.3269825367086852</v>
      </c>
      <c r="P46" s="63">
        <f t="shared" si="66"/>
        <v>-0.37912014113461101</v>
      </c>
      <c r="Q46" s="64"/>
      <c r="R46" s="92">
        <f t="shared" ref="R46:R47" si="77">R45</f>
        <v>2.3784361718086702</v>
      </c>
      <c r="S46" s="89">
        <f t="shared" si="71"/>
        <v>-2.3269415165100882</v>
      </c>
      <c r="T46" s="96">
        <f t="shared" si="72"/>
        <v>-0.37907912093601404</v>
      </c>
      <c r="U46" s="38">
        <f t="shared" si="73"/>
        <v>4.4807825332784903</v>
      </c>
      <c r="V46" s="99">
        <f t="shared" si="74"/>
        <v>0.98880226147488415</v>
      </c>
      <c r="W46" s="35">
        <f t="shared" si="75"/>
        <v>0.98880226147488415</v>
      </c>
      <c r="X46" s="11">
        <f t="shared" si="76"/>
        <v>1.1260905191030656E-2</v>
      </c>
    </row>
    <row r="47" spans="2:24" x14ac:dyDescent="0.2">
      <c r="B47" s="75">
        <v>1</v>
      </c>
      <c r="C47" s="4">
        <v>5</v>
      </c>
      <c r="D47" s="7">
        <v>1</v>
      </c>
      <c r="E47" s="57">
        <f>N46</f>
        <v>2.3782310708156853</v>
      </c>
      <c r="F47" s="57">
        <f t="shared" si="69"/>
        <v>-2.3269825367086852</v>
      </c>
      <c r="G47" s="57">
        <f t="shared" si="69"/>
        <v>-0.37912014113461101</v>
      </c>
      <c r="H47" s="39">
        <f t="shared" si="70"/>
        <v>9.1850526762351308</v>
      </c>
      <c r="I47" s="65">
        <f>1/(1+EXP(-H47))</f>
        <v>0.99989744950350756</v>
      </c>
      <c r="J47" s="72">
        <f>IF(I47&lt;0.5,0,1)</f>
        <v>1</v>
      </c>
      <c r="K47" s="41">
        <f>-(B47-I47)*C47</f>
        <v>-5.1275248246218652E-4</v>
      </c>
      <c r="L47" s="42">
        <f>-(B47-I47)*D47</f>
        <v>-1.025504964924373E-4</v>
      </c>
      <c r="M47" s="61">
        <f>-(B47-I47)</f>
        <v>-1.025504964924373E-4</v>
      </c>
      <c r="N47" s="62">
        <f>E47- K47*$O$1</f>
        <v>2.3784361718086702</v>
      </c>
      <c r="O47" s="62">
        <f t="shared" si="66"/>
        <v>-2.3269415165100882</v>
      </c>
      <c r="P47" s="63">
        <f t="shared" si="66"/>
        <v>-0.37907912093601404</v>
      </c>
      <c r="Q47" s="64"/>
      <c r="R47" s="93">
        <f t="shared" si="77"/>
        <v>2.3784361718086702</v>
      </c>
      <c r="S47" s="94">
        <f t="shared" si="71"/>
        <v>-2.3269415165100882</v>
      </c>
      <c r="T47" s="97">
        <f t="shared" si="72"/>
        <v>-0.37907912093601404</v>
      </c>
      <c r="U47" s="39">
        <f t="shared" si="73"/>
        <v>9.1861602215972482</v>
      </c>
      <c r="V47" s="100">
        <f t="shared" si="74"/>
        <v>0.99989756300833199</v>
      </c>
      <c r="W47" s="42">
        <f t="shared" si="75"/>
        <v>0.99989756300833199</v>
      </c>
      <c r="X47" s="12">
        <f t="shared" si="76"/>
        <v>1.024422386949695E-4</v>
      </c>
    </row>
    <row r="48" spans="2:24" ht="17" thickBot="1" x14ac:dyDescent="0.25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9"/>
      <c r="Q48" s="81"/>
      <c r="R48" s="81"/>
      <c r="S48" s="81"/>
      <c r="T48" s="81"/>
      <c r="U48" s="81"/>
      <c r="W48" s="28">
        <f>W44*W45*W46*W47</f>
        <v>0.54926471722062742</v>
      </c>
      <c r="X48" s="28">
        <f>SUM(X44:X47)</f>
        <v>0.59917477295463872</v>
      </c>
    </row>
    <row r="49" spans="2:24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s="82"/>
      <c r="R49" s="82"/>
      <c r="S49" s="82"/>
      <c r="T49" s="82"/>
      <c r="U49" s="82"/>
      <c r="W49"/>
      <c r="X49"/>
    </row>
    <row r="50" spans="2:24" ht="16" customHeight="1" x14ac:dyDescent="0.2">
      <c r="B50" s="126" t="s">
        <v>18</v>
      </c>
      <c r="C50" s="127"/>
      <c r="D50" s="127"/>
      <c r="E50" s="128" t="s">
        <v>19</v>
      </c>
      <c r="F50" s="127"/>
      <c r="G50" s="129"/>
      <c r="H50" s="124" t="s">
        <v>20</v>
      </c>
      <c r="I50" s="124"/>
      <c r="J50" s="124"/>
      <c r="K50" s="124" t="s">
        <v>22</v>
      </c>
      <c r="L50" s="124"/>
      <c r="M50" s="124"/>
      <c r="N50" s="123" t="s">
        <v>23</v>
      </c>
      <c r="O50" s="124"/>
      <c r="P50" s="125"/>
      <c r="Q50" s="81"/>
      <c r="R50" s="81"/>
      <c r="S50" s="81"/>
      <c r="T50" s="81"/>
      <c r="U50" s="81"/>
      <c r="W50" s="128" t="s">
        <v>32</v>
      </c>
      <c r="X50" s="129"/>
    </row>
    <row r="51" spans="2:24" ht="85" x14ac:dyDescent="0.2">
      <c r="B51" s="73" t="s">
        <v>0</v>
      </c>
      <c r="C51" s="13" t="s">
        <v>11</v>
      </c>
      <c r="D51" s="14" t="s">
        <v>12</v>
      </c>
      <c r="E51" s="15" t="s">
        <v>7</v>
      </c>
      <c r="F51" s="16" t="s">
        <v>8</v>
      </c>
      <c r="G51" s="17" t="s">
        <v>9</v>
      </c>
      <c r="H51" s="8" t="s">
        <v>4</v>
      </c>
      <c r="I51" s="5" t="s">
        <v>1</v>
      </c>
      <c r="J51" s="70" t="s">
        <v>13</v>
      </c>
      <c r="K51" s="18" t="s">
        <v>5</v>
      </c>
      <c r="L51" s="18" t="s">
        <v>6</v>
      </c>
      <c r="M51" s="19" t="s">
        <v>10</v>
      </c>
      <c r="N51" s="20" t="s">
        <v>14</v>
      </c>
      <c r="O51" s="21" t="s">
        <v>15</v>
      </c>
      <c r="P51" s="25" t="s">
        <v>16</v>
      </c>
      <c r="Q51" s="80"/>
      <c r="R51" s="84" t="s">
        <v>7</v>
      </c>
      <c r="S51" s="85" t="s">
        <v>8</v>
      </c>
      <c r="T51" s="86" t="s">
        <v>9</v>
      </c>
      <c r="U51" s="87" t="s">
        <v>4</v>
      </c>
      <c r="V51" s="88" t="s">
        <v>1</v>
      </c>
      <c r="W51" s="50" t="s">
        <v>3</v>
      </c>
      <c r="X51" s="78" t="s">
        <v>2</v>
      </c>
    </row>
    <row r="52" spans="2:24" x14ac:dyDescent="0.2">
      <c r="B52" s="74">
        <v>0</v>
      </c>
      <c r="C52" s="3">
        <v>1</v>
      </c>
      <c r="D52" s="6">
        <v>4</v>
      </c>
      <c r="E52" s="67">
        <f>N47</f>
        <v>2.3784361718086702</v>
      </c>
      <c r="F52" s="67">
        <f t="shared" ref="F52:G52" si="78">O47</f>
        <v>-2.3269415165100882</v>
      </c>
      <c r="G52" s="67">
        <f t="shared" si="78"/>
        <v>-0.37907912093601404</v>
      </c>
      <c r="H52" s="38">
        <f>C52*E52+D52*F52+G52</f>
        <v>-7.3084090151676966</v>
      </c>
      <c r="I52" s="64">
        <f>1/(1+EXP(-H52))</f>
        <v>6.6943353531215353E-4</v>
      </c>
      <c r="J52" s="71">
        <f>IF(I52&lt;0.5,0,1)</f>
        <v>0</v>
      </c>
      <c r="K52" s="58">
        <f>-(B52-I52)*C52</f>
        <v>6.6943353531215353E-4</v>
      </c>
      <c r="L52" s="59">
        <f>-(B52-I52)*D52</f>
        <v>2.6777341412486141E-3</v>
      </c>
      <c r="M52" s="60">
        <f>-(B52-I52)</f>
        <v>6.6943353531215353E-4</v>
      </c>
      <c r="N52" s="62">
        <f>E52- K52*$O$1</f>
        <v>2.3781683983945454</v>
      </c>
      <c r="O52" s="62">
        <f t="shared" ref="O52:P55" si="79">F52-L52*$O$1</f>
        <v>-2.3280126101665877</v>
      </c>
      <c r="P52" s="63">
        <f t="shared" si="79"/>
        <v>-0.37934689435013891</v>
      </c>
      <c r="Q52" s="64"/>
      <c r="R52" s="90">
        <f>N55</f>
        <v>2.243651853808851</v>
      </c>
      <c r="S52" s="91">
        <f t="shared" ref="S52" si="80">O55</f>
        <v>-2.6612707740495973</v>
      </c>
      <c r="T52" s="95">
        <f t="shared" ref="T52" si="81">P55</f>
        <v>-0.45730934576158944</v>
      </c>
      <c r="U52" s="48">
        <f>C52*R52+D52*S52+T52</f>
        <v>-8.858740588151127</v>
      </c>
      <c r="V52" s="98">
        <f>1/(1+EXP(-U52))</f>
        <v>1.4211375748820684E-4</v>
      </c>
      <c r="W52" s="59">
        <f>IF(ABS(1-B52)&gt;0,(1-V52),V52)</f>
        <v>0.99985788624251182</v>
      </c>
      <c r="X52" s="66">
        <f>-(B52)*LN(V52)-(1-B52)*LN(1-V52)</f>
        <v>1.4212385660504321E-4</v>
      </c>
    </row>
    <row r="53" spans="2:24" x14ac:dyDescent="0.2">
      <c r="B53" s="74">
        <v>0</v>
      </c>
      <c r="C53" s="3">
        <v>3</v>
      </c>
      <c r="D53" s="6">
        <v>3</v>
      </c>
      <c r="E53" s="57">
        <f>N52</f>
        <v>2.3781683983945454</v>
      </c>
      <c r="F53" s="57">
        <f t="shared" ref="F53:G55" si="82">O52</f>
        <v>-2.3280126101665877</v>
      </c>
      <c r="G53" s="57">
        <f t="shared" si="82"/>
        <v>-0.37934689435013891</v>
      </c>
      <c r="H53" s="38">
        <f t="shared" ref="H53:H55" si="83">C53*E53+D53*F53+G53</f>
        <v>-0.22887952966626568</v>
      </c>
      <c r="I53" s="64">
        <f>1/(1+EXP(-H53))</f>
        <v>0.44302860855323956</v>
      </c>
      <c r="J53" s="71">
        <f>IF(I53&lt;0.5,0,1)</f>
        <v>0</v>
      </c>
      <c r="K53" s="40">
        <f>-(B53-I53)*C53</f>
        <v>1.3290858256597187</v>
      </c>
      <c r="L53" s="35">
        <f>-(B53-I53)*D53</f>
        <v>1.3290858256597187</v>
      </c>
      <c r="M53" s="43">
        <f>-(B53-I53)</f>
        <v>0.44302860855323956</v>
      </c>
      <c r="N53" s="62">
        <f>E53- K53*$O$1</f>
        <v>1.8465340681306579</v>
      </c>
      <c r="O53" s="62">
        <f t="shared" si="79"/>
        <v>-2.8596469404304754</v>
      </c>
      <c r="P53" s="63">
        <f t="shared" si="79"/>
        <v>-0.55655833777143471</v>
      </c>
      <c r="Q53" s="64"/>
      <c r="R53" s="92">
        <f>R52</f>
        <v>2.243651853808851</v>
      </c>
      <c r="S53" s="89">
        <f t="shared" ref="S53:S55" si="84">S52</f>
        <v>-2.6612707740495973</v>
      </c>
      <c r="T53" s="96">
        <f t="shared" ref="T53:T55" si="85">T52</f>
        <v>-0.45730934576158944</v>
      </c>
      <c r="U53" s="38">
        <f t="shared" ref="U53:U55" si="86">C53*R53+D53*S53+T53</f>
        <v>-1.7101661064838281</v>
      </c>
      <c r="V53" s="99">
        <f t="shared" ref="V53:V55" si="87">1/(1+EXP(-U53))</f>
        <v>0.15314217223259324</v>
      </c>
      <c r="W53" s="35">
        <f t="shared" ref="W53:W55" si="88">IF(ABS(1-B53)&gt;0,(1-V53),V53)</f>
        <v>0.84685782776740681</v>
      </c>
      <c r="X53" s="11">
        <f t="shared" ref="X53:X55" si="89">-(B53)*LN(V53)-(1-B53)*LN(1-V53)</f>
        <v>0.16622245229467381</v>
      </c>
    </row>
    <row r="54" spans="2:24" x14ac:dyDescent="0.2">
      <c r="B54" s="74">
        <v>1</v>
      </c>
      <c r="C54" s="3">
        <v>4</v>
      </c>
      <c r="D54" s="6">
        <v>2</v>
      </c>
      <c r="E54" s="57">
        <f>N53</f>
        <v>1.8465340681306579</v>
      </c>
      <c r="F54" s="57">
        <f t="shared" si="82"/>
        <v>-2.8596469404304754</v>
      </c>
      <c r="G54" s="57">
        <f t="shared" si="82"/>
        <v>-0.55655833777143471</v>
      </c>
      <c r="H54" s="38">
        <f t="shared" si="83"/>
        <v>1.1102840538902461</v>
      </c>
      <c r="I54" s="64">
        <f>1/(1+EXP(-H54))</f>
        <v>0.7521820640724175</v>
      </c>
      <c r="J54" s="71">
        <f>IF(I54&lt;0.5,0,1)</f>
        <v>1</v>
      </c>
      <c r="K54" s="40">
        <f>-(B54-I54)*C54</f>
        <v>-0.99127174371033</v>
      </c>
      <c r="L54" s="35">
        <f>-(B54-I54)*D54</f>
        <v>-0.495635871855165</v>
      </c>
      <c r="M54" s="43">
        <f>-(B54-I54)</f>
        <v>-0.2478179359275825</v>
      </c>
      <c r="N54" s="62">
        <f>E54- K54*$O$1</f>
        <v>2.2430427656147898</v>
      </c>
      <c r="O54" s="62">
        <f t="shared" si="79"/>
        <v>-2.6613925916884096</v>
      </c>
      <c r="P54" s="63">
        <f t="shared" si="79"/>
        <v>-0.45743116340040169</v>
      </c>
      <c r="Q54" s="64"/>
      <c r="R54" s="92">
        <f t="shared" ref="R54:R55" si="90">R53</f>
        <v>2.243651853808851</v>
      </c>
      <c r="S54" s="89">
        <f t="shared" si="84"/>
        <v>-2.6612707740495973</v>
      </c>
      <c r="T54" s="96">
        <f t="shared" si="85"/>
        <v>-0.45730934576158944</v>
      </c>
      <c r="U54" s="38">
        <f t="shared" si="86"/>
        <v>3.1947565213746199</v>
      </c>
      <c r="V54" s="99">
        <f t="shared" si="87"/>
        <v>0.96063647832407439</v>
      </c>
      <c r="W54" s="35">
        <f t="shared" si="88"/>
        <v>0.96063647832407439</v>
      </c>
      <c r="X54" s="11">
        <f t="shared" si="89"/>
        <v>4.0159215952257833E-2</v>
      </c>
    </row>
    <row r="55" spans="2:24" x14ac:dyDescent="0.2">
      <c r="B55" s="75">
        <v>1</v>
      </c>
      <c r="C55" s="4">
        <v>5</v>
      </c>
      <c r="D55" s="7">
        <v>1</v>
      </c>
      <c r="E55" s="57">
        <f>N54</f>
        <v>2.2430427656147898</v>
      </c>
      <c r="F55" s="57">
        <f t="shared" si="82"/>
        <v>-2.6613925916884096</v>
      </c>
      <c r="G55" s="57">
        <f t="shared" si="82"/>
        <v>-0.45743116340040169</v>
      </c>
      <c r="H55" s="39">
        <f t="shared" si="83"/>
        <v>8.0963900729851375</v>
      </c>
      <c r="I55" s="65">
        <f>1/(1+EXP(-H55))</f>
        <v>0.99969545590296938</v>
      </c>
      <c r="J55" s="72">
        <f>IF(I55&lt;0.5,0,1)</f>
        <v>1</v>
      </c>
      <c r="K55" s="41">
        <f>-(B55-I55)*C55</f>
        <v>-1.5227204851531173E-3</v>
      </c>
      <c r="L55" s="42">
        <f>-(B55-I55)*D55</f>
        <v>-3.0454409703062346E-4</v>
      </c>
      <c r="M55" s="61">
        <f>-(B55-I55)</f>
        <v>-3.0454409703062346E-4</v>
      </c>
      <c r="N55" s="62">
        <f>E55- K55*$O$1</f>
        <v>2.243651853808851</v>
      </c>
      <c r="O55" s="62">
        <f t="shared" si="79"/>
        <v>-2.6612707740495973</v>
      </c>
      <c r="P55" s="63">
        <f t="shared" si="79"/>
        <v>-0.45730934576158944</v>
      </c>
      <c r="Q55" s="64"/>
      <c r="R55" s="93">
        <f t="shared" si="90"/>
        <v>2.243651853808851</v>
      </c>
      <c r="S55" s="94">
        <f t="shared" si="84"/>
        <v>-2.6612707740495973</v>
      </c>
      <c r="T55" s="97">
        <f t="shared" si="85"/>
        <v>-0.45730934576158944</v>
      </c>
      <c r="U55" s="39">
        <f t="shared" si="86"/>
        <v>8.0996791492330686</v>
      </c>
      <c r="V55" s="100">
        <f t="shared" si="87"/>
        <v>0.99969645562269605</v>
      </c>
      <c r="W55" s="42">
        <f t="shared" si="88"/>
        <v>0.99969645562269605</v>
      </c>
      <c r="X55" s="12">
        <f t="shared" si="89"/>
        <v>3.035904562233517E-4</v>
      </c>
    </row>
    <row r="56" spans="2:24" ht="17" thickBot="1" x14ac:dyDescent="0.25"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t="s">
        <v>31</v>
      </c>
      <c r="O56" s="27"/>
      <c r="P56" s="29"/>
      <c r="Q56" s="81"/>
      <c r="R56" s="81"/>
      <c r="S56" s="81"/>
      <c r="T56" s="81"/>
      <c r="U56" s="81"/>
      <c r="W56" s="28">
        <f>W52*W53*W54*W55</f>
        <v>0.81316000347179773</v>
      </c>
      <c r="X56" s="28">
        <f>SUM(X52:X55)</f>
        <v>0.20682738255976002</v>
      </c>
    </row>
    <row r="57" spans="2:24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82"/>
      <c r="R57" s="82"/>
      <c r="S57" s="82"/>
      <c r="T57" s="82"/>
      <c r="U57" s="82"/>
      <c r="W57"/>
      <c r="X57"/>
    </row>
    <row r="58" spans="2:24" ht="16" customHeight="1" x14ac:dyDescent="0.2">
      <c r="B58" s="126" t="s">
        <v>18</v>
      </c>
      <c r="C58" s="127"/>
      <c r="D58" s="127"/>
      <c r="E58" s="128" t="s">
        <v>19</v>
      </c>
      <c r="F58" s="127"/>
      <c r="G58" s="129"/>
      <c r="H58" s="124" t="s">
        <v>20</v>
      </c>
      <c r="I58" s="124"/>
      <c r="J58" s="124"/>
      <c r="K58" s="124" t="s">
        <v>22</v>
      </c>
      <c r="L58" s="124"/>
      <c r="M58" s="124"/>
      <c r="N58" s="123" t="s">
        <v>23</v>
      </c>
      <c r="O58" s="124"/>
      <c r="P58" s="125"/>
      <c r="Q58" s="81"/>
      <c r="R58" s="81"/>
      <c r="S58" s="81"/>
      <c r="T58" s="81"/>
      <c r="U58" s="81"/>
      <c r="W58" s="128" t="s">
        <v>32</v>
      </c>
      <c r="X58" s="129"/>
    </row>
    <row r="59" spans="2:24" ht="85" x14ac:dyDescent="0.2">
      <c r="B59" s="73" t="s">
        <v>0</v>
      </c>
      <c r="C59" s="13" t="s">
        <v>11</v>
      </c>
      <c r="D59" s="14" t="s">
        <v>12</v>
      </c>
      <c r="E59" s="15" t="s">
        <v>7</v>
      </c>
      <c r="F59" s="16" t="s">
        <v>8</v>
      </c>
      <c r="G59" s="17" t="s">
        <v>9</v>
      </c>
      <c r="H59" s="8" t="s">
        <v>4</v>
      </c>
      <c r="I59" s="5" t="s">
        <v>1</v>
      </c>
      <c r="J59" s="70" t="s">
        <v>13</v>
      </c>
      <c r="K59" s="18" t="s">
        <v>5</v>
      </c>
      <c r="L59" s="18" t="s">
        <v>6</v>
      </c>
      <c r="M59" s="19" t="s">
        <v>10</v>
      </c>
      <c r="N59" s="20" t="s">
        <v>14</v>
      </c>
      <c r="O59" s="21" t="s">
        <v>15</v>
      </c>
      <c r="P59" s="25" t="s">
        <v>16</v>
      </c>
      <c r="Q59" s="80"/>
      <c r="R59" s="84" t="s">
        <v>7</v>
      </c>
      <c r="S59" s="85" t="s">
        <v>8</v>
      </c>
      <c r="T59" s="86" t="s">
        <v>9</v>
      </c>
      <c r="U59" s="87" t="s">
        <v>4</v>
      </c>
      <c r="V59" s="88" t="s">
        <v>1</v>
      </c>
      <c r="W59" s="50" t="s">
        <v>3</v>
      </c>
      <c r="X59" s="78" t="s">
        <v>2</v>
      </c>
    </row>
    <row r="60" spans="2:24" x14ac:dyDescent="0.2">
      <c r="B60" s="74">
        <v>0</v>
      </c>
      <c r="C60" s="3">
        <v>1</v>
      </c>
      <c r="D60" s="6">
        <v>4</v>
      </c>
      <c r="E60" s="67">
        <f>N55</f>
        <v>2.243651853808851</v>
      </c>
      <c r="F60" s="67">
        <f t="shared" ref="F60:G60" si="91">O55</f>
        <v>-2.6612707740495973</v>
      </c>
      <c r="G60" s="67">
        <f t="shared" si="91"/>
        <v>-0.45730934576158944</v>
      </c>
      <c r="H60" s="38">
        <f>C60*E60+D60*F60+G60</f>
        <v>-8.858740588151127</v>
      </c>
      <c r="I60" s="64">
        <f>1/(1+EXP(-H60))</f>
        <v>1.4211375748820684E-4</v>
      </c>
      <c r="J60" s="71">
        <f>IF(I60&lt;0.5,0,1)</f>
        <v>0</v>
      </c>
      <c r="K60" s="58">
        <f>-(B60-I60)*C60</f>
        <v>1.4211375748820684E-4</v>
      </c>
      <c r="L60" s="59">
        <f>-(B60-I60)*D60</f>
        <v>5.6845502995282737E-4</v>
      </c>
      <c r="M60" s="60">
        <f>-(B60-I60)</f>
        <v>1.4211375748820684E-4</v>
      </c>
      <c r="N60" s="62">
        <f>E60- K60*$O$1</f>
        <v>2.2435950083058556</v>
      </c>
      <c r="O60" s="62">
        <f t="shared" ref="O60:P63" si="92">F60-L60*$O$1</f>
        <v>-2.6614981560615782</v>
      </c>
      <c r="P60" s="63">
        <f t="shared" si="92"/>
        <v>-0.45736619126458472</v>
      </c>
      <c r="Q60" s="64"/>
      <c r="R60" s="90">
        <f>N63</f>
        <v>2.2462071942976491</v>
      </c>
      <c r="S60" s="91">
        <f t="shared" ref="S60" si="93">O63</f>
        <v>-2.7522071884809791</v>
      </c>
      <c r="T60" s="95">
        <f t="shared" ref="T60" si="94">P63</f>
        <v>-0.47204899900251918</v>
      </c>
      <c r="U60" s="48">
        <f>C60*R60+D60*S60+T60</f>
        <v>-9.2346705586287872</v>
      </c>
      <c r="V60" s="98">
        <f>1/(1+EXP(-U60))</f>
        <v>9.7586816529858441E-5</v>
      </c>
      <c r="W60" s="59">
        <f>IF(ABS(1-B60)&gt;0,(1-V60),V60)</f>
        <v>0.99990241318347017</v>
      </c>
      <c r="X60" s="66">
        <f>-(B60)*LN(V60)-(1-B60)*LN(1-V60)</f>
        <v>9.7591578433008639E-5</v>
      </c>
    </row>
    <row r="61" spans="2:24" x14ac:dyDescent="0.2">
      <c r="B61" s="74">
        <v>0</v>
      </c>
      <c r="C61" s="3">
        <v>3</v>
      </c>
      <c r="D61" s="6">
        <v>3</v>
      </c>
      <c r="E61" s="57">
        <f>N60</f>
        <v>2.2435950083058556</v>
      </c>
      <c r="F61" s="57">
        <f t="shared" ref="F61:G63" si="95">O60</f>
        <v>-2.6614981560615782</v>
      </c>
      <c r="G61" s="57">
        <f t="shared" si="95"/>
        <v>-0.45736619126458472</v>
      </c>
      <c r="H61" s="38">
        <f t="shared" ref="H61:H63" si="96">C61*E61+D61*F61+G61</f>
        <v>-1.7110756345317533</v>
      </c>
      <c r="I61" s="64">
        <f>1/(1+EXP(-H61))</f>
        <v>0.15302425306973702</v>
      </c>
      <c r="J61" s="71">
        <f>IF(I61&lt;0.5,0,1)</f>
        <v>0</v>
      </c>
      <c r="K61" s="40">
        <f>-(B61-I61)*C61</f>
        <v>0.45907275920921109</v>
      </c>
      <c r="L61" s="35">
        <f>-(B61-I61)*D61</f>
        <v>0.45907275920921109</v>
      </c>
      <c r="M61" s="43">
        <f>-(B61-I61)</f>
        <v>0.15302425306973702</v>
      </c>
      <c r="N61" s="62">
        <f>E61- K61*$O$1</f>
        <v>2.059965904622171</v>
      </c>
      <c r="O61" s="62">
        <f t="shared" si="92"/>
        <v>-2.8451272597452628</v>
      </c>
      <c r="P61" s="63">
        <f t="shared" si="92"/>
        <v>-0.51857589249247948</v>
      </c>
      <c r="Q61" s="64"/>
      <c r="R61" s="92">
        <f>R60</f>
        <v>2.2462071942976491</v>
      </c>
      <c r="S61" s="89">
        <f t="shared" ref="S61:S63" si="97">S60</f>
        <v>-2.7522071884809791</v>
      </c>
      <c r="T61" s="96">
        <f t="shared" ref="T61:T63" si="98">T60</f>
        <v>-0.47204899900251918</v>
      </c>
      <c r="U61" s="38">
        <f t="shared" ref="U61:U63" si="99">C61*R61+D61*S61+T61</f>
        <v>-1.9900489815525095</v>
      </c>
      <c r="V61" s="99">
        <f t="shared" ref="V61:V63" si="100">1/(1+EXP(-U61))</f>
        <v>0.12025168055346722</v>
      </c>
      <c r="W61" s="35">
        <f t="shared" ref="W61:W63" si="101">IF(ABS(1-B61)&gt;0,(1-V61),V61)</f>
        <v>0.87974831944653276</v>
      </c>
      <c r="X61" s="11">
        <f t="shared" ref="X61:X63" si="102">-(B61)*LN(V61)-(1-B61)*LN(1-V61)</f>
        <v>0.12811941304480443</v>
      </c>
    </row>
    <row r="62" spans="2:24" x14ac:dyDescent="0.2">
      <c r="B62" s="74">
        <v>1</v>
      </c>
      <c r="C62" s="3">
        <v>4</v>
      </c>
      <c r="D62" s="6">
        <v>2</v>
      </c>
      <c r="E62" s="57">
        <f>N61</f>
        <v>2.059965904622171</v>
      </c>
      <c r="F62" s="57">
        <f t="shared" si="95"/>
        <v>-2.8451272597452628</v>
      </c>
      <c r="G62" s="57">
        <f t="shared" si="95"/>
        <v>-0.51857589249247948</v>
      </c>
      <c r="H62" s="38">
        <f t="shared" si="96"/>
        <v>2.0310332065056791</v>
      </c>
      <c r="I62" s="64">
        <f>1/(1+EXP(-H62))</f>
        <v>0.88401705556419174</v>
      </c>
      <c r="J62" s="71">
        <f>IF(I62&lt;0.5,0,1)</f>
        <v>1</v>
      </c>
      <c r="K62" s="40">
        <f>-(B62-I62)*C62</f>
        <v>-0.46393177774323302</v>
      </c>
      <c r="L62" s="35">
        <f>-(B62-I62)*D62</f>
        <v>-0.23196588887161651</v>
      </c>
      <c r="M62" s="43">
        <f>-(B62-I62)</f>
        <v>-0.11598294443580826</v>
      </c>
      <c r="N62" s="62">
        <f>E62- K62*$O$1</f>
        <v>2.2455386157194641</v>
      </c>
      <c r="O62" s="62">
        <f t="shared" si="92"/>
        <v>-2.752340904196616</v>
      </c>
      <c r="P62" s="63">
        <f t="shared" si="92"/>
        <v>-0.4721827147181562</v>
      </c>
      <c r="Q62" s="64"/>
      <c r="R62" s="92">
        <f t="shared" ref="R62:R63" si="103">R61</f>
        <v>2.2462071942976491</v>
      </c>
      <c r="S62" s="89">
        <f t="shared" si="97"/>
        <v>-2.7522071884809791</v>
      </c>
      <c r="T62" s="96">
        <f t="shared" si="98"/>
        <v>-0.47204899900251918</v>
      </c>
      <c r="U62" s="38">
        <f t="shared" si="99"/>
        <v>3.0083654012261194</v>
      </c>
      <c r="V62" s="99">
        <f t="shared" si="100"/>
        <v>0.95295062012142462</v>
      </c>
      <c r="W62" s="35">
        <f t="shared" si="101"/>
        <v>0.95295062012142462</v>
      </c>
      <c r="X62" s="11">
        <f t="shared" si="102"/>
        <v>4.8192191863017347E-2</v>
      </c>
    </row>
    <row r="63" spans="2:24" x14ac:dyDescent="0.2">
      <c r="B63" s="75">
        <v>1</v>
      </c>
      <c r="C63" s="4">
        <v>5</v>
      </c>
      <c r="D63" s="7">
        <v>1</v>
      </c>
      <c r="E63" s="57">
        <f>N62</f>
        <v>2.2455386157194641</v>
      </c>
      <c r="F63" s="57">
        <f t="shared" si="95"/>
        <v>-2.752340904196616</v>
      </c>
      <c r="G63" s="57">
        <f t="shared" si="95"/>
        <v>-0.4721827147181562</v>
      </c>
      <c r="H63" s="39">
        <f t="shared" si="96"/>
        <v>8.0031694596825478</v>
      </c>
      <c r="I63" s="65">
        <f>1/(1+EXP(-H63))</f>
        <v>0.99966571071090748</v>
      </c>
      <c r="J63" s="72">
        <f>IF(I63&lt;0.5,0,1)</f>
        <v>1</v>
      </c>
      <c r="K63" s="41">
        <f>-(B63-I63)*C63</f>
        <v>-1.6714464454625766E-3</v>
      </c>
      <c r="L63" s="42">
        <f>-(B63-I63)*D63</f>
        <v>-3.3428928909251532E-4</v>
      </c>
      <c r="M63" s="61">
        <f>-(B63-I63)</f>
        <v>-3.3428928909251532E-4</v>
      </c>
      <c r="N63" s="62">
        <f>E63- K63*$O$1</f>
        <v>2.2462071942976491</v>
      </c>
      <c r="O63" s="62">
        <f t="shared" si="92"/>
        <v>-2.7522071884809791</v>
      </c>
      <c r="P63" s="63">
        <f t="shared" si="92"/>
        <v>-0.47204899900251918</v>
      </c>
      <c r="Q63" s="64"/>
      <c r="R63" s="93">
        <f t="shared" si="103"/>
        <v>2.2462071942976491</v>
      </c>
      <c r="S63" s="94">
        <f t="shared" si="97"/>
        <v>-2.7522071884809791</v>
      </c>
      <c r="T63" s="97">
        <f t="shared" si="98"/>
        <v>-0.47204899900251918</v>
      </c>
      <c r="U63" s="39">
        <f t="shared" si="99"/>
        <v>8.006779784004749</v>
      </c>
      <c r="V63" s="100">
        <f t="shared" si="100"/>
        <v>0.99966691502636795</v>
      </c>
      <c r="W63" s="42">
        <f t="shared" si="101"/>
        <v>0.99966691502636795</v>
      </c>
      <c r="X63" s="12">
        <f t="shared" si="102"/>
        <v>3.3314045875305919E-4</v>
      </c>
    </row>
    <row r="64" spans="2:24" ht="17" thickBot="1" x14ac:dyDescent="0.25"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9"/>
      <c r="Q64" s="81"/>
      <c r="R64" s="81"/>
      <c r="S64" s="81"/>
      <c r="T64" s="81"/>
      <c r="U64" s="81"/>
      <c r="W64" s="28">
        <f>W60*W61*W62*W63</f>
        <v>0.83799567723427815</v>
      </c>
      <c r="X64" s="28">
        <f>SUM(X60:X63)</f>
        <v>0.17674233694500785</v>
      </c>
    </row>
    <row r="65" spans="2:24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82"/>
      <c r="R65" s="82"/>
      <c r="S65" s="82"/>
      <c r="T65" s="82"/>
      <c r="U65" s="82"/>
      <c r="W65"/>
      <c r="X65"/>
    </row>
    <row r="66" spans="2:24" ht="16" customHeight="1" x14ac:dyDescent="0.2">
      <c r="B66" s="126" t="s">
        <v>18</v>
      </c>
      <c r="C66" s="127"/>
      <c r="D66" s="127"/>
      <c r="E66" s="128" t="s">
        <v>19</v>
      </c>
      <c r="F66" s="127"/>
      <c r="G66" s="129"/>
      <c r="H66" s="124" t="s">
        <v>20</v>
      </c>
      <c r="I66" s="124"/>
      <c r="J66" s="124"/>
      <c r="K66" s="124" t="s">
        <v>22</v>
      </c>
      <c r="L66" s="124"/>
      <c r="M66" s="124"/>
      <c r="N66" s="123" t="s">
        <v>23</v>
      </c>
      <c r="O66" s="124"/>
      <c r="P66" s="125"/>
      <c r="Q66" s="81"/>
      <c r="R66" s="81"/>
      <c r="S66" s="81"/>
      <c r="T66" s="81"/>
      <c r="U66" s="81"/>
      <c r="W66" s="128" t="s">
        <v>32</v>
      </c>
      <c r="X66" s="129"/>
    </row>
    <row r="67" spans="2:24" ht="85" x14ac:dyDescent="0.2">
      <c r="B67" s="73" t="s">
        <v>0</v>
      </c>
      <c r="C67" s="13" t="s">
        <v>11</v>
      </c>
      <c r="D67" s="14" t="s">
        <v>12</v>
      </c>
      <c r="E67" s="15" t="s">
        <v>7</v>
      </c>
      <c r="F67" s="16" t="s">
        <v>8</v>
      </c>
      <c r="G67" s="17" t="s">
        <v>9</v>
      </c>
      <c r="H67" s="8" t="s">
        <v>4</v>
      </c>
      <c r="I67" s="5" t="s">
        <v>1</v>
      </c>
      <c r="J67" s="70" t="s">
        <v>13</v>
      </c>
      <c r="K67" s="18" t="s">
        <v>5</v>
      </c>
      <c r="L67" s="18" t="s">
        <v>6</v>
      </c>
      <c r="M67" s="19" t="s">
        <v>10</v>
      </c>
      <c r="N67" s="20" t="s">
        <v>14</v>
      </c>
      <c r="O67" s="21" t="s">
        <v>15</v>
      </c>
      <c r="P67" s="25" t="s">
        <v>16</v>
      </c>
      <c r="Q67" s="80"/>
      <c r="R67" s="84" t="s">
        <v>7</v>
      </c>
      <c r="S67" s="85" t="s">
        <v>8</v>
      </c>
      <c r="T67" s="86" t="s">
        <v>9</v>
      </c>
      <c r="U67" s="87" t="s">
        <v>4</v>
      </c>
      <c r="V67" s="88" t="s">
        <v>1</v>
      </c>
      <c r="W67" s="50" t="s">
        <v>3</v>
      </c>
      <c r="X67" s="78" t="s">
        <v>2</v>
      </c>
    </row>
    <row r="68" spans="2:24" x14ac:dyDescent="0.2">
      <c r="B68" s="74">
        <v>0</v>
      </c>
      <c r="C68" s="3">
        <v>1</v>
      </c>
      <c r="D68" s="6">
        <v>4</v>
      </c>
      <c r="E68" s="67">
        <f>N63</f>
        <v>2.2462071942976491</v>
      </c>
      <c r="F68" s="67">
        <f t="shared" ref="F68:G68" si="104">O63</f>
        <v>-2.7522071884809791</v>
      </c>
      <c r="G68" s="67">
        <f t="shared" si="104"/>
        <v>-0.47204899900251918</v>
      </c>
      <c r="H68" s="38">
        <f>C68*E68+D68*F68+G68</f>
        <v>-9.2346705586287872</v>
      </c>
      <c r="I68" s="64">
        <f>1/(1+EXP(-H68))</f>
        <v>9.7586816529858441E-5</v>
      </c>
      <c r="J68" s="71">
        <f>IF(I68&lt;0.5,0,1)</f>
        <v>0</v>
      </c>
      <c r="K68" s="58">
        <f>-(B68-I68)*C68</f>
        <v>9.7586816529858441E-5</v>
      </c>
      <c r="L68" s="59">
        <f>-(B68-I68)*D68</f>
        <v>3.9034726611943376E-4</v>
      </c>
      <c r="M68" s="60">
        <f>-(B68-I68)</f>
        <v>9.7586816529858441E-5</v>
      </c>
      <c r="N68" s="62">
        <f>E68- K68*$O$1</f>
        <v>2.2461681595710372</v>
      </c>
      <c r="O68" s="62">
        <f t="shared" ref="O68:P71" si="105">F68-L68*$O$1</f>
        <v>-2.7523633273874268</v>
      </c>
      <c r="P68" s="63">
        <f t="shared" si="105"/>
        <v>-0.47208803372913111</v>
      </c>
      <c r="Q68" s="64"/>
      <c r="R68" s="90">
        <f>N71</f>
        <v>2.2779716207084468</v>
      </c>
      <c r="S68" s="91">
        <f t="shared" ref="S68" si="106">O71</f>
        <v>-2.8087547400160262</v>
      </c>
      <c r="T68" s="95">
        <f t="shared" ref="T68" si="107">P71</f>
        <v>-0.47618602564432938</v>
      </c>
      <c r="U68" s="48">
        <f>C68*R68+D68*S68+T68</f>
        <v>-9.4332333649999871</v>
      </c>
      <c r="V68" s="98">
        <f>1/(1+EXP(-U68))</f>
        <v>8.0013644479014624E-5</v>
      </c>
      <c r="W68" s="59">
        <f>IF(ABS(1-B68)&gt;0,(1-V68),V68)</f>
        <v>0.99991998635552104</v>
      </c>
      <c r="X68" s="66">
        <f>-(B68)*LN(V68)-(1-B68)*LN(1-V68)</f>
        <v>8.0016845741375751E-5</v>
      </c>
    </row>
    <row r="69" spans="2:24" x14ac:dyDescent="0.2">
      <c r="B69" s="74">
        <v>0</v>
      </c>
      <c r="C69" s="3">
        <v>3</v>
      </c>
      <c r="D69" s="6">
        <v>3</v>
      </c>
      <c r="E69" s="57">
        <f>N68</f>
        <v>2.2461681595710372</v>
      </c>
      <c r="F69" s="57">
        <f t="shared" ref="F69:G71" si="108">O68</f>
        <v>-2.7523633273874268</v>
      </c>
      <c r="G69" s="57">
        <f t="shared" si="108"/>
        <v>-0.47208803372913111</v>
      </c>
      <c r="H69" s="38">
        <f t="shared" ref="H69:H71" si="109">C69*E69+D69*F69+G69</f>
        <v>-1.9906735371783004</v>
      </c>
      <c r="I69" s="64">
        <f>1/(1+EXP(-H69))</f>
        <v>0.12018562372478693</v>
      </c>
      <c r="J69" s="71">
        <f>IF(I69&lt;0.5,0,1)</f>
        <v>0</v>
      </c>
      <c r="K69" s="40">
        <f>-(B69-I69)*C69</f>
        <v>0.3605568711743608</v>
      </c>
      <c r="L69" s="35">
        <f>-(B69-I69)*D69</f>
        <v>0.3605568711743608</v>
      </c>
      <c r="M69" s="43">
        <f>-(B69-I69)</f>
        <v>0.12018562372478693</v>
      </c>
      <c r="N69" s="62">
        <f>E69- K69*$O$1</f>
        <v>2.1019454111012927</v>
      </c>
      <c r="O69" s="62">
        <f t="shared" si="105"/>
        <v>-2.8965860758571713</v>
      </c>
      <c r="P69" s="63">
        <f t="shared" si="105"/>
        <v>-0.5201622832190459</v>
      </c>
      <c r="Q69" s="64"/>
      <c r="R69" s="92">
        <f>R68</f>
        <v>2.2779716207084468</v>
      </c>
      <c r="S69" s="89">
        <f t="shared" ref="S69:S71" si="110">S68</f>
        <v>-2.8087547400160262</v>
      </c>
      <c r="T69" s="96">
        <f t="shared" ref="T69:T71" si="111">T68</f>
        <v>-0.47618602564432938</v>
      </c>
      <c r="U69" s="38">
        <f t="shared" ref="U69:U71" si="112">C69*R69+D69*S69+T69</f>
        <v>-2.0685353835670686</v>
      </c>
      <c r="V69" s="99">
        <f t="shared" ref="V69:V71" si="113">1/(1+EXP(-U69))</f>
        <v>0.11219283972550904</v>
      </c>
      <c r="W69" s="35">
        <f t="shared" ref="W69:W71" si="114">IF(ABS(1-B69)&gt;0,(1-V69),V69)</f>
        <v>0.88780716027449091</v>
      </c>
      <c r="X69" s="11">
        <f t="shared" ref="X69:X71" si="115">-(B69)*LN(V69)-(1-B69)*LN(1-V69)</f>
        <v>0.11900072142606725</v>
      </c>
    </row>
    <row r="70" spans="2:24" x14ac:dyDescent="0.2">
      <c r="B70" s="74">
        <v>1</v>
      </c>
      <c r="C70" s="3">
        <v>4</v>
      </c>
      <c r="D70" s="6">
        <v>2</v>
      </c>
      <c r="E70" s="57">
        <f>N69</f>
        <v>2.1019454111012927</v>
      </c>
      <c r="F70" s="57">
        <f t="shared" si="108"/>
        <v>-2.8965860758571713</v>
      </c>
      <c r="G70" s="57">
        <f t="shared" si="108"/>
        <v>-0.5201622832190459</v>
      </c>
      <c r="H70" s="38">
        <f t="shared" si="109"/>
        <v>2.0944472094717823</v>
      </c>
      <c r="I70" s="64">
        <f>1/(1+EXP(-H70))</f>
        <v>0.89036230433392849</v>
      </c>
      <c r="J70" s="71">
        <f>IF(I70&lt;0.5,0,1)</f>
        <v>1</v>
      </c>
      <c r="K70" s="40">
        <f>-(B70-I70)*C70</f>
        <v>-0.43855078266428604</v>
      </c>
      <c r="L70" s="35">
        <f>-(B70-I70)*D70</f>
        <v>-0.21927539133214302</v>
      </c>
      <c r="M70" s="43">
        <f>-(B70-I70)</f>
        <v>-0.10963769566607151</v>
      </c>
      <c r="N70" s="62">
        <f>E70- K70*$O$1</f>
        <v>2.2773657241670073</v>
      </c>
      <c r="O70" s="62">
        <f t="shared" si="105"/>
        <v>-2.808875919324314</v>
      </c>
      <c r="P70" s="63">
        <f t="shared" si="105"/>
        <v>-0.4763072049526173</v>
      </c>
      <c r="Q70" s="64"/>
      <c r="R70" s="92">
        <f t="shared" ref="R70:R71" si="116">R69</f>
        <v>2.2779716207084468</v>
      </c>
      <c r="S70" s="89">
        <f t="shared" si="110"/>
        <v>-2.8087547400160262</v>
      </c>
      <c r="T70" s="96">
        <f t="shared" si="111"/>
        <v>-0.47618602564432938</v>
      </c>
      <c r="U70" s="38">
        <f t="shared" si="112"/>
        <v>3.0181909771574054</v>
      </c>
      <c r="V70" s="99">
        <f t="shared" si="113"/>
        <v>0.95338920161160334</v>
      </c>
      <c r="W70" s="35">
        <f t="shared" si="114"/>
        <v>0.95338920161160334</v>
      </c>
      <c r="X70" s="11">
        <f t="shared" si="115"/>
        <v>4.7732062464347996E-2</v>
      </c>
    </row>
    <row r="71" spans="2:24" x14ac:dyDescent="0.2">
      <c r="B71" s="75">
        <v>1</v>
      </c>
      <c r="C71" s="4">
        <v>5</v>
      </c>
      <c r="D71" s="7">
        <v>1</v>
      </c>
      <c r="E71" s="57">
        <f>N70</f>
        <v>2.2773657241670073</v>
      </c>
      <c r="F71" s="57">
        <f t="shared" si="108"/>
        <v>-2.808875919324314</v>
      </c>
      <c r="G71" s="57">
        <f t="shared" si="108"/>
        <v>-0.4763072049526173</v>
      </c>
      <c r="H71" s="39">
        <f t="shared" si="109"/>
        <v>8.1016454965581044</v>
      </c>
      <c r="I71" s="65">
        <f>1/(1+EXP(-H71))</f>
        <v>0.99969705172928025</v>
      </c>
      <c r="J71" s="72">
        <f>IF(I71&lt;0.5,0,1)</f>
        <v>1</v>
      </c>
      <c r="K71" s="41">
        <f>-(B71-I71)*C71</f>
        <v>-1.5147413535987475E-3</v>
      </c>
      <c r="L71" s="42">
        <f>-(B71-I71)*D71</f>
        <v>-3.029482707197495E-4</v>
      </c>
      <c r="M71" s="61">
        <f>-(B71-I71)</f>
        <v>-3.029482707197495E-4</v>
      </c>
      <c r="N71" s="62">
        <f>E71- K71*$O$1</f>
        <v>2.2779716207084468</v>
      </c>
      <c r="O71" s="62">
        <f t="shared" si="105"/>
        <v>-2.8087547400160262</v>
      </c>
      <c r="P71" s="63">
        <f t="shared" si="105"/>
        <v>-0.47618602564432938</v>
      </c>
      <c r="Q71" s="64"/>
      <c r="R71" s="93">
        <f t="shared" si="116"/>
        <v>2.2779716207084468</v>
      </c>
      <c r="S71" s="94">
        <f t="shared" si="110"/>
        <v>-2.8087547400160262</v>
      </c>
      <c r="T71" s="97">
        <f t="shared" si="111"/>
        <v>-0.47618602564432938</v>
      </c>
      <c r="U71" s="39">
        <f t="shared" si="112"/>
        <v>8.1049173378818793</v>
      </c>
      <c r="V71" s="100">
        <f t="shared" si="113"/>
        <v>0.99969804100938375</v>
      </c>
      <c r="W71" s="42">
        <f t="shared" si="114"/>
        <v>0.99969804100938375</v>
      </c>
      <c r="X71" s="12">
        <f t="shared" si="115"/>
        <v>3.0200458941179561E-4</v>
      </c>
    </row>
    <row r="72" spans="2:24" ht="17" thickBot="1" x14ac:dyDescent="0.25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9"/>
      <c r="Q72" s="81"/>
      <c r="R72" s="81"/>
      <c r="S72" s="81"/>
      <c r="T72" s="81"/>
      <c r="U72" s="81"/>
      <c r="W72" s="28">
        <f>W68*W69*W70*W71</f>
        <v>0.84610246869166605</v>
      </c>
      <c r="X72" s="28">
        <f>SUM(X68:X71)</f>
        <v>0.16711480532556841</v>
      </c>
    </row>
    <row r="74" spans="2:24" ht="16" customHeight="1" x14ac:dyDescent="0.2">
      <c r="B74" s="126" t="s">
        <v>18</v>
      </c>
      <c r="C74" s="127"/>
      <c r="D74" s="127"/>
      <c r="E74" s="128" t="s">
        <v>19</v>
      </c>
      <c r="F74" s="127"/>
      <c r="G74" s="129"/>
      <c r="H74" s="124" t="s">
        <v>20</v>
      </c>
      <c r="I74" s="124"/>
      <c r="J74" s="124"/>
      <c r="K74" s="124" t="s">
        <v>22</v>
      </c>
      <c r="L74" s="124"/>
      <c r="M74" s="124"/>
      <c r="N74" s="123" t="s">
        <v>23</v>
      </c>
      <c r="O74" s="124"/>
      <c r="P74" s="125"/>
      <c r="Q74" s="81"/>
      <c r="R74" s="81"/>
      <c r="S74" s="81"/>
      <c r="T74" s="81"/>
      <c r="U74" s="81"/>
      <c r="W74" s="128" t="s">
        <v>32</v>
      </c>
      <c r="X74" s="129"/>
    </row>
    <row r="75" spans="2:24" ht="85" x14ac:dyDescent="0.2">
      <c r="B75" s="73" t="s">
        <v>0</v>
      </c>
      <c r="C75" s="13" t="s">
        <v>11</v>
      </c>
      <c r="D75" s="14" t="s">
        <v>12</v>
      </c>
      <c r="E75" s="15" t="s">
        <v>7</v>
      </c>
      <c r="F75" s="16" t="s">
        <v>8</v>
      </c>
      <c r="G75" s="17" t="s">
        <v>9</v>
      </c>
      <c r="H75" s="8" t="s">
        <v>4</v>
      </c>
      <c r="I75" s="5" t="s">
        <v>1</v>
      </c>
      <c r="J75" s="70" t="s">
        <v>13</v>
      </c>
      <c r="K75" s="18" t="s">
        <v>5</v>
      </c>
      <c r="L75" s="18" t="s">
        <v>6</v>
      </c>
      <c r="M75" s="19" t="s">
        <v>10</v>
      </c>
      <c r="N75" s="20" t="s">
        <v>14</v>
      </c>
      <c r="O75" s="21" t="s">
        <v>15</v>
      </c>
      <c r="P75" s="25" t="s">
        <v>16</v>
      </c>
      <c r="Q75" s="80"/>
      <c r="R75" s="84" t="s">
        <v>7</v>
      </c>
      <c r="S75" s="85" t="s">
        <v>8</v>
      </c>
      <c r="T75" s="86" t="s">
        <v>9</v>
      </c>
      <c r="U75" s="87" t="s">
        <v>4</v>
      </c>
      <c r="V75" s="88" t="s">
        <v>1</v>
      </c>
      <c r="W75" s="50" t="s">
        <v>3</v>
      </c>
      <c r="X75" s="78" t="s">
        <v>2</v>
      </c>
    </row>
    <row r="76" spans="2:24" x14ac:dyDescent="0.2">
      <c r="B76" s="74">
        <v>0</v>
      </c>
      <c r="C76" s="3">
        <v>1</v>
      </c>
      <c r="D76" s="6">
        <v>4</v>
      </c>
      <c r="E76" s="67">
        <f>N71</f>
        <v>2.2779716207084468</v>
      </c>
      <c r="F76" s="67">
        <f t="shared" ref="F76:G76" si="117">O71</f>
        <v>-2.8087547400160262</v>
      </c>
      <c r="G76" s="67">
        <f t="shared" si="117"/>
        <v>-0.47618602564432938</v>
      </c>
      <c r="H76" s="38">
        <f>C76*E76+D76*F76+G76</f>
        <v>-9.4332333649999871</v>
      </c>
      <c r="I76" s="64">
        <f>1/(1+EXP(-H76))</f>
        <v>8.0013644479014624E-5</v>
      </c>
      <c r="J76" s="71">
        <f>IF(I76&lt;0.5,0,1)</f>
        <v>0</v>
      </c>
      <c r="K76" s="58">
        <f>-(B76-I76)*C76</f>
        <v>8.0013644479014624E-5</v>
      </c>
      <c r="L76" s="59">
        <f>-(B76-I76)*D76</f>
        <v>3.200545779160585E-4</v>
      </c>
      <c r="M76" s="60">
        <f>-(B76-I76)</f>
        <v>8.0013644479014624E-5</v>
      </c>
      <c r="N76" s="62">
        <f>E76- K76*$O$1</f>
        <v>2.2779396152506552</v>
      </c>
      <c r="O76" s="62">
        <f t="shared" ref="O76:P79" si="118">F76-L76*$O$1</f>
        <v>-2.8088827618471925</v>
      </c>
      <c r="P76" s="63">
        <f t="shared" si="118"/>
        <v>-0.47621803110212096</v>
      </c>
      <c r="Q76" s="64"/>
      <c r="R76" s="90">
        <f>N79</f>
        <v>2.3085462709228297</v>
      </c>
      <c r="S76" s="91">
        <f t="shared" ref="S76" si="119">O79</f>
        <v>-2.8610294638693055</v>
      </c>
      <c r="T76" s="95">
        <f t="shared" ref="T76" si="120">P79</f>
        <v>-0.47980803882711065</v>
      </c>
      <c r="U76" s="48">
        <f>C76*R76+D76*S76+T76</f>
        <v>-9.6153796233815019</v>
      </c>
      <c r="V76" s="98">
        <f>1/(1+EXP(-U76))</f>
        <v>6.6690615224717715E-5</v>
      </c>
      <c r="W76" s="59">
        <f>IF(ABS(1-B76)&gt;0,(1-V76),V76)</f>
        <v>0.99993330938477532</v>
      </c>
      <c r="X76" s="66">
        <f>-(B76)*LN(V76)-(1-B76)*LN(1-V76)</f>
        <v>6.6692839142641269E-5</v>
      </c>
    </row>
    <row r="77" spans="2:24" x14ac:dyDescent="0.2">
      <c r="B77" s="74">
        <v>0</v>
      </c>
      <c r="C77" s="3">
        <v>3</v>
      </c>
      <c r="D77" s="6">
        <v>3</v>
      </c>
      <c r="E77" s="57">
        <f>N76</f>
        <v>2.2779396152506552</v>
      </c>
      <c r="F77" s="57">
        <f t="shared" ref="F77:G79" si="121">O76</f>
        <v>-2.8088827618471925</v>
      </c>
      <c r="G77" s="57">
        <f t="shared" si="121"/>
        <v>-0.47621803110212096</v>
      </c>
      <c r="H77" s="38">
        <f t="shared" ref="H77:H79" si="122">C77*E77+D77*F77+G77</f>
        <v>-2.0690474708917339</v>
      </c>
      <c r="I77" s="64">
        <f>1/(1+EXP(-H77))</f>
        <v>0.11214184308558042</v>
      </c>
      <c r="J77" s="71">
        <f>IF(I77&lt;0.5,0,1)</f>
        <v>0</v>
      </c>
      <c r="K77" s="40">
        <f>-(B77-I77)*C77</f>
        <v>0.3364255292567413</v>
      </c>
      <c r="L77" s="35">
        <f>-(B77-I77)*D77</f>
        <v>0.3364255292567413</v>
      </c>
      <c r="M77" s="43">
        <f>-(B77-I77)</f>
        <v>0.11214184308558042</v>
      </c>
      <c r="N77" s="62">
        <f>E77- K77*$O$1</f>
        <v>2.1433694035479589</v>
      </c>
      <c r="O77" s="62">
        <f t="shared" si="118"/>
        <v>-2.9434529735498889</v>
      </c>
      <c r="P77" s="63">
        <f t="shared" si="118"/>
        <v>-0.52107476833635313</v>
      </c>
      <c r="Q77" s="64"/>
      <c r="R77" s="92">
        <f>R76</f>
        <v>2.3085462709228297</v>
      </c>
      <c r="S77" s="89">
        <f t="shared" ref="S77:S79" si="123">S76</f>
        <v>-2.8610294638693055</v>
      </c>
      <c r="T77" s="96">
        <f t="shared" ref="T77:T79" si="124">T76</f>
        <v>-0.47980803882711065</v>
      </c>
      <c r="U77" s="38">
        <f t="shared" ref="U77:U79" si="125">C77*R77+D77*S77+T77</f>
        <v>-2.1372576176665374</v>
      </c>
      <c r="V77" s="99">
        <f t="shared" ref="V77:V79" si="126">1/(1+EXP(-U77))</f>
        <v>0.10552796808065838</v>
      </c>
      <c r="W77" s="35">
        <f t="shared" ref="W77:W79" si="127">IF(ABS(1-B77)&gt;0,(1-V77),V77)</f>
        <v>0.89447203191934166</v>
      </c>
      <c r="X77" s="11">
        <f t="shared" ref="X77:X79" si="128">-(B77)*LN(V77)-(1-B77)*LN(1-V77)</f>
        <v>0.1115216432417506</v>
      </c>
    </row>
    <row r="78" spans="2:24" x14ac:dyDescent="0.2">
      <c r="B78" s="74">
        <v>1</v>
      </c>
      <c r="C78" s="3">
        <v>4</v>
      </c>
      <c r="D78" s="6">
        <v>2</v>
      </c>
      <c r="E78" s="57">
        <f>N77</f>
        <v>2.1433694035479589</v>
      </c>
      <c r="F78" s="57">
        <f t="shared" si="121"/>
        <v>-2.9434529735498889</v>
      </c>
      <c r="G78" s="57">
        <f t="shared" si="121"/>
        <v>-0.52107476833635313</v>
      </c>
      <c r="H78" s="38">
        <f t="shared" si="122"/>
        <v>2.1654968987557046</v>
      </c>
      <c r="I78" s="64">
        <f>1/(1+EXP(-H78))</f>
        <v>0.89710804957164725</v>
      </c>
      <c r="J78" s="71">
        <f>IF(I78&lt;0.5,0,1)</f>
        <v>1</v>
      </c>
      <c r="K78" s="40">
        <f>-(B78-I78)*C78</f>
        <v>-0.41156780171341101</v>
      </c>
      <c r="L78" s="35">
        <f>-(B78-I78)*D78</f>
        <v>-0.2057839008567055</v>
      </c>
      <c r="M78" s="43">
        <f>-(B78-I78)</f>
        <v>-0.10289195042835275</v>
      </c>
      <c r="N78" s="62">
        <f>E78- K78*$O$1</f>
        <v>2.3079965242333231</v>
      </c>
      <c r="O78" s="62">
        <f t="shared" si="118"/>
        <v>-2.8611394132072068</v>
      </c>
      <c r="P78" s="63">
        <f t="shared" si="118"/>
        <v>-0.47991798816501202</v>
      </c>
      <c r="Q78" s="64"/>
      <c r="R78" s="92">
        <f t="shared" ref="R78:R79" si="129">R77</f>
        <v>2.3085462709228297</v>
      </c>
      <c r="S78" s="89">
        <f t="shared" si="123"/>
        <v>-2.8610294638693055</v>
      </c>
      <c r="T78" s="96">
        <f t="shared" si="124"/>
        <v>-0.47980803882711065</v>
      </c>
      <c r="U78" s="38">
        <f t="shared" si="125"/>
        <v>3.0323181171255973</v>
      </c>
      <c r="V78" s="99">
        <f t="shared" si="126"/>
        <v>0.95401298099402809</v>
      </c>
      <c r="W78" s="35">
        <f t="shared" si="127"/>
        <v>0.95401298099402809</v>
      </c>
      <c r="X78" s="11">
        <f t="shared" si="128"/>
        <v>4.7078000714444582E-2</v>
      </c>
    </row>
    <row r="79" spans="2:24" x14ac:dyDescent="0.2">
      <c r="B79" s="75">
        <v>1</v>
      </c>
      <c r="C79" s="4">
        <v>5</v>
      </c>
      <c r="D79" s="7">
        <v>1</v>
      </c>
      <c r="E79" s="57">
        <f>N78</f>
        <v>2.3079965242333231</v>
      </c>
      <c r="F79" s="57">
        <f t="shared" si="121"/>
        <v>-2.8611394132072068</v>
      </c>
      <c r="G79" s="57">
        <f t="shared" si="121"/>
        <v>-0.47991798816501202</v>
      </c>
      <c r="H79" s="39">
        <f t="shared" si="122"/>
        <v>8.1989252197943969</v>
      </c>
      <c r="I79" s="65">
        <f>1/(1+EXP(-H79))</f>
        <v>0.9997251266552466</v>
      </c>
      <c r="J79" s="72">
        <f>IF(I79&lt;0.5,0,1)</f>
        <v>1</v>
      </c>
      <c r="K79" s="41">
        <f>-(B79-I79)*C79</f>
        <v>-1.3743667237670065E-3</v>
      </c>
      <c r="L79" s="42">
        <f>-(B79-I79)*D79</f>
        <v>-2.7487334475340131E-4</v>
      </c>
      <c r="M79" s="61">
        <f>-(B79-I79)</f>
        <v>-2.7487334475340131E-4</v>
      </c>
      <c r="N79" s="62">
        <f>E79- K79*$O$1</f>
        <v>2.3085462709228297</v>
      </c>
      <c r="O79" s="62">
        <f t="shared" si="118"/>
        <v>-2.8610294638693055</v>
      </c>
      <c r="P79" s="63">
        <f t="shared" si="118"/>
        <v>-0.47980803882711065</v>
      </c>
      <c r="Q79" s="64"/>
      <c r="R79" s="93">
        <f t="shared" si="129"/>
        <v>2.3085462709228297</v>
      </c>
      <c r="S79" s="94">
        <f t="shared" si="123"/>
        <v>-2.8610294638693055</v>
      </c>
      <c r="T79" s="97">
        <f t="shared" si="124"/>
        <v>-0.47980803882711065</v>
      </c>
      <c r="U79" s="39">
        <f t="shared" si="125"/>
        <v>8.2018938519177311</v>
      </c>
      <c r="V79" s="100">
        <f t="shared" si="126"/>
        <v>0.99972594121978697</v>
      </c>
      <c r="W79" s="42">
        <f t="shared" si="127"/>
        <v>0.99972594121978697</v>
      </c>
      <c r="X79" s="12">
        <f t="shared" si="128"/>
        <v>2.7409634118329856E-4</v>
      </c>
    </row>
    <row r="80" spans="2:24" ht="17" thickBot="1" x14ac:dyDescent="0.25"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9"/>
      <c r="Q80" s="81"/>
      <c r="R80" s="81"/>
      <c r="S80" s="81"/>
      <c r="T80" s="81"/>
      <c r="U80" s="81"/>
      <c r="W80" s="28">
        <f>W76*W77*W78*W79</f>
        <v>0.85304717080012993</v>
      </c>
      <c r="X80" s="28">
        <f>SUM(X76:X79)</f>
        <v>0.15894043313652112</v>
      </c>
    </row>
    <row r="82" spans="2:24" ht="16" customHeight="1" x14ac:dyDescent="0.2">
      <c r="B82" s="126" t="s">
        <v>18</v>
      </c>
      <c r="C82" s="127"/>
      <c r="D82" s="127"/>
      <c r="E82" s="128" t="s">
        <v>19</v>
      </c>
      <c r="F82" s="127"/>
      <c r="G82" s="129"/>
      <c r="H82" s="124" t="s">
        <v>20</v>
      </c>
      <c r="I82" s="124"/>
      <c r="J82" s="124"/>
      <c r="K82" s="124" t="s">
        <v>22</v>
      </c>
      <c r="L82" s="124"/>
      <c r="M82" s="124"/>
      <c r="N82" s="123" t="s">
        <v>23</v>
      </c>
      <c r="O82" s="124"/>
      <c r="P82" s="125"/>
      <c r="Q82" s="81"/>
      <c r="R82" s="81"/>
      <c r="S82" s="81"/>
      <c r="T82" s="81"/>
      <c r="U82" s="81"/>
      <c r="W82" s="128" t="s">
        <v>32</v>
      </c>
      <c r="X82" s="129"/>
    </row>
    <row r="83" spans="2:24" ht="85" x14ac:dyDescent="0.2">
      <c r="B83" s="73" t="s">
        <v>0</v>
      </c>
      <c r="C83" s="13" t="s">
        <v>11</v>
      </c>
      <c r="D83" s="14" t="s">
        <v>12</v>
      </c>
      <c r="E83" s="15" t="s">
        <v>7</v>
      </c>
      <c r="F83" s="16" t="s">
        <v>8</v>
      </c>
      <c r="G83" s="17" t="s">
        <v>9</v>
      </c>
      <c r="H83" s="8" t="s">
        <v>4</v>
      </c>
      <c r="I83" s="5" t="s">
        <v>1</v>
      </c>
      <c r="J83" s="70" t="s">
        <v>13</v>
      </c>
      <c r="K83" s="18" t="s">
        <v>5</v>
      </c>
      <c r="L83" s="18" t="s">
        <v>6</v>
      </c>
      <c r="M83" s="19" t="s">
        <v>10</v>
      </c>
      <c r="N83" s="20" t="s">
        <v>14</v>
      </c>
      <c r="O83" s="21" t="s">
        <v>15</v>
      </c>
      <c r="P83" s="25" t="s">
        <v>16</v>
      </c>
      <c r="Q83" s="80"/>
      <c r="R83" s="84" t="s">
        <v>7</v>
      </c>
      <c r="S83" s="85" t="s">
        <v>8</v>
      </c>
      <c r="T83" s="86" t="s">
        <v>9</v>
      </c>
      <c r="U83" s="87" t="s">
        <v>4</v>
      </c>
      <c r="V83" s="88" t="s">
        <v>1</v>
      </c>
      <c r="W83" s="50" t="s">
        <v>3</v>
      </c>
      <c r="X83" s="78" t="s">
        <v>2</v>
      </c>
    </row>
    <row r="84" spans="2:24" x14ac:dyDescent="0.2">
      <c r="B84" s="74">
        <v>0</v>
      </c>
      <c r="C84" s="3">
        <v>1</v>
      </c>
      <c r="D84" s="6">
        <v>4</v>
      </c>
      <c r="E84" s="67">
        <f>N79</f>
        <v>2.3085462709228297</v>
      </c>
      <c r="F84" s="67">
        <f t="shared" ref="F84:G84" si="130">O79</f>
        <v>-2.8610294638693055</v>
      </c>
      <c r="G84" s="67">
        <f t="shared" si="130"/>
        <v>-0.47980803882711065</v>
      </c>
      <c r="H84" s="38">
        <f>C84*E84+D84*F84+G84</f>
        <v>-9.6153796233815019</v>
      </c>
      <c r="I84" s="64">
        <f>1/(1+EXP(-H84))</f>
        <v>6.6690615224717715E-5</v>
      </c>
      <c r="J84" s="71">
        <f>IF(I84&lt;0.5,0,1)</f>
        <v>0</v>
      </c>
      <c r="K84" s="58">
        <f>-(B84-I84)*C84</f>
        <v>6.6690615224717715E-5</v>
      </c>
      <c r="L84" s="59">
        <f>-(B84-I84)*D84</f>
        <v>2.6676246089887086E-4</v>
      </c>
      <c r="M84" s="60">
        <f>-(B84-I84)</f>
        <v>6.6690615224717715E-5</v>
      </c>
      <c r="N84" s="62">
        <f>E84- K84*$O$1</f>
        <v>2.3085195946767398</v>
      </c>
      <c r="O84" s="62">
        <f t="shared" ref="O84:P87" si="131">F84-L84*$O$1</f>
        <v>-2.861136168853665</v>
      </c>
      <c r="P84" s="63">
        <f t="shared" si="131"/>
        <v>-0.47983471507320052</v>
      </c>
      <c r="Q84" s="64"/>
      <c r="R84" s="90">
        <f>N87</f>
        <v>2.3377394829850555</v>
      </c>
      <c r="S84" s="91">
        <f t="shared" ref="S84" si="132">O87</f>
        <v>-2.9099689682165577</v>
      </c>
      <c r="T84" s="95">
        <f t="shared" ref="T84" si="133">P87</f>
        <v>-0.48310353358229685</v>
      </c>
      <c r="U84" s="48">
        <f>C84*R84+D84*S84+T84</f>
        <v>-9.7852399234634717</v>
      </c>
      <c r="V84" s="98">
        <f>1/(1+EXP(-U84))</f>
        <v>5.6272972625648836E-5</v>
      </c>
      <c r="W84" s="59">
        <f>IF(ABS(1-B84)&gt;0,(1-V84),V84)</f>
        <v>0.99994372702737433</v>
      </c>
      <c r="X84" s="66">
        <f>-(B84)*LN(V84)-(1-B84)*LN(1-V84)</f>
        <v>5.6274556008796008E-5</v>
      </c>
    </row>
    <row r="85" spans="2:24" x14ac:dyDescent="0.2">
      <c r="B85" s="74">
        <v>0</v>
      </c>
      <c r="C85" s="3">
        <v>3</v>
      </c>
      <c r="D85" s="6">
        <v>3</v>
      </c>
      <c r="E85" s="57">
        <f>N84</f>
        <v>2.3085195946767398</v>
      </c>
      <c r="F85" s="57">
        <f t="shared" ref="F85:G87" si="134">O84</f>
        <v>-2.861136168853665</v>
      </c>
      <c r="G85" s="57">
        <f t="shared" si="134"/>
        <v>-0.47983471507320052</v>
      </c>
      <c r="H85" s="38">
        <f t="shared" ref="H85:H87" si="135">C85*E85+D85*F85+G85</f>
        <v>-2.1376844376039759</v>
      </c>
      <c r="I85" s="64">
        <f>1/(1+EXP(-H85))</f>
        <v>0.10548768655439711</v>
      </c>
      <c r="J85" s="71">
        <f>IF(I85&lt;0.5,0,1)</f>
        <v>0</v>
      </c>
      <c r="K85" s="40">
        <f>-(B85-I85)*C85</f>
        <v>0.31646305966319133</v>
      </c>
      <c r="L85" s="35">
        <f>-(B85-I85)*D85</f>
        <v>0.31646305966319133</v>
      </c>
      <c r="M85" s="43">
        <f>-(B85-I85)</f>
        <v>0.10548768655439711</v>
      </c>
      <c r="N85" s="62">
        <f>E85- K85*$O$1</f>
        <v>2.1819343708114634</v>
      </c>
      <c r="O85" s="62">
        <f t="shared" si="131"/>
        <v>-2.9877213927189414</v>
      </c>
      <c r="P85" s="63">
        <f t="shared" si="131"/>
        <v>-0.52202978969495939</v>
      </c>
      <c r="Q85" s="64"/>
      <c r="R85" s="92">
        <f>R84</f>
        <v>2.3377394829850555</v>
      </c>
      <c r="S85" s="89">
        <f t="shared" ref="S85:S87" si="136">S84</f>
        <v>-2.9099689682165577</v>
      </c>
      <c r="T85" s="96">
        <f t="shared" ref="T85:T87" si="137">T84</f>
        <v>-0.48310353358229685</v>
      </c>
      <c r="U85" s="38">
        <f t="shared" ref="U85:U87" si="138">C85*R85+D85*S85+T85</f>
        <v>-2.1997919892768043</v>
      </c>
      <c r="V85" s="99">
        <f t="shared" ref="V85:V87" si="139">1/(1+EXP(-U85))</f>
        <v>9.9769170106312394E-2</v>
      </c>
      <c r="W85" s="35">
        <f t="shared" ref="W85:W87" si="140">IF(ABS(1-B85)&gt;0,(1-V85),V85)</f>
        <v>0.90023082989368763</v>
      </c>
      <c r="X85" s="11">
        <f t="shared" ref="X85:X87" si="141">-(B85)*LN(V85)-(1-B85)*LN(1-V85)</f>
        <v>0.10510407088294564</v>
      </c>
    </row>
    <row r="86" spans="2:24" x14ac:dyDescent="0.2">
      <c r="B86" s="74">
        <v>1</v>
      </c>
      <c r="C86" s="3">
        <v>4</v>
      </c>
      <c r="D86" s="6">
        <v>2</v>
      </c>
      <c r="E86" s="57">
        <f>N85</f>
        <v>2.1819343708114634</v>
      </c>
      <c r="F86" s="57">
        <f t="shared" si="134"/>
        <v>-2.9877213927189414</v>
      </c>
      <c r="G86" s="57">
        <f t="shared" si="134"/>
        <v>-0.52202978969495939</v>
      </c>
      <c r="H86" s="38">
        <f t="shared" si="135"/>
        <v>2.230264908113011</v>
      </c>
      <c r="I86" s="64">
        <f>1/(1+EXP(-H86))</f>
        <v>0.90293457902569807</v>
      </c>
      <c r="J86" s="71">
        <f>IF(I86&lt;0.5,0,1)</f>
        <v>1</v>
      </c>
      <c r="K86" s="40">
        <f>-(B86-I86)*C86</f>
        <v>-0.38826168389720772</v>
      </c>
      <c r="L86" s="35">
        <f>-(B86-I86)*D86</f>
        <v>-0.19413084194860386</v>
      </c>
      <c r="M86" s="43">
        <f>-(B86-I86)</f>
        <v>-9.706542097430193E-2</v>
      </c>
      <c r="N86" s="62">
        <f>E86- K86*$O$1</f>
        <v>2.3372390443703464</v>
      </c>
      <c r="O86" s="62">
        <f t="shared" si="131"/>
        <v>-2.9100690559394997</v>
      </c>
      <c r="P86" s="63">
        <f t="shared" si="131"/>
        <v>-0.48320362130523864</v>
      </c>
      <c r="Q86" s="64"/>
      <c r="R86" s="92">
        <f t="shared" ref="R86:R87" si="142">R85</f>
        <v>2.3377394829850555</v>
      </c>
      <c r="S86" s="89">
        <f t="shared" si="136"/>
        <v>-2.9099689682165577</v>
      </c>
      <c r="T86" s="96">
        <f t="shared" si="137"/>
        <v>-0.48310353358229685</v>
      </c>
      <c r="U86" s="38">
        <f t="shared" si="138"/>
        <v>3.0479164619248098</v>
      </c>
      <c r="V86" s="99">
        <f t="shared" si="139"/>
        <v>0.95469248894934533</v>
      </c>
      <c r="W86" s="35">
        <f t="shared" si="140"/>
        <v>0.95469248894934533</v>
      </c>
      <c r="X86" s="11">
        <f t="shared" si="141"/>
        <v>4.6365991455054566E-2</v>
      </c>
    </row>
    <row r="87" spans="2:24" x14ac:dyDescent="0.2">
      <c r="B87" s="75">
        <v>1</v>
      </c>
      <c r="C87" s="4">
        <v>5</v>
      </c>
      <c r="D87" s="7">
        <v>1</v>
      </c>
      <c r="E87" s="57">
        <f>N86</f>
        <v>2.3372390443703464</v>
      </c>
      <c r="F87" s="57">
        <f t="shared" si="134"/>
        <v>-2.9100690559394997</v>
      </c>
      <c r="G87" s="57">
        <f t="shared" si="134"/>
        <v>-0.48320362130523864</v>
      </c>
      <c r="H87" s="39">
        <f t="shared" si="135"/>
        <v>8.2929225446069932</v>
      </c>
      <c r="I87" s="65">
        <f>1/(1+EXP(-H87))</f>
        <v>0.99974978069264553</v>
      </c>
      <c r="J87" s="72">
        <f>IF(I87&lt;0.5,0,1)</f>
        <v>1</v>
      </c>
      <c r="K87" s="41">
        <f>-(B87-I87)*C87</f>
        <v>-1.2510965367723559E-3</v>
      </c>
      <c r="L87" s="42">
        <f>-(B87-I87)*D87</f>
        <v>-2.5021930735447118E-4</v>
      </c>
      <c r="M87" s="61">
        <f>-(B87-I87)</f>
        <v>-2.5021930735447118E-4</v>
      </c>
      <c r="N87" s="62">
        <f>E87- K87*$O$1</f>
        <v>2.3377394829850555</v>
      </c>
      <c r="O87" s="62">
        <f t="shared" si="131"/>
        <v>-2.9099689682165577</v>
      </c>
      <c r="P87" s="63">
        <f t="shared" si="131"/>
        <v>-0.48310353358229685</v>
      </c>
      <c r="Q87" s="64"/>
      <c r="R87" s="93">
        <f t="shared" si="142"/>
        <v>2.3377394829850555</v>
      </c>
      <c r="S87" s="94">
        <f t="shared" si="136"/>
        <v>-2.9099689682165577</v>
      </c>
      <c r="T87" s="97">
        <f t="shared" si="137"/>
        <v>-0.48310353358229685</v>
      </c>
      <c r="U87" s="39">
        <f t="shared" si="138"/>
        <v>8.2956249131264226</v>
      </c>
      <c r="V87" s="100">
        <f t="shared" si="139"/>
        <v>0.99975045579608657</v>
      </c>
      <c r="W87" s="42">
        <f t="shared" si="140"/>
        <v>0.99975045579608657</v>
      </c>
      <c r="X87" s="12">
        <f t="shared" si="141"/>
        <v>2.4957534524915314E-4</v>
      </c>
    </row>
    <row r="88" spans="2:24" ht="17" thickBot="1" x14ac:dyDescent="0.25"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9"/>
      <c r="Q88" s="81"/>
      <c r="R88" s="81"/>
      <c r="S88" s="81"/>
      <c r="T88" s="81"/>
      <c r="U88" s="81"/>
      <c r="W88" s="28">
        <f>W84*W85*W86*W87</f>
        <v>0.85918079107025691</v>
      </c>
      <c r="X88" s="28">
        <f>SUM(X84:X87)</f>
        <v>0.15177591223925815</v>
      </c>
    </row>
    <row r="90" spans="2:24" ht="16" customHeight="1" x14ac:dyDescent="0.2">
      <c r="B90" s="126" t="s">
        <v>18</v>
      </c>
      <c r="C90" s="127"/>
      <c r="D90" s="127"/>
      <c r="E90" s="128" t="s">
        <v>19</v>
      </c>
      <c r="F90" s="127"/>
      <c r="G90" s="129"/>
      <c r="H90" s="124" t="s">
        <v>20</v>
      </c>
      <c r="I90" s="124"/>
      <c r="J90" s="124"/>
      <c r="K90" s="124" t="s">
        <v>22</v>
      </c>
      <c r="L90" s="124"/>
      <c r="M90" s="124"/>
      <c r="N90" s="123" t="s">
        <v>23</v>
      </c>
      <c r="O90" s="124"/>
      <c r="P90" s="125"/>
      <c r="Q90" s="81"/>
      <c r="R90" s="81"/>
      <c r="S90" s="81"/>
      <c r="T90" s="81"/>
      <c r="U90" s="81"/>
      <c r="W90" s="128" t="s">
        <v>32</v>
      </c>
      <c r="X90" s="129"/>
    </row>
    <row r="91" spans="2:24" ht="85" x14ac:dyDescent="0.2">
      <c r="B91" s="73" t="s">
        <v>0</v>
      </c>
      <c r="C91" s="13" t="s">
        <v>11</v>
      </c>
      <c r="D91" s="14" t="s">
        <v>12</v>
      </c>
      <c r="E91" s="15" t="s">
        <v>7</v>
      </c>
      <c r="F91" s="16" t="s">
        <v>8</v>
      </c>
      <c r="G91" s="17" t="s">
        <v>9</v>
      </c>
      <c r="H91" s="8" t="s">
        <v>4</v>
      </c>
      <c r="I91" s="5" t="s">
        <v>1</v>
      </c>
      <c r="J91" s="70" t="s">
        <v>13</v>
      </c>
      <c r="K91" s="18" t="s">
        <v>5</v>
      </c>
      <c r="L91" s="18" t="s">
        <v>6</v>
      </c>
      <c r="M91" s="19" t="s">
        <v>10</v>
      </c>
      <c r="N91" s="20" t="s">
        <v>14</v>
      </c>
      <c r="O91" s="21" t="s">
        <v>15</v>
      </c>
      <c r="P91" s="25" t="s">
        <v>16</v>
      </c>
      <c r="Q91" s="80"/>
      <c r="R91" s="84" t="s">
        <v>7</v>
      </c>
      <c r="S91" s="85" t="s">
        <v>8</v>
      </c>
      <c r="T91" s="86" t="s">
        <v>9</v>
      </c>
      <c r="U91" s="87" t="s">
        <v>4</v>
      </c>
      <c r="V91" s="88" t="s">
        <v>1</v>
      </c>
      <c r="W91" s="50" t="s">
        <v>3</v>
      </c>
      <c r="X91" s="78" t="s">
        <v>2</v>
      </c>
    </row>
    <row r="92" spans="2:24" x14ac:dyDescent="0.2">
      <c r="B92" s="74">
        <v>0</v>
      </c>
      <c r="C92" s="3">
        <v>1</v>
      </c>
      <c r="D92" s="6">
        <v>4</v>
      </c>
      <c r="E92" s="67">
        <f>N87</f>
        <v>2.3377394829850555</v>
      </c>
      <c r="F92" s="67">
        <f t="shared" ref="F92:G92" si="143">O87</f>
        <v>-2.9099689682165577</v>
      </c>
      <c r="G92" s="67">
        <f t="shared" si="143"/>
        <v>-0.48310353358229685</v>
      </c>
      <c r="H92" s="38">
        <f>C92*E92+D92*F92+G92</f>
        <v>-9.7852399234634717</v>
      </c>
      <c r="I92" s="64">
        <f>1/(1+EXP(-H92))</f>
        <v>5.6272972625648836E-5</v>
      </c>
      <c r="J92" s="71">
        <f>IF(I92&lt;0.5,0,1)</f>
        <v>0</v>
      </c>
      <c r="K92" s="58">
        <f>-(B92-I92)*C92</f>
        <v>5.6272972625648836E-5</v>
      </c>
      <c r="L92" s="59">
        <f>-(B92-I92)*D92</f>
        <v>2.2509189050259535E-4</v>
      </c>
      <c r="M92" s="60">
        <f>-(B92-I92)</f>
        <v>5.6272972625648836E-5</v>
      </c>
      <c r="N92" s="62">
        <f>E92- K92*$O$1</f>
        <v>2.3377169737960051</v>
      </c>
      <c r="O92" s="62">
        <f t="shared" ref="O92:P95" si="144">F92-L92*$O$1</f>
        <v>-2.9100590049727586</v>
      </c>
      <c r="P92" s="63">
        <f t="shared" si="144"/>
        <v>-0.48312604277134713</v>
      </c>
      <c r="Q92" s="64"/>
      <c r="R92" s="90">
        <f>N95</f>
        <v>2.3656673417722995</v>
      </c>
      <c r="S92" s="91">
        <f t="shared" ref="S92" si="145">O95</f>
        <v>-2.9560630281173923</v>
      </c>
      <c r="T92" s="95">
        <f t="shared" ref="T92" si="146">P95</f>
        <v>-0.48613498529940369</v>
      </c>
      <c r="U92" s="48">
        <f>C92*R92+D92*S92+T92</f>
        <v>-9.9447197559966725</v>
      </c>
      <c r="V92" s="98">
        <f>1/(1+EXP(-U92))</f>
        <v>4.7978012008745249E-5</v>
      </c>
      <c r="W92" s="59">
        <f>IF(ABS(1-B92)&gt;0,(1-V92),V92)</f>
        <v>0.99995202198799127</v>
      </c>
      <c r="X92" s="66">
        <f>-(B92)*LN(V92)-(1-B92)*LN(1-V92)</f>
        <v>4.7979162990364263E-5</v>
      </c>
    </row>
    <row r="93" spans="2:24" x14ac:dyDescent="0.2">
      <c r="B93" s="74">
        <v>0</v>
      </c>
      <c r="C93" s="3">
        <v>3</v>
      </c>
      <c r="D93" s="6">
        <v>3</v>
      </c>
      <c r="E93" s="57">
        <f>N92</f>
        <v>2.3377169737960051</v>
      </c>
      <c r="F93" s="57">
        <f t="shared" ref="F93:G95" si="147">O92</f>
        <v>-2.9100590049727586</v>
      </c>
      <c r="G93" s="57">
        <f t="shared" si="147"/>
        <v>-0.48312604277134713</v>
      </c>
      <c r="H93" s="38">
        <f t="shared" ref="H93:H95" si="148">C93*E93+D93*F93+G93</f>
        <v>-2.2001521363016079</v>
      </c>
      <c r="I93" s="64">
        <f>1/(1+EXP(-H93))</f>
        <v>9.9736828061623872E-2</v>
      </c>
      <c r="J93" s="71">
        <f>IF(I93&lt;0.5,0,1)</f>
        <v>0</v>
      </c>
      <c r="K93" s="40">
        <f>-(B93-I93)*C93</f>
        <v>0.29921048418487162</v>
      </c>
      <c r="L93" s="35">
        <f>-(B93-I93)*D93</f>
        <v>0.29921048418487162</v>
      </c>
      <c r="M93" s="43">
        <f t="shared" ref="M93:M95" si="149">-(B93-I93)</f>
        <v>9.9736828061623872E-2</v>
      </c>
      <c r="N93" s="62">
        <f>E93- K93*$O$1</f>
        <v>2.2180327801220563</v>
      </c>
      <c r="O93" s="62">
        <f t="shared" si="144"/>
        <v>-3.0297431986467074</v>
      </c>
      <c r="P93" s="63">
        <f t="shared" si="144"/>
        <v>-0.52302077399599667</v>
      </c>
      <c r="Q93" s="64"/>
      <c r="R93" s="92">
        <f>R92</f>
        <v>2.3656673417722995</v>
      </c>
      <c r="S93" s="89">
        <f t="shared" ref="S93:S95" si="150">S92</f>
        <v>-2.9560630281173923</v>
      </c>
      <c r="T93" s="96">
        <f t="shared" ref="T93:T95" si="151">T92</f>
        <v>-0.48613498529940369</v>
      </c>
      <c r="U93" s="38">
        <f t="shared" ref="U93:U95" si="152">C93*R93+D93*S93+T93</f>
        <v>-2.2573220443346829</v>
      </c>
      <c r="V93" s="99">
        <f t="shared" ref="V93:V95" si="153">1/(1+EXP(-U93))</f>
        <v>9.4719748984918695E-2</v>
      </c>
      <c r="W93" s="35">
        <f t="shared" ref="W93:W95" si="154">IF(ABS(1-B93)&gt;0,(1-V93),V93)</f>
        <v>0.90528025101508125</v>
      </c>
      <c r="X93" s="11">
        <f t="shared" ref="X93:X95" si="155">-(B93)*LN(V93)-(1-B93)*LN(1-V93)</f>
        <v>9.9510713590030428E-2</v>
      </c>
    </row>
    <row r="94" spans="2:24" x14ac:dyDescent="0.2">
      <c r="B94" s="74">
        <v>1</v>
      </c>
      <c r="C94" s="3">
        <v>4</v>
      </c>
      <c r="D94" s="6">
        <v>2</v>
      </c>
      <c r="E94" s="57">
        <f>N93</f>
        <v>2.2180327801220563</v>
      </c>
      <c r="F94" s="57">
        <f t="shared" si="147"/>
        <v>-3.0297431986467074</v>
      </c>
      <c r="G94" s="57">
        <f t="shared" si="147"/>
        <v>-0.52302077399599667</v>
      </c>
      <c r="H94" s="38">
        <f t="shared" si="148"/>
        <v>2.2896239491988135</v>
      </c>
      <c r="I94" s="64">
        <f>1/(1+EXP(-H94))</f>
        <v>0.90801404541819486</v>
      </c>
      <c r="J94" s="71">
        <f>IF(I94&lt;0.5,0,1)</f>
        <v>1</v>
      </c>
      <c r="K94" s="40">
        <f>-(B94-I94)*C94</f>
        <v>-0.36794381832722056</v>
      </c>
      <c r="L94" s="35">
        <f>-(B94-I94)*D94</f>
        <v>-0.18397190916361028</v>
      </c>
      <c r="M94" s="43">
        <f t="shared" si="149"/>
        <v>-9.1985954581805141E-2</v>
      </c>
      <c r="N94" s="62">
        <f>E94- K94*$O$1</f>
        <v>2.3652103074529447</v>
      </c>
      <c r="O94" s="62">
        <f t="shared" si="144"/>
        <v>-2.9561544349812632</v>
      </c>
      <c r="P94" s="63">
        <f t="shared" si="144"/>
        <v>-0.48622639216327462</v>
      </c>
      <c r="Q94" s="64"/>
      <c r="R94" s="92">
        <f t="shared" ref="R94:R95" si="156">R93</f>
        <v>2.3656673417722995</v>
      </c>
      <c r="S94" s="89">
        <f t="shared" si="150"/>
        <v>-2.9560630281173923</v>
      </c>
      <c r="T94" s="96">
        <f t="shared" si="151"/>
        <v>-0.48613498529940369</v>
      </c>
      <c r="U94" s="38">
        <f t="shared" si="152"/>
        <v>3.0644083255550099</v>
      </c>
      <c r="V94" s="99">
        <f t="shared" si="153"/>
        <v>0.95540051489058508</v>
      </c>
      <c r="W94" s="35">
        <f t="shared" si="154"/>
        <v>0.95540051489058508</v>
      </c>
      <c r="X94" s="11">
        <f t="shared" si="155"/>
        <v>4.5624639099704156E-2</v>
      </c>
    </row>
    <row r="95" spans="2:24" x14ac:dyDescent="0.2">
      <c r="B95" s="75">
        <v>1</v>
      </c>
      <c r="C95" s="4">
        <v>5</v>
      </c>
      <c r="D95" s="7">
        <v>1</v>
      </c>
      <c r="E95" s="57">
        <f>N94</f>
        <v>2.3652103074529447</v>
      </c>
      <c r="F95" s="57">
        <f t="shared" si="147"/>
        <v>-2.9561544349812632</v>
      </c>
      <c r="G95" s="57">
        <f t="shared" si="147"/>
        <v>-0.48622639216327462</v>
      </c>
      <c r="H95" s="39">
        <f t="shared" si="148"/>
        <v>8.3836707101201853</v>
      </c>
      <c r="I95" s="65">
        <f>1/(1+EXP(-H95))</f>
        <v>0.99977148284032269</v>
      </c>
      <c r="J95" s="72">
        <f>IF(I95&lt;0.5,0,1)</f>
        <v>1</v>
      </c>
      <c r="K95" s="41">
        <f>-(B95-I95)*C95</f>
        <v>-1.1425857983865528E-3</v>
      </c>
      <c r="L95" s="42">
        <f>-(B95-I95)*D95</f>
        <v>-2.2851715967731057E-4</v>
      </c>
      <c r="M95" s="61">
        <f t="shared" si="149"/>
        <v>-2.2851715967731057E-4</v>
      </c>
      <c r="N95" s="62">
        <f>E95- K95*$O$1</f>
        <v>2.3656673417722995</v>
      </c>
      <c r="O95" s="62">
        <f t="shared" si="144"/>
        <v>-2.9560630281173923</v>
      </c>
      <c r="P95" s="63">
        <f t="shared" si="144"/>
        <v>-0.48613498529940369</v>
      </c>
      <c r="Q95" s="64"/>
      <c r="R95" s="93">
        <f t="shared" si="156"/>
        <v>2.3656673417722995</v>
      </c>
      <c r="S95" s="94">
        <f t="shared" si="150"/>
        <v>-2.9560630281173923</v>
      </c>
      <c r="T95" s="97">
        <f t="shared" si="151"/>
        <v>-0.48613498529940369</v>
      </c>
      <c r="U95" s="39">
        <f t="shared" si="152"/>
        <v>8.3861386954446999</v>
      </c>
      <c r="V95" s="100">
        <f t="shared" si="153"/>
        <v>0.99977204599354563</v>
      </c>
      <c r="W95" s="42">
        <f t="shared" si="154"/>
        <v>0.99977204599354563</v>
      </c>
      <c r="X95" s="12">
        <f t="shared" si="155"/>
        <v>2.2797999191796528E-4</v>
      </c>
    </row>
    <row r="96" spans="2:24" ht="17" thickBot="1" x14ac:dyDescent="0.25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9"/>
      <c r="Q96" s="81"/>
      <c r="R96" s="81"/>
      <c r="S96" s="81"/>
      <c r="T96" s="81"/>
      <c r="U96" s="81"/>
      <c r="W96" s="28">
        <f>W92*W93*W94*W95</f>
        <v>0.86466657235679933</v>
      </c>
      <c r="X96" s="28">
        <f>SUM(X92:X95)</f>
        <v>0.1454113118446429</v>
      </c>
    </row>
    <row r="98" spans="2:2" x14ac:dyDescent="0.2">
      <c r="B98" s="79" t="s">
        <v>29</v>
      </c>
    </row>
    <row r="99" spans="2:2" x14ac:dyDescent="0.2">
      <c r="B99" s="79" t="s">
        <v>30</v>
      </c>
    </row>
  </sheetData>
  <mergeCells count="72">
    <mergeCell ref="N90:P90"/>
    <mergeCell ref="B82:D82"/>
    <mergeCell ref="E82:G82"/>
    <mergeCell ref="H82:J82"/>
    <mergeCell ref="W82:X82"/>
    <mergeCell ref="K82:M82"/>
    <mergeCell ref="N82:P82"/>
    <mergeCell ref="B90:D90"/>
    <mergeCell ref="E90:G90"/>
    <mergeCell ref="H90:J90"/>
    <mergeCell ref="W90:X90"/>
    <mergeCell ref="K90:M90"/>
    <mergeCell ref="N74:P74"/>
    <mergeCell ref="B66:D66"/>
    <mergeCell ref="E66:G66"/>
    <mergeCell ref="H66:J66"/>
    <mergeCell ref="W66:X66"/>
    <mergeCell ref="K66:M66"/>
    <mergeCell ref="N66:P66"/>
    <mergeCell ref="B74:D74"/>
    <mergeCell ref="E74:G74"/>
    <mergeCell ref="H74:J74"/>
    <mergeCell ref="W74:X74"/>
    <mergeCell ref="K74:M74"/>
    <mergeCell ref="N58:P58"/>
    <mergeCell ref="B50:D50"/>
    <mergeCell ref="E50:G50"/>
    <mergeCell ref="H50:J50"/>
    <mergeCell ref="W50:X50"/>
    <mergeCell ref="K50:M50"/>
    <mergeCell ref="N50:P50"/>
    <mergeCell ref="B58:D58"/>
    <mergeCell ref="E58:G58"/>
    <mergeCell ref="H58:J58"/>
    <mergeCell ref="W58:X58"/>
    <mergeCell ref="K58:M58"/>
    <mergeCell ref="N42:P42"/>
    <mergeCell ref="B34:D34"/>
    <mergeCell ref="E34:G34"/>
    <mergeCell ref="H34:J34"/>
    <mergeCell ref="W34:X34"/>
    <mergeCell ref="K34:M34"/>
    <mergeCell ref="N34:P34"/>
    <mergeCell ref="B42:D42"/>
    <mergeCell ref="E42:G42"/>
    <mergeCell ref="H42:J42"/>
    <mergeCell ref="W42:X42"/>
    <mergeCell ref="K42:M42"/>
    <mergeCell ref="N26:P26"/>
    <mergeCell ref="B18:D18"/>
    <mergeCell ref="E18:G18"/>
    <mergeCell ref="H18:J18"/>
    <mergeCell ref="W18:X18"/>
    <mergeCell ref="K18:M18"/>
    <mergeCell ref="N18:P18"/>
    <mergeCell ref="B26:D26"/>
    <mergeCell ref="E26:G26"/>
    <mergeCell ref="H26:J26"/>
    <mergeCell ref="W26:X26"/>
    <mergeCell ref="K26:M26"/>
    <mergeCell ref="N10:P10"/>
    <mergeCell ref="B2:D2"/>
    <mergeCell ref="E2:G2"/>
    <mergeCell ref="H2:J2"/>
    <mergeCell ref="W2:X2"/>
    <mergeCell ref="K2:M2"/>
    <mergeCell ref="N2:P2"/>
    <mergeCell ref="B10:D10"/>
    <mergeCell ref="E10:G10"/>
    <mergeCell ref="H10:J10"/>
    <mergeCell ref="W10:X10"/>
    <mergeCell ref="K10:M1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DF6F-450D-0C42-8C32-776E1BB44F7B}">
  <dimension ref="B1:P66"/>
  <sheetViews>
    <sheetView showGridLines="0" workbookViewId="0">
      <selection activeCell="N10" sqref="N10:P10"/>
    </sheetView>
  </sheetViews>
  <sheetFormatPr baseColWidth="10" defaultRowHeight="16" x14ac:dyDescent="0.2"/>
  <cols>
    <col min="1" max="1" width="3.5" customWidth="1"/>
    <col min="2" max="7" width="5.33203125" style="1" customWidth="1"/>
    <col min="8" max="8" width="12.33203125" style="1" customWidth="1"/>
    <col min="9" max="9" width="13.5" style="1" bestFit="1" customWidth="1"/>
    <col min="10" max="10" width="20.1640625" style="1" bestFit="1" customWidth="1"/>
    <col min="11" max="12" width="10.83203125" style="1"/>
    <col min="13" max="13" width="10.83203125" style="1" customWidth="1"/>
    <col min="14" max="16" width="13.83203125" style="1" customWidth="1"/>
  </cols>
  <sheetData>
    <row r="1" spans="2:16" ht="17" customHeight="1" x14ac:dyDescent="0.2"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101" t="s">
        <v>17</v>
      </c>
      <c r="O1" s="102">
        <v>0.5</v>
      </c>
      <c r="P1" s="34"/>
    </row>
    <row r="2" spans="2:16" ht="31" customHeight="1" x14ac:dyDescent="0.2">
      <c r="B2" s="128" t="s">
        <v>18</v>
      </c>
      <c r="C2" s="127"/>
      <c r="D2" s="127"/>
      <c r="E2" s="128" t="s">
        <v>19</v>
      </c>
      <c r="F2" s="127"/>
      <c r="G2" s="129"/>
      <c r="H2" s="124" t="s">
        <v>20</v>
      </c>
      <c r="I2" s="124"/>
      <c r="J2" s="49" t="s">
        <v>21</v>
      </c>
      <c r="K2" s="131" t="s">
        <v>26</v>
      </c>
      <c r="L2" s="132"/>
      <c r="M2" s="133"/>
      <c r="N2" s="134" t="s">
        <v>23</v>
      </c>
      <c r="O2" s="134"/>
      <c r="P2" s="134"/>
    </row>
    <row r="3" spans="2:16" ht="51" x14ac:dyDescent="0.2">
      <c r="B3" s="52" t="s">
        <v>0</v>
      </c>
      <c r="C3" s="13" t="s">
        <v>11</v>
      </c>
      <c r="D3" s="14" t="s">
        <v>12</v>
      </c>
      <c r="E3" s="84" t="s">
        <v>7</v>
      </c>
      <c r="F3" s="85" t="s">
        <v>8</v>
      </c>
      <c r="G3" s="86" t="s">
        <v>9</v>
      </c>
      <c r="H3" s="87" t="s">
        <v>4</v>
      </c>
      <c r="I3" s="88" t="s">
        <v>24</v>
      </c>
      <c r="J3" s="9" t="s">
        <v>25</v>
      </c>
      <c r="K3" s="50" t="s">
        <v>33</v>
      </c>
      <c r="L3" s="105" t="s">
        <v>34</v>
      </c>
      <c r="M3" s="105" t="s">
        <v>35</v>
      </c>
      <c r="N3" s="8" t="s">
        <v>36</v>
      </c>
      <c r="O3" s="5" t="s">
        <v>37</v>
      </c>
      <c r="P3" s="103" t="s">
        <v>38</v>
      </c>
    </row>
    <row r="4" spans="2:16" x14ac:dyDescent="0.2">
      <c r="B4" s="53">
        <v>0</v>
      </c>
      <c r="C4" s="2">
        <v>0</v>
      </c>
      <c r="D4" s="2">
        <v>0</v>
      </c>
      <c r="E4" s="116">
        <v>0</v>
      </c>
      <c r="F4" s="117">
        <v>0</v>
      </c>
      <c r="G4" s="118">
        <v>0</v>
      </c>
      <c r="H4" s="114">
        <f>C4*E4+D4*F4+G4</f>
        <v>0</v>
      </c>
      <c r="I4" s="98">
        <f>IF(H4&gt;=0,1,0)</f>
        <v>1</v>
      </c>
      <c r="J4" s="35">
        <f>B4-I4</f>
        <v>-1</v>
      </c>
      <c r="K4" s="107">
        <f>J4*C4</f>
        <v>0</v>
      </c>
      <c r="L4" s="108">
        <f>J4*D4</f>
        <v>0</v>
      </c>
      <c r="M4" s="109">
        <f>J4</f>
        <v>-1</v>
      </c>
      <c r="N4" s="107">
        <f>E4+$O$1*K4</f>
        <v>0</v>
      </c>
      <c r="O4" s="108">
        <f>F4+$O$1*L4</f>
        <v>0</v>
      </c>
      <c r="P4" s="109">
        <f>G4+$O$1*M4</f>
        <v>-0.5</v>
      </c>
    </row>
    <row r="5" spans="2:16" x14ac:dyDescent="0.2">
      <c r="B5" s="54">
        <v>0</v>
      </c>
      <c r="C5" s="3">
        <v>0</v>
      </c>
      <c r="D5" s="3">
        <v>1</v>
      </c>
      <c r="E5" s="56">
        <f>N4</f>
        <v>0</v>
      </c>
      <c r="F5" s="115">
        <f t="shared" ref="F5:G7" si="0">O4</f>
        <v>0</v>
      </c>
      <c r="G5" s="119">
        <f t="shared" si="0"/>
        <v>-0.5</v>
      </c>
      <c r="H5" s="64">
        <f t="shared" ref="H5:H7" si="1">C5*E5+D5*F5+G5</f>
        <v>-0.5</v>
      </c>
      <c r="I5" s="99">
        <f t="shared" ref="I5:I7" si="2">IF(H5&gt;=0,1,0)</f>
        <v>0</v>
      </c>
      <c r="J5" s="35">
        <f t="shared" ref="J5:J7" si="3">B5-I5</f>
        <v>0</v>
      </c>
      <c r="K5" s="110">
        <f t="shared" ref="K5:K7" si="4">J5*C5</f>
        <v>0</v>
      </c>
      <c r="L5" s="106">
        <f t="shared" ref="L5:L7" si="5">J5*D5</f>
        <v>0</v>
      </c>
      <c r="M5" s="111">
        <f t="shared" ref="M5:M7" si="6">J5</f>
        <v>0</v>
      </c>
      <c r="N5" s="110">
        <f t="shared" ref="N5:P7" si="7">E5+$O$1*K5</f>
        <v>0</v>
      </c>
      <c r="O5" s="106">
        <f t="shared" si="7"/>
        <v>0</v>
      </c>
      <c r="P5" s="111">
        <f t="shared" si="7"/>
        <v>-0.5</v>
      </c>
    </row>
    <row r="6" spans="2:16" x14ac:dyDescent="0.2">
      <c r="B6" s="54">
        <v>0</v>
      </c>
      <c r="C6" s="3">
        <v>1</v>
      </c>
      <c r="D6" s="3">
        <v>0</v>
      </c>
      <c r="E6" s="56">
        <f>N5</f>
        <v>0</v>
      </c>
      <c r="F6" s="115">
        <f t="shared" si="0"/>
        <v>0</v>
      </c>
      <c r="G6" s="119">
        <f t="shared" si="0"/>
        <v>-0.5</v>
      </c>
      <c r="H6" s="64">
        <f t="shared" si="1"/>
        <v>-0.5</v>
      </c>
      <c r="I6" s="99">
        <f t="shared" si="2"/>
        <v>0</v>
      </c>
      <c r="J6" s="35">
        <f t="shared" si="3"/>
        <v>0</v>
      </c>
      <c r="K6" s="110">
        <f t="shared" si="4"/>
        <v>0</v>
      </c>
      <c r="L6" s="106">
        <f t="shared" si="5"/>
        <v>0</v>
      </c>
      <c r="M6" s="111">
        <f t="shared" si="6"/>
        <v>0</v>
      </c>
      <c r="N6" s="110">
        <f t="shared" si="7"/>
        <v>0</v>
      </c>
      <c r="O6" s="106">
        <f t="shared" si="7"/>
        <v>0</v>
      </c>
      <c r="P6" s="111">
        <f t="shared" si="7"/>
        <v>-0.5</v>
      </c>
    </row>
    <row r="7" spans="2:16" x14ac:dyDescent="0.2">
      <c r="B7" s="55">
        <v>1</v>
      </c>
      <c r="C7" s="4">
        <v>1</v>
      </c>
      <c r="D7" s="4">
        <v>1</v>
      </c>
      <c r="E7" s="120">
        <f>N6</f>
        <v>0</v>
      </c>
      <c r="F7" s="121">
        <f t="shared" si="0"/>
        <v>0</v>
      </c>
      <c r="G7" s="122">
        <f t="shared" si="0"/>
        <v>-0.5</v>
      </c>
      <c r="H7" s="65">
        <f t="shared" si="1"/>
        <v>-0.5</v>
      </c>
      <c r="I7" s="100">
        <f t="shared" si="2"/>
        <v>0</v>
      </c>
      <c r="J7" s="42">
        <f t="shared" si="3"/>
        <v>1</v>
      </c>
      <c r="K7" s="112">
        <f t="shared" si="4"/>
        <v>1</v>
      </c>
      <c r="L7" s="113">
        <f t="shared" si="5"/>
        <v>1</v>
      </c>
      <c r="M7" s="104">
        <f t="shared" si="6"/>
        <v>1</v>
      </c>
      <c r="N7" s="112">
        <f t="shared" si="7"/>
        <v>0.5</v>
      </c>
      <c r="O7" s="113">
        <f t="shared" si="7"/>
        <v>0.5</v>
      </c>
      <c r="P7" s="104">
        <f t="shared" si="7"/>
        <v>0</v>
      </c>
    </row>
    <row r="8" spans="2:16" x14ac:dyDescent="0.2">
      <c r="B8" s="44"/>
      <c r="C8" s="45"/>
      <c r="D8" s="45"/>
      <c r="E8" s="45"/>
      <c r="F8" s="45"/>
      <c r="G8" s="45"/>
      <c r="H8" s="45"/>
      <c r="I8" s="45"/>
      <c r="J8" s="46">
        <f>J4*J5*J6*J7</f>
        <v>0</v>
      </c>
      <c r="K8" s="51">
        <f t="shared" ref="K8:L8" si="8">SUM(K4:K7)</f>
        <v>1</v>
      </c>
      <c r="L8" s="51">
        <f t="shared" si="8"/>
        <v>1</v>
      </c>
      <c r="M8" s="51">
        <f>SUM(M4:M7)</f>
        <v>0</v>
      </c>
      <c r="N8" s="45"/>
      <c r="O8" s="45"/>
      <c r="P8" s="47"/>
    </row>
    <row r="9" spans="2:16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16" ht="16" customHeight="1" x14ac:dyDescent="0.2">
      <c r="B10" s="128" t="s">
        <v>18</v>
      </c>
      <c r="C10" s="127"/>
      <c r="D10" s="127"/>
      <c r="E10" s="128" t="s">
        <v>19</v>
      </c>
      <c r="F10" s="127"/>
      <c r="G10" s="129"/>
      <c r="H10" s="124" t="s">
        <v>20</v>
      </c>
      <c r="I10" s="124"/>
      <c r="J10" s="49" t="s">
        <v>21</v>
      </c>
      <c r="K10" s="123" t="s">
        <v>26</v>
      </c>
      <c r="L10" s="124"/>
      <c r="M10" s="130"/>
      <c r="N10" s="123" t="s">
        <v>23</v>
      </c>
      <c r="O10" s="124"/>
      <c r="P10" s="130"/>
    </row>
    <row r="11" spans="2:16" ht="51" x14ac:dyDescent="0.2">
      <c r="B11" s="52" t="s">
        <v>0</v>
      </c>
      <c r="C11" s="13" t="s">
        <v>11</v>
      </c>
      <c r="D11" s="14" t="s">
        <v>12</v>
      </c>
      <c r="E11" s="84" t="s">
        <v>7</v>
      </c>
      <c r="F11" s="85" t="s">
        <v>8</v>
      </c>
      <c r="G11" s="86" t="s">
        <v>9</v>
      </c>
      <c r="H11" s="87" t="s">
        <v>4</v>
      </c>
      <c r="I11" s="88" t="s">
        <v>24</v>
      </c>
      <c r="J11" s="9" t="s">
        <v>25</v>
      </c>
      <c r="K11" s="50" t="s">
        <v>33</v>
      </c>
      <c r="L11" s="105" t="s">
        <v>34</v>
      </c>
      <c r="M11" s="105" t="s">
        <v>35</v>
      </c>
      <c r="N11" s="8" t="s">
        <v>39</v>
      </c>
      <c r="O11" s="5" t="s">
        <v>40</v>
      </c>
      <c r="P11" s="103" t="s">
        <v>41</v>
      </c>
    </row>
    <row r="12" spans="2:16" x14ac:dyDescent="0.2">
      <c r="B12" s="53">
        <v>0</v>
      </c>
      <c r="C12" s="2">
        <v>0</v>
      </c>
      <c r="D12" s="2">
        <v>0</v>
      </c>
      <c r="E12" s="116">
        <f>N7</f>
        <v>0.5</v>
      </c>
      <c r="F12" s="117">
        <f t="shared" ref="F12:G12" si="9">O7</f>
        <v>0.5</v>
      </c>
      <c r="G12" s="118">
        <f t="shared" si="9"/>
        <v>0</v>
      </c>
      <c r="H12" s="114">
        <f>C12*E12+D12*F12+G12</f>
        <v>0</v>
      </c>
      <c r="I12" s="98">
        <f>IF(H12&gt;=0,1,0)</f>
        <v>1</v>
      </c>
      <c r="J12" s="35">
        <f>B12-I12</f>
        <v>-1</v>
      </c>
      <c r="K12" s="107">
        <f>J12*C12</f>
        <v>0</v>
      </c>
      <c r="L12" s="108">
        <f>J12*D12</f>
        <v>0</v>
      </c>
      <c r="M12" s="109">
        <f>J12</f>
        <v>-1</v>
      </c>
      <c r="N12" s="107">
        <f>E12+$O$1*K12</f>
        <v>0.5</v>
      </c>
      <c r="O12" s="108">
        <f>F12+$O$1*L12</f>
        <v>0.5</v>
      </c>
      <c r="P12" s="109">
        <f>G12+$O$1*M12</f>
        <v>-0.5</v>
      </c>
    </row>
    <row r="13" spans="2:16" x14ac:dyDescent="0.2">
      <c r="B13" s="54">
        <v>0</v>
      </c>
      <c r="C13" s="3">
        <v>0</v>
      </c>
      <c r="D13" s="3">
        <v>1</v>
      </c>
      <c r="E13" s="56">
        <f>N12</f>
        <v>0.5</v>
      </c>
      <c r="F13" s="115">
        <f t="shared" ref="F13:G15" si="10">O12</f>
        <v>0.5</v>
      </c>
      <c r="G13" s="119">
        <f t="shared" si="10"/>
        <v>-0.5</v>
      </c>
      <c r="H13" s="64">
        <f t="shared" ref="H13:H15" si="11">C13*E13+D13*F13+G13</f>
        <v>0</v>
      </c>
      <c r="I13" s="99">
        <f t="shared" ref="I13:I15" si="12">IF(H13&gt;=0,1,0)</f>
        <v>1</v>
      </c>
      <c r="J13" s="35">
        <f t="shared" ref="J13:J15" si="13">B13-I13</f>
        <v>-1</v>
      </c>
      <c r="K13" s="110">
        <f t="shared" ref="K13:K15" si="14">J13*C13</f>
        <v>0</v>
      </c>
      <c r="L13" s="106">
        <f t="shared" ref="L13:L15" si="15">J13*D13</f>
        <v>-1</v>
      </c>
      <c r="M13" s="111">
        <f t="shared" ref="M13:M15" si="16">J13</f>
        <v>-1</v>
      </c>
      <c r="N13" s="110">
        <f t="shared" ref="N13:N15" si="17">E13+$O$1*K13</f>
        <v>0.5</v>
      </c>
      <c r="O13" s="106">
        <f t="shared" ref="O13:O15" si="18">F13+$O$1*L13</f>
        <v>0</v>
      </c>
      <c r="P13" s="111">
        <f t="shared" ref="P13:P15" si="19">G13+$O$1*M13</f>
        <v>-1</v>
      </c>
    </row>
    <row r="14" spans="2:16" x14ac:dyDescent="0.2">
      <c r="B14" s="54">
        <v>0</v>
      </c>
      <c r="C14" s="3">
        <v>1</v>
      </c>
      <c r="D14" s="3">
        <v>0</v>
      </c>
      <c r="E14" s="56">
        <f>N13</f>
        <v>0.5</v>
      </c>
      <c r="F14" s="115">
        <f t="shared" si="10"/>
        <v>0</v>
      </c>
      <c r="G14" s="119">
        <f t="shared" si="10"/>
        <v>-1</v>
      </c>
      <c r="H14" s="64">
        <f t="shared" si="11"/>
        <v>-0.5</v>
      </c>
      <c r="I14" s="99">
        <f t="shared" si="12"/>
        <v>0</v>
      </c>
      <c r="J14" s="35">
        <f t="shared" si="13"/>
        <v>0</v>
      </c>
      <c r="K14" s="110">
        <f t="shared" si="14"/>
        <v>0</v>
      </c>
      <c r="L14" s="106">
        <f t="shared" si="15"/>
        <v>0</v>
      </c>
      <c r="M14" s="111">
        <f t="shared" si="16"/>
        <v>0</v>
      </c>
      <c r="N14" s="110">
        <f t="shared" si="17"/>
        <v>0.5</v>
      </c>
      <c r="O14" s="106">
        <f t="shared" si="18"/>
        <v>0</v>
      </c>
      <c r="P14" s="111">
        <f t="shared" si="19"/>
        <v>-1</v>
      </c>
    </row>
    <row r="15" spans="2:16" x14ac:dyDescent="0.2">
      <c r="B15" s="55">
        <v>1</v>
      </c>
      <c r="C15" s="4">
        <v>1</v>
      </c>
      <c r="D15" s="4">
        <v>1</v>
      </c>
      <c r="E15" s="120">
        <f>N14</f>
        <v>0.5</v>
      </c>
      <c r="F15" s="121">
        <f t="shared" si="10"/>
        <v>0</v>
      </c>
      <c r="G15" s="122">
        <f t="shared" si="10"/>
        <v>-1</v>
      </c>
      <c r="H15" s="65">
        <f t="shared" si="11"/>
        <v>-0.5</v>
      </c>
      <c r="I15" s="100">
        <f t="shared" si="12"/>
        <v>0</v>
      </c>
      <c r="J15" s="42">
        <f t="shared" si="13"/>
        <v>1</v>
      </c>
      <c r="K15" s="112">
        <f t="shared" si="14"/>
        <v>1</v>
      </c>
      <c r="L15" s="113">
        <f t="shared" si="15"/>
        <v>1</v>
      </c>
      <c r="M15" s="104">
        <f t="shared" si="16"/>
        <v>1</v>
      </c>
      <c r="N15" s="112">
        <f t="shared" si="17"/>
        <v>1</v>
      </c>
      <c r="O15" s="113">
        <f t="shared" si="18"/>
        <v>0.5</v>
      </c>
      <c r="P15" s="104">
        <f t="shared" si="19"/>
        <v>-0.5</v>
      </c>
    </row>
    <row r="16" spans="2:16" x14ac:dyDescent="0.2">
      <c r="B16" s="44"/>
      <c r="C16" s="45"/>
      <c r="D16" s="45"/>
      <c r="E16" s="45"/>
      <c r="F16" s="45"/>
      <c r="G16" s="45"/>
      <c r="H16" s="45"/>
      <c r="I16" s="45"/>
      <c r="J16" s="46">
        <f>J12*J13*J14*J15</f>
        <v>0</v>
      </c>
      <c r="K16" s="51">
        <f t="shared" ref="K16:L16" si="20">SUM(K12:K15)</f>
        <v>1</v>
      </c>
      <c r="L16" s="51">
        <f t="shared" si="20"/>
        <v>0</v>
      </c>
      <c r="M16" s="51">
        <f>SUM(M12:M15)</f>
        <v>-1</v>
      </c>
      <c r="N16" s="45"/>
      <c r="O16" s="45"/>
      <c r="P16" s="47"/>
    </row>
    <row r="17" spans="2:16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2:16" ht="16" customHeight="1" x14ac:dyDescent="0.2">
      <c r="B18" s="128" t="s">
        <v>18</v>
      </c>
      <c r="C18" s="127"/>
      <c r="D18" s="127"/>
      <c r="E18" s="128" t="s">
        <v>19</v>
      </c>
      <c r="F18" s="127"/>
      <c r="G18" s="129"/>
      <c r="H18" s="124" t="s">
        <v>20</v>
      </c>
      <c r="I18" s="124"/>
      <c r="J18" s="49" t="s">
        <v>21</v>
      </c>
      <c r="K18" s="123" t="s">
        <v>26</v>
      </c>
      <c r="L18" s="124"/>
      <c r="M18" s="130"/>
      <c r="N18" s="123" t="s">
        <v>23</v>
      </c>
      <c r="O18" s="124"/>
      <c r="P18" s="130"/>
    </row>
    <row r="19" spans="2:16" ht="51" x14ac:dyDescent="0.2">
      <c r="B19" s="52" t="s">
        <v>0</v>
      </c>
      <c r="C19" s="13" t="s">
        <v>11</v>
      </c>
      <c r="D19" s="14" t="s">
        <v>12</v>
      </c>
      <c r="E19" s="84" t="s">
        <v>7</v>
      </c>
      <c r="F19" s="85" t="s">
        <v>8</v>
      </c>
      <c r="G19" s="86" t="s">
        <v>9</v>
      </c>
      <c r="H19" s="87" t="s">
        <v>4</v>
      </c>
      <c r="I19" s="88" t="s">
        <v>24</v>
      </c>
      <c r="J19" s="9" t="s">
        <v>25</v>
      </c>
      <c r="K19" s="50" t="s">
        <v>33</v>
      </c>
      <c r="L19" s="105" t="s">
        <v>34</v>
      </c>
      <c r="M19" s="105" t="s">
        <v>35</v>
      </c>
      <c r="N19" s="8" t="s">
        <v>39</v>
      </c>
      <c r="O19" s="5" t="s">
        <v>40</v>
      </c>
      <c r="P19" s="103" t="s">
        <v>41</v>
      </c>
    </row>
    <row r="20" spans="2:16" x14ac:dyDescent="0.2">
      <c r="B20" s="53">
        <v>0</v>
      </c>
      <c r="C20" s="2">
        <v>0</v>
      </c>
      <c r="D20" s="2">
        <v>0</v>
      </c>
      <c r="E20" s="116">
        <f>N15</f>
        <v>1</v>
      </c>
      <c r="F20" s="117">
        <f t="shared" ref="F20:G20" si="21">O15</f>
        <v>0.5</v>
      </c>
      <c r="G20" s="118">
        <f t="shared" si="21"/>
        <v>-0.5</v>
      </c>
      <c r="H20" s="114">
        <f>C20*E20+D20*F20+G20</f>
        <v>-0.5</v>
      </c>
      <c r="I20" s="98">
        <f>IF(H20&gt;=0,1,0)</f>
        <v>0</v>
      </c>
      <c r="J20" s="35">
        <f>B20-I20</f>
        <v>0</v>
      </c>
      <c r="K20" s="107">
        <f>J20*C20</f>
        <v>0</v>
      </c>
      <c r="L20" s="108">
        <f>J20*D20</f>
        <v>0</v>
      </c>
      <c r="M20" s="109">
        <f>J20</f>
        <v>0</v>
      </c>
      <c r="N20" s="107">
        <f>E20+$O$1*K20</f>
        <v>1</v>
      </c>
      <c r="O20" s="108">
        <f>F20+$O$1*L20</f>
        <v>0.5</v>
      </c>
      <c r="P20" s="109">
        <f>G20+$O$1*M20</f>
        <v>-0.5</v>
      </c>
    </row>
    <row r="21" spans="2:16" x14ac:dyDescent="0.2">
      <c r="B21" s="54">
        <v>0</v>
      </c>
      <c r="C21" s="3">
        <v>0</v>
      </c>
      <c r="D21" s="3">
        <v>1</v>
      </c>
      <c r="E21" s="56">
        <f>N20</f>
        <v>1</v>
      </c>
      <c r="F21" s="115">
        <f t="shared" ref="F21:G23" si="22">O20</f>
        <v>0.5</v>
      </c>
      <c r="G21" s="119">
        <f t="shared" si="22"/>
        <v>-0.5</v>
      </c>
      <c r="H21" s="64">
        <f t="shared" ref="H21:H23" si="23">C21*E21+D21*F21+G21</f>
        <v>0</v>
      </c>
      <c r="I21" s="99">
        <f t="shared" ref="I21:I23" si="24">IF(H21&gt;=0,1,0)</f>
        <v>1</v>
      </c>
      <c r="J21" s="35">
        <f t="shared" ref="J21:J23" si="25">B21-I21</f>
        <v>-1</v>
      </c>
      <c r="K21" s="110">
        <f t="shared" ref="K21:K23" si="26">J21*C21</f>
        <v>0</v>
      </c>
      <c r="L21" s="106">
        <f t="shared" ref="L21:L23" si="27">J21*D21</f>
        <v>-1</v>
      </c>
      <c r="M21" s="111">
        <f t="shared" ref="M21:M23" si="28">J21</f>
        <v>-1</v>
      </c>
      <c r="N21" s="110">
        <f t="shared" ref="N21:N23" si="29">E21+$O$1*K21</f>
        <v>1</v>
      </c>
      <c r="O21" s="106">
        <f t="shared" ref="O21:O23" si="30">F21+$O$1*L21</f>
        <v>0</v>
      </c>
      <c r="P21" s="111">
        <f t="shared" ref="P21:P23" si="31">G21+$O$1*M21</f>
        <v>-1</v>
      </c>
    </row>
    <row r="22" spans="2:16" x14ac:dyDescent="0.2">
      <c r="B22" s="54">
        <v>0</v>
      </c>
      <c r="C22" s="3">
        <v>1</v>
      </c>
      <c r="D22" s="3">
        <v>0</v>
      </c>
      <c r="E22" s="56">
        <f t="shared" ref="E22:E23" si="32">N21</f>
        <v>1</v>
      </c>
      <c r="F22" s="115">
        <f t="shared" si="22"/>
        <v>0</v>
      </c>
      <c r="G22" s="119">
        <f t="shared" si="22"/>
        <v>-1</v>
      </c>
      <c r="H22" s="64">
        <f t="shared" si="23"/>
        <v>0</v>
      </c>
      <c r="I22" s="99">
        <f t="shared" si="24"/>
        <v>1</v>
      </c>
      <c r="J22" s="35">
        <f t="shared" si="25"/>
        <v>-1</v>
      </c>
      <c r="K22" s="110">
        <f t="shared" si="26"/>
        <v>-1</v>
      </c>
      <c r="L22" s="106">
        <f t="shared" si="27"/>
        <v>0</v>
      </c>
      <c r="M22" s="111">
        <f t="shared" si="28"/>
        <v>-1</v>
      </c>
      <c r="N22" s="110">
        <f t="shared" si="29"/>
        <v>0.5</v>
      </c>
      <c r="O22" s="106">
        <f t="shared" si="30"/>
        <v>0</v>
      </c>
      <c r="P22" s="111">
        <f t="shared" si="31"/>
        <v>-1.5</v>
      </c>
    </row>
    <row r="23" spans="2:16" x14ac:dyDescent="0.2">
      <c r="B23" s="55">
        <v>1</v>
      </c>
      <c r="C23" s="4">
        <v>1</v>
      </c>
      <c r="D23" s="4">
        <v>1</v>
      </c>
      <c r="E23" s="120">
        <f t="shared" si="32"/>
        <v>0.5</v>
      </c>
      <c r="F23" s="121">
        <f t="shared" si="22"/>
        <v>0</v>
      </c>
      <c r="G23" s="122">
        <f t="shared" si="22"/>
        <v>-1.5</v>
      </c>
      <c r="H23" s="65">
        <f t="shared" si="23"/>
        <v>-1</v>
      </c>
      <c r="I23" s="100">
        <f t="shared" si="24"/>
        <v>0</v>
      </c>
      <c r="J23" s="42">
        <f t="shared" si="25"/>
        <v>1</v>
      </c>
      <c r="K23" s="112">
        <f t="shared" si="26"/>
        <v>1</v>
      </c>
      <c r="L23" s="113">
        <f t="shared" si="27"/>
        <v>1</v>
      </c>
      <c r="M23" s="104">
        <f t="shared" si="28"/>
        <v>1</v>
      </c>
      <c r="N23" s="112">
        <f t="shared" si="29"/>
        <v>1</v>
      </c>
      <c r="O23" s="113">
        <f t="shared" si="30"/>
        <v>0.5</v>
      </c>
      <c r="P23" s="104">
        <f t="shared" si="31"/>
        <v>-1</v>
      </c>
    </row>
    <row r="24" spans="2:16" ht="17" thickBot="1" x14ac:dyDescent="0.25">
      <c r="B24" s="26"/>
      <c r="C24" s="27"/>
      <c r="D24" s="27"/>
      <c r="E24" s="27"/>
      <c r="F24" s="27"/>
      <c r="G24" s="27"/>
      <c r="H24" s="27"/>
      <c r="I24" s="45"/>
      <c r="J24" s="46">
        <f>J20*J21*J22*J23</f>
        <v>0</v>
      </c>
      <c r="K24" s="51">
        <f t="shared" ref="K24:L24" si="33">SUM(K20:K23)</f>
        <v>0</v>
      </c>
      <c r="L24" s="51">
        <f t="shared" si="33"/>
        <v>0</v>
      </c>
      <c r="M24" s="51">
        <f>SUM(M20:M23)</f>
        <v>-1</v>
      </c>
      <c r="N24" s="27"/>
      <c r="O24" s="27"/>
      <c r="P24" s="29"/>
    </row>
    <row r="25" spans="2:16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16" ht="16" customHeight="1" x14ac:dyDescent="0.2">
      <c r="B26" s="128" t="s">
        <v>18</v>
      </c>
      <c r="C26" s="127"/>
      <c r="D26" s="127"/>
      <c r="E26" s="128" t="s">
        <v>19</v>
      </c>
      <c r="F26" s="127"/>
      <c r="G26" s="129"/>
      <c r="H26" s="124" t="s">
        <v>20</v>
      </c>
      <c r="I26" s="124"/>
      <c r="J26" s="49" t="s">
        <v>21</v>
      </c>
      <c r="K26" s="123" t="s">
        <v>26</v>
      </c>
      <c r="L26" s="124"/>
      <c r="M26" s="130"/>
      <c r="N26" s="123" t="s">
        <v>23</v>
      </c>
      <c r="O26" s="124"/>
      <c r="P26" s="130"/>
    </row>
    <row r="27" spans="2:16" ht="51" x14ac:dyDescent="0.2">
      <c r="B27" s="52" t="s">
        <v>0</v>
      </c>
      <c r="C27" s="13" t="s">
        <v>11</v>
      </c>
      <c r="D27" s="14" t="s">
        <v>12</v>
      </c>
      <c r="E27" s="84" t="s">
        <v>7</v>
      </c>
      <c r="F27" s="85" t="s">
        <v>8</v>
      </c>
      <c r="G27" s="86" t="s">
        <v>9</v>
      </c>
      <c r="H27" s="87" t="s">
        <v>4</v>
      </c>
      <c r="I27" s="88" t="s">
        <v>24</v>
      </c>
      <c r="J27" s="9" t="s">
        <v>25</v>
      </c>
      <c r="K27" s="50" t="s">
        <v>33</v>
      </c>
      <c r="L27" s="105" t="s">
        <v>34</v>
      </c>
      <c r="M27" s="105" t="s">
        <v>35</v>
      </c>
      <c r="N27" s="8" t="s">
        <v>39</v>
      </c>
      <c r="O27" s="5" t="s">
        <v>40</v>
      </c>
      <c r="P27" s="103" t="s">
        <v>41</v>
      </c>
    </row>
    <row r="28" spans="2:16" x14ac:dyDescent="0.2">
      <c r="B28" s="53">
        <v>0</v>
      </c>
      <c r="C28" s="2">
        <v>0</v>
      </c>
      <c r="D28" s="2">
        <v>0</v>
      </c>
      <c r="E28" s="116">
        <f>N23</f>
        <v>1</v>
      </c>
      <c r="F28" s="117">
        <f t="shared" ref="F28:G28" si="34">O23</f>
        <v>0.5</v>
      </c>
      <c r="G28" s="118">
        <f t="shared" si="34"/>
        <v>-1</v>
      </c>
      <c r="H28" s="114">
        <f>C28*E28+D28*F28+G28</f>
        <v>-1</v>
      </c>
      <c r="I28" s="98">
        <f>IF(H28&gt;=0,1,0)</f>
        <v>0</v>
      </c>
      <c r="J28" s="35">
        <f>B28-I28</f>
        <v>0</v>
      </c>
      <c r="K28" s="107">
        <f>J28*C28</f>
        <v>0</v>
      </c>
      <c r="L28" s="108">
        <f>J28*D28</f>
        <v>0</v>
      </c>
      <c r="M28" s="109">
        <f>J28</f>
        <v>0</v>
      </c>
      <c r="N28" s="107">
        <f>E28+$O$1*K28</f>
        <v>1</v>
      </c>
      <c r="O28" s="108">
        <f>F28+$O$1*L28</f>
        <v>0.5</v>
      </c>
      <c r="P28" s="109">
        <f>G28+$O$1*M28</f>
        <v>-1</v>
      </c>
    </row>
    <row r="29" spans="2:16" x14ac:dyDescent="0.2">
      <c r="B29" s="54">
        <v>0</v>
      </c>
      <c r="C29" s="3">
        <v>0</v>
      </c>
      <c r="D29" s="3">
        <v>1</v>
      </c>
      <c r="E29" s="56">
        <f>N28</f>
        <v>1</v>
      </c>
      <c r="F29" s="115">
        <f t="shared" ref="F29:G31" si="35">O28</f>
        <v>0.5</v>
      </c>
      <c r="G29" s="119">
        <f t="shared" si="35"/>
        <v>-1</v>
      </c>
      <c r="H29" s="64">
        <f t="shared" ref="H29:H31" si="36">C29*E29+D29*F29+G29</f>
        <v>-0.5</v>
      </c>
      <c r="I29" s="99">
        <f t="shared" ref="I29:I31" si="37">IF(H29&gt;=0,1,0)</f>
        <v>0</v>
      </c>
      <c r="J29" s="35">
        <f t="shared" ref="J29:J31" si="38">B29-I29</f>
        <v>0</v>
      </c>
      <c r="K29" s="110">
        <f t="shared" ref="K29:K31" si="39">J29*C29</f>
        <v>0</v>
      </c>
      <c r="L29" s="106">
        <f t="shared" ref="L29:L31" si="40">J29*D29</f>
        <v>0</v>
      </c>
      <c r="M29" s="111">
        <f t="shared" ref="M29:M31" si="41">J29</f>
        <v>0</v>
      </c>
      <c r="N29" s="110">
        <f t="shared" ref="N29:N31" si="42">E29+$O$1*K29</f>
        <v>1</v>
      </c>
      <c r="O29" s="106">
        <f t="shared" ref="O29:O31" si="43">F29+$O$1*L29</f>
        <v>0.5</v>
      </c>
      <c r="P29" s="111">
        <f t="shared" ref="P29:P31" si="44">G29+$O$1*M29</f>
        <v>-1</v>
      </c>
    </row>
    <row r="30" spans="2:16" x14ac:dyDescent="0.2">
      <c r="B30" s="54">
        <v>0</v>
      </c>
      <c r="C30" s="3">
        <v>1</v>
      </c>
      <c r="D30" s="3">
        <v>0</v>
      </c>
      <c r="E30" s="56">
        <f t="shared" ref="E30:E31" si="45">N29</f>
        <v>1</v>
      </c>
      <c r="F30" s="115">
        <f t="shared" si="35"/>
        <v>0.5</v>
      </c>
      <c r="G30" s="119">
        <f t="shared" si="35"/>
        <v>-1</v>
      </c>
      <c r="H30" s="64">
        <f t="shared" si="36"/>
        <v>0</v>
      </c>
      <c r="I30" s="99">
        <f t="shared" si="37"/>
        <v>1</v>
      </c>
      <c r="J30" s="35">
        <f t="shared" si="38"/>
        <v>-1</v>
      </c>
      <c r="K30" s="110">
        <f t="shared" si="39"/>
        <v>-1</v>
      </c>
      <c r="L30" s="106">
        <f t="shared" si="40"/>
        <v>0</v>
      </c>
      <c r="M30" s="111">
        <f t="shared" si="41"/>
        <v>-1</v>
      </c>
      <c r="N30" s="110">
        <f t="shared" si="42"/>
        <v>0.5</v>
      </c>
      <c r="O30" s="106">
        <f t="shared" si="43"/>
        <v>0.5</v>
      </c>
      <c r="P30" s="111">
        <f t="shared" si="44"/>
        <v>-1.5</v>
      </c>
    </row>
    <row r="31" spans="2:16" x14ac:dyDescent="0.2">
      <c r="B31" s="55">
        <v>1</v>
      </c>
      <c r="C31" s="4">
        <v>1</v>
      </c>
      <c r="D31" s="4">
        <v>1</v>
      </c>
      <c r="E31" s="120">
        <f t="shared" si="45"/>
        <v>0.5</v>
      </c>
      <c r="F31" s="121">
        <f t="shared" si="35"/>
        <v>0.5</v>
      </c>
      <c r="G31" s="122">
        <f t="shared" si="35"/>
        <v>-1.5</v>
      </c>
      <c r="H31" s="65">
        <f t="shared" si="36"/>
        <v>-0.5</v>
      </c>
      <c r="I31" s="100">
        <f t="shared" si="37"/>
        <v>0</v>
      </c>
      <c r="J31" s="42">
        <f t="shared" si="38"/>
        <v>1</v>
      </c>
      <c r="K31" s="112">
        <f t="shared" si="39"/>
        <v>1</v>
      </c>
      <c r="L31" s="113">
        <f t="shared" si="40"/>
        <v>1</v>
      </c>
      <c r="M31" s="104">
        <f t="shared" si="41"/>
        <v>1</v>
      </c>
      <c r="N31" s="112">
        <f t="shared" si="42"/>
        <v>1</v>
      </c>
      <c r="O31" s="113">
        <f t="shared" si="43"/>
        <v>1</v>
      </c>
      <c r="P31" s="104">
        <f t="shared" si="44"/>
        <v>-1</v>
      </c>
    </row>
    <row r="32" spans="2:16" x14ac:dyDescent="0.2">
      <c r="B32" s="44"/>
      <c r="C32" s="45"/>
      <c r="D32" s="45"/>
      <c r="E32" s="45"/>
      <c r="F32" s="45"/>
      <c r="G32" s="45"/>
      <c r="H32" s="45"/>
      <c r="I32" s="45"/>
      <c r="J32" s="46">
        <f>J28*J29*J30*J31</f>
        <v>0</v>
      </c>
      <c r="K32" s="51">
        <f t="shared" ref="K32:L32" si="46">SUM(K28:K31)</f>
        <v>0</v>
      </c>
      <c r="L32" s="51">
        <f t="shared" si="46"/>
        <v>1</v>
      </c>
      <c r="M32" s="51">
        <f>SUM(M28:M31)</f>
        <v>0</v>
      </c>
      <c r="N32" s="45"/>
      <c r="O32" s="45"/>
      <c r="P32" s="47"/>
    </row>
    <row r="33" spans="2:16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ht="17" x14ac:dyDescent="0.2">
      <c r="B34" s="128" t="s">
        <v>18</v>
      </c>
      <c r="C34" s="127"/>
      <c r="D34" s="127"/>
      <c r="E34" s="128" t="s">
        <v>19</v>
      </c>
      <c r="F34" s="127"/>
      <c r="G34" s="129"/>
      <c r="H34" s="124" t="s">
        <v>20</v>
      </c>
      <c r="I34" s="124"/>
      <c r="J34" s="49" t="s">
        <v>21</v>
      </c>
      <c r="K34" s="123" t="s">
        <v>26</v>
      </c>
      <c r="L34" s="124"/>
      <c r="M34" s="130"/>
      <c r="N34" s="123" t="s">
        <v>23</v>
      </c>
      <c r="O34" s="124"/>
      <c r="P34" s="130"/>
    </row>
    <row r="35" spans="2:16" ht="51" x14ac:dyDescent="0.2">
      <c r="B35" s="52" t="s">
        <v>0</v>
      </c>
      <c r="C35" s="13" t="s">
        <v>11</v>
      </c>
      <c r="D35" s="14" t="s">
        <v>12</v>
      </c>
      <c r="E35" s="84" t="s">
        <v>7</v>
      </c>
      <c r="F35" s="85" t="s">
        <v>8</v>
      </c>
      <c r="G35" s="86" t="s">
        <v>9</v>
      </c>
      <c r="H35" s="87" t="s">
        <v>4</v>
      </c>
      <c r="I35" s="88" t="s">
        <v>24</v>
      </c>
      <c r="J35" s="9" t="s">
        <v>25</v>
      </c>
      <c r="K35" s="50" t="s">
        <v>33</v>
      </c>
      <c r="L35" s="105" t="s">
        <v>34</v>
      </c>
      <c r="M35" s="105" t="s">
        <v>35</v>
      </c>
      <c r="N35" s="8" t="s">
        <v>39</v>
      </c>
      <c r="O35" s="5" t="s">
        <v>40</v>
      </c>
      <c r="P35" s="103" t="s">
        <v>41</v>
      </c>
    </row>
    <row r="36" spans="2:16" x14ac:dyDescent="0.2">
      <c r="B36" s="53">
        <v>0</v>
      </c>
      <c r="C36" s="2">
        <v>0</v>
      </c>
      <c r="D36" s="2">
        <v>0</v>
      </c>
      <c r="E36" s="116">
        <f>N31</f>
        <v>1</v>
      </c>
      <c r="F36" s="117">
        <f t="shared" ref="F36:G36" si="47">O31</f>
        <v>1</v>
      </c>
      <c r="G36" s="118">
        <f t="shared" si="47"/>
        <v>-1</v>
      </c>
      <c r="H36" s="114">
        <f>C36*E36+D36*F36+G36</f>
        <v>-1</v>
      </c>
      <c r="I36" s="98">
        <f>IF(H36&gt;=0,1,0)</f>
        <v>0</v>
      </c>
      <c r="J36" s="35">
        <f>B36-I36</f>
        <v>0</v>
      </c>
      <c r="K36" s="107">
        <f>J36*C36</f>
        <v>0</v>
      </c>
      <c r="L36" s="108">
        <f>J36*D36</f>
        <v>0</v>
      </c>
      <c r="M36" s="109">
        <f>J36</f>
        <v>0</v>
      </c>
      <c r="N36" s="107">
        <f>E36+$O$1*K36</f>
        <v>1</v>
      </c>
      <c r="O36" s="108">
        <f>F36+$O$1*L36</f>
        <v>1</v>
      </c>
      <c r="P36" s="109">
        <f>G36+$O$1*M36</f>
        <v>-1</v>
      </c>
    </row>
    <row r="37" spans="2:16" x14ac:dyDescent="0.2">
      <c r="B37" s="54">
        <v>0</v>
      </c>
      <c r="C37" s="3">
        <v>0</v>
      </c>
      <c r="D37" s="3">
        <v>1</v>
      </c>
      <c r="E37" s="56">
        <f>N36</f>
        <v>1</v>
      </c>
      <c r="F37" s="115">
        <f t="shared" ref="F37:G39" si="48">O36</f>
        <v>1</v>
      </c>
      <c r="G37" s="119">
        <f t="shared" si="48"/>
        <v>-1</v>
      </c>
      <c r="H37" s="64">
        <f t="shared" ref="H37:H39" si="49">C37*E37+D37*F37+G37</f>
        <v>0</v>
      </c>
      <c r="I37" s="99">
        <f t="shared" ref="I37:I39" si="50">IF(H37&gt;=0,1,0)</f>
        <v>1</v>
      </c>
      <c r="J37" s="35">
        <f t="shared" ref="J37:J39" si="51">B37-I37</f>
        <v>-1</v>
      </c>
      <c r="K37" s="110">
        <f t="shared" ref="K37:K39" si="52">J37*C37</f>
        <v>0</v>
      </c>
      <c r="L37" s="106">
        <f t="shared" ref="L37:L39" si="53">J37*D37</f>
        <v>-1</v>
      </c>
      <c r="M37" s="111">
        <f t="shared" ref="M37:M39" si="54">J37</f>
        <v>-1</v>
      </c>
      <c r="N37" s="110">
        <f t="shared" ref="N37:N39" si="55">E37+$O$1*K37</f>
        <v>1</v>
      </c>
      <c r="O37" s="106">
        <f t="shared" ref="O37:O39" si="56">F37+$O$1*L37</f>
        <v>0.5</v>
      </c>
      <c r="P37" s="111">
        <f t="shared" ref="P37:P39" si="57">G37+$O$1*M37</f>
        <v>-1.5</v>
      </c>
    </row>
    <row r="38" spans="2:16" x14ac:dyDescent="0.2">
      <c r="B38" s="54">
        <v>0</v>
      </c>
      <c r="C38" s="3">
        <v>1</v>
      </c>
      <c r="D38" s="3">
        <v>0</v>
      </c>
      <c r="E38" s="56">
        <f t="shared" ref="E38:E39" si="58">N37</f>
        <v>1</v>
      </c>
      <c r="F38" s="115">
        <f t="shared" si="48"/>
        <v>0.5</v>
      </c>
      <c r="G38" s="119">
        <f t="shared" si="48"/>
        <v>-1.5</v>
      </c>
      <c r="H38" s="64">
        <f t="shared" si="49"/>
        <v>-0.5</v>
      </c>
      <c r="I38" s="99">
        <f t="shared" si="50"/>
        <v>0</v>
      </c>
      <c r="J38" s="35">
        <f t="shared" si="51"/>
        <v>0</v>
      </c>
      <c r="K38" s="110">
        <f t="shared" si="52"/>
        <v>0</v>
      </c>
      <c r="L38" s="106">
        <f t="shared" si="53"/>
        <v>0</v>
      </c>
      <c r="M38" s="111">
        <f t="shared" si="54"/>
        <v>0</v>
      </c>
      <c r="N38" s="110">
        <f t="shared" si="55"/>
        <v>1</v>
      </c>
      <c r="O38" s="106">
        <f t="shared" si="56"/>
        <v>0.5</v>
      </c>
      <c r="P38" s="111">
        <f t="shared" si="57"/>
        <v>-1.5</v>
      </c>
    </row>
    <row r="39" spans="2:16" x14ac:dyDescent="0.2">
      <c r="B39" s="55">
        <v>1</v>
      </c>
      <c r="C39" s="4">
        <v>1</v>
      </c>
      <c r="D39" s="4">
        <v>1</v>
      </c>
      <c r="E39" s="120">
        <f t="shared" si="58"/>
        <v>1</v>
      </c>
      <c r="F39" s="121">
        <f t="shared" si="48"/>
        <v>0.5</v>
      </c>
      <c r="G39" s="122">
        <f t="shared" si="48"/>
        <v>-1.5</v>
      </c>
      <c r="H39" s="65">
        <f t="shared" si="49"/>
        <v>0</v>
      </c>
      <c r="I39" s="100">
        <f t="shared" si="50"/>
        <v>1</v>
      </c>
      <c r="J39" s="42">
        <f t="shared" si="51"/>
        <v>0</v>
      </c>
      <c r="K39" s="112">
        <f t="shared" si="52"/>
        <v>0</v>
      </c>
      <c r="L39" s="113">
        <f t="shared" si="53"/>
        <v>0</v>
      </c>
      <c r="M39" s="104">
        <f t="shared" si="54"/>
        <v>0</v>
      </c>
      <c r="N39" s="112">
        <f t="shared" si="55"/>
        <v>1</v>
      </c>
      <c r="O39" s="113">
        <f t="shared" si="56"/>
        <v>0.5</v>
      </c>
      <c r="P39" s="104">
        <f t="shared" si="57"/>
        <v>-1.5</v>
      </c>
    </row>
    <row r="40" spans="2:16" x14ac:dyDescent="0.2">
      <c r="B40" s="44"/>
      <c r="C40" s="45"/>
      <c r="D40" s="45"/>
      <c r="E40" s="45"/>
      <c r="F40" s="45"/>
      <c r="G40" s="45"/>
      <c r="H40" s="45"/>
      <c r="I40" s="45"/>
      <c r="J40" s="46">
        <f>J36*J37*J38*J39</f>
        <v>0</v>
      </c>
      <c r="K40" s="51">
        <f t="shared" ref="K40:L40" si="59">SUM(K36:K39)</f>
        <v>0</v>
      </c>
      <c r="L40" s="51">
        <f t="shared" si="59"/>
        <v>-1</v>
      </c>
      <c r="M40" s="51">
        <f>SUM(M36:M39)</f>
        <v>-1</v>
      </c>
      <c r="N40" s="45"/>
      <c r="O40" s="45"/>
      <c r="P40" s="47"/>
    </row>
    <row r="41" spans="2:16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17" x14ac:dyDescent="0.2">
      <c r="B42" s="128" t="s">
        <v>18</v>
      </c>
      <c r="C42" s="127"/>
      <c r="D42" s="127"/>
      <c r="E42" s="128" t="s">
        <v>19</v>
      </c>
      <c r="F42" s="127"/>
      <c r="G42" s="129"/>
      <c r="H42" s="124" t="s">
        <v>20</v>
      </c>
      <c r="I42" s="124"/>
      <c r="J42" s="49" t="s">
        <v>21</v>
      </c>
      <c r="K42" s="123" t="s">
        <v>26</v>
      </c>
      <c r="L42" s="124"/>
      <c r="M42" s="130"/>
      <c r="N42" s="123" t="s">
        <v>23</v>
      </c>
      <c r="O42" s="124"/>
      <c r="P42" s="130"/>
    </row>
    <row r="43" spans="2:16" ht="51" x14ac:dyDescent="0.2">
      <c r="B43" s="52" t="s">
        <v>0</v>
      </c>
      <c r="C43" s="13" t="s">
        <v>11</v>
      </c>
      <c r="D43" s="14" t="s">
        <v>12</v>
      </c>
      <c r="E43" s="84" t="s">
        <v>7</v>
      </c>
      <c r="F43" s="85" t="s">
        <v>8</v>
      </c>
      <c r="G43" s="86" t="s">
        <v>9</v>
      </c>
      <c r="H43" s="87" t="s">
        <v>4</v>
      </c>
      <c r="I43" s="88" t="s">
        <v>24</v>
      </c>
      <c r="J43" s="9" t="s">
        <v>25</v>
      </c>
      <c r="K43" s="50" t="s">
        <v>33</v>
      </c>
      <c r="L43" s="105" t="s">
        <v>34</v>
      </c>
      <c r="M43" s="105" t="s">
        <v>35</v>
      </c>
      <c r="N43" s="8" t="s">
        <v>39</v>
      </c>
      <c r="O43" s="5" t="s">
        <v>40</v>
      </c>
      <c r="P43" s="103" t="s">
        <v>41</v>
      </c>
    </row>
    <row r="44" spans="2:16" x14ac:dyDescent="0.2">
      <c r="B44" s="53">
        <v>0</v>
      </c>
      <c r="C44" s="2">
        <v>0</v>
      </c>
      <c r="D44" s="2">
        <v>0</v>
      </c>
      <c r="E44" s="116">
        <f>N39</f>
        <v>1</v>
      </c>
      <c r="F44" s="117">
        <f t="shared" ref="F44:G44" si="60">O39</f>
        <v>0.5</v>
      </c>
      <c r="G44" s="118">
        <f t="shared" si="60"/>
        <v>-1.5</v>
      </c>
      <c r="H44" s="114">
        <f>C44*E44+D44*F44+G44</f>
        <v>-1.5</v>
      </c>
      <c r="I44" s="98">
        <f>IF(H44&gt;=0,1,0)</f>
        <v>0</v>
      </c>
      <c r="J44" s="35">
        <f>B44-I44</f>
        <v>0</v>
      </c>
      <c r="K44" s="107">
        <f>J44*C44</f>
        <v>0</v>
      </c>
      <c r="L44" s="108">
        <f>J44*D44</f>
        <v>0</v>
      </c>
      <c r="M44" s="109">
        <f>J44</f>
        <v>0</v>
      </c>
      <c r="N44" s="107">
        <f>E44+$O$1*K44</f>
        <v>1</v>
      </c>
      <c r="O44" s="108">
        <f>F44+$O$1*L44</f>
        <v>0.5</v>
      </c>
      <c r="P44" s="109">
        <f>G44+$O$1*M44</f>
        <v>-1.5</v>
      </c>
    </row>
    <row r="45" spans="2:16" x14ac:dyDescent="0.2">
      <c r="B45" s="54">
        <v>0</v>
      </c>
      <c r="C45" s="3">
        <v>0</v>
      </c>
      <c r="D45" s="3">
        <v>1</v>
      </c>
      <c r="E45" s="56">
        <f>N44</f>
        <v>1</v>
      </c>
      <c r="F45" s="115">
        <f t="shared" ref="F45:G47" si="61">O44</f>
        <v>0.5</v>
      </c>
      <c r="G45" s="119">
        <f t="shared" si="61"/>
        <v>-1.5</v>
      </c>
      <c r="H45" s="64">
        <f t="shared" ref="H45:H47" si="62">C45*E45+D45*F45+G45</f>
        <v>-1</v>
      </c>
      <c r="I45" s="99">
        <f t="shared" ref="I45:I47" si="63">IF(H45&gt;=0,1,0)</f>
        <v>0</v>
      </c>
      <c r="J45" s="35">
        <f t="shared" ref="J45:J47" si="64">B45-I45</f>
        <v>0</v>
      </c>
      <c r="K45" s="110">
        <f t="shared" ref="K45:K47" si="65">J45*C45</f>
        <v>0</v>
      </c>
      <c r="L45" s="106">
        <f t="shared" ref="L45:L47" si="66">J45*D45</f>
        <v>0</v>
      </c>
      <c r="M45" s="111">
        <f t="shared" ref="M45:M47" si="67">J45</f>
        <v>0</v>
      </c>
      <c r="N45" s="110">
        <f t="shared" ref="N45:N47" si="68">E45+$O$1*K45</f>
        <v>1</v>
      </c>
      <c r="O45" s="106">
        <f t="shared" ref="O45:O47" si="69">F45+$O$1*L45</f>
        <v>0.5</v>
      </c>
      <c r="P45" s="111">
        <f t="shared" ref="P45:P47" si="70">G45+$O$1*M45</f>
        <v>-1.5</v>
      </c>
    </row>
    <row r="46" spans="2:16" x14ac:dyDescent="0.2">
      <c r="B46" s="54">
        <v>0</v>
      </c>
      <c r="C46" s="3">
        <v>1</v>
      </c>
      <c r="D46" s="3">
        <v>0</v>
      </c>
      <c r="E46" s="56">
        <f t="shared" ref="E46:E47" si="71">N45</f>
        <v>1</v>
      </c>
      <c r="F46" s="115">
        <f t="shared" si="61"/>
        <v>0.5</v>
      </c>
      <c r="G46" s="119">
        <f t="shared" si="61"/>
        <v>-1.5</v>
      </c>
      <c r="H46" s="64">
        <f t="shared" si="62"/>
        <v>-0.5</v>
      </c>
      <c r="I46" s="99">
        <f t="shared" si="63"/>
        <v>0</v>
      </c>
      <c r="J46" s="35">
        <f t="shared" si="64"/>
        <v>0</v>
      </c>
      <c r="K46" s="110">
        <f t="shared" si="65"/>
        <v>0</v>
      </c>
      <c r="L46" s="106">
        <f t="shared" si="66"/>
        <v>0</v>
      </c>
      <c r="M46" s="111">
        <f t="shared" si="67"/>
        <v>0</v>
      </c>
      <c r="N46" s="110">
        <f t="shared" si="68"/>
        <v>1</v>
      </c>
      <c r="O46" s="106">
        <f t="shared" si="69"/>
        <v>0.5</v>
      </c>
      <c r="P46" s="111">
        <f t="shared" si="70"/>
        <v>-1.5</v>
      </c>
    </row>
    <row r="47" spans="2:16" x14ac:dyDescent="0.2">
      <c r="B47" s="55">
        <v>1</v>
      </c>
      <c r="C47" s="4">
        <v>1</v>
      </c>
      <c r="D47" s="4">
        <v>1</v>
      </c>
      <c r="E47" s="120">
        <f t="shared" si="71"/>
        <v>1</v>
      </c>
      <c r="F47" s="121">
        <f t="shared" si="61"/>
        <v>0.5</v>
      </c>
      <c r="G47" s="122">
        <f t="shared" si="61"/>
        <v>-1.5</v>
      </c>
      <c r="H47" s="65">
        <f t="shared" si="62"/>
        <v>0</v>
      </c>
      <c r="I47" s="100">
        <f t="shared" si="63"/>
        <v>1</v>
      </c>
      <c r="J47" s="42">
        <f t="shared" si="64"/>
        <v>0</v>
      </c>
      <c r="K47" s="112">
        <f t="shared" si="65"/>
        <v>0</v>
      </c>
      <c r="L47" s="113">
        <f t="shared" si="66"/>
        <v>0</v>
      </c>
      <c r="M47" s="104">
        <f t="shared" si="67"/>
        <v>0</v>
      </c>
      <c r="N47" s="112">
        <f t="shared" si="68"/>
        <v>1</v>
      </c>
      <c r="O47" s="113">
        <f t="shared" si="69"/>
        <v>0.5</v>
      </c>
      <c r="P47" s="104">
        <f t="shared" si="70"/>
        <v>-1.5</v>
      </c>
    </row>
    <row r="48" spans="2:16" x14ac:dyDescent="0.2">
      <c r="B48" s="44"/>
      <c r="C48" s="45"/>
      <c r="D48" s="45"/>
      <c r="E48" s="45"/>
      <c r="F48" s="45"/>
      <c r="G48" s="45"/>
      <c r="H48" s="45"/>
      <c r="I48" s="45"/>
      <c r="J48" s="46">
        <f>J44*J45*J46*J47</f>
        <v>0</v>
      </c>
      <c r="K48" s="51">
        <f t="shared" ref="K48" si="72">SUM(K44:K47)</f>
        <v>0</v>
      </c>
      <c r="L48" s="51">
        <f t="shared" ref="L48" si="73">SUM(L44:L47)</f>
        <v>0</v>
      </c>
      <c r="M48" s="51">
        <f>SUM(M44:M47)</f>
        <v>0</v>
      </c>
      <c r="N48" s="45"/>
      <c r="O48" s="45"/>
      <c r="P48" s="47"/>
    </row>
    <row r="49" spans="2:16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2:16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2:16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2:16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x14ac:dyDescent="0.2">
      <c r="B58" t="s">
        <v>27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2:16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2:16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2:16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2:16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2:16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2:16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2:16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</sheetData>
  <mergeCells count="30">
    <mergeCell ref="B34:D34"/>
    <mergeCell ref="E34:G34"/>
    <mergeCell ref="H34:I34"/>
    <mergeCell ref="K34:M34"/>
    <mergeCell ref="N34:P34"/>
    <mergeCell ref="B42:D42"/>
    <mergeCell ref="E42:G42"/>
    <mergeCell ref="H42:I42"/>
    <mergeCell ref="K42:M42"/>
    <mergeCell ref="N42:P42"/>
    <mergeCell ref="B18:D18"/>
    <mergeCell ref="E18:G18"/>
    <mergeCell ref="H18:I18"/>
    <mergeCell ref="K18:M18"/>
    <mergeCell ref="N18:P18"/>
    <mergeCell ref="B26:D26"/>
    <mergeCell ref="E26:G26"/>
    <mergeCell ref="H26:I26"/>
    <mergeCell ref="K26:M26"/>
    <mergeCell ref="N26:P26"/>
    <mergeCell ref="B2:D2"/>
    <mergeCell ref="E2:G2"/>
    <mergeCell ref="H2:I2"/>
    <mergeCell ref="K2:M2"/>
    <mergeCell ref="N2:P2"/>
    <mergeCell ref="B10:D10"/>
    <mergeCell ref="E10:G10"/>
    <mergeCell ref="H10:I10"/>
    <mergeCell ref="K10:M10"/>
    <mergeCell ref="N10:P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3DD9-11B5-F441-A48C-A4248EC96388}">
  <dimension ref="B1:G16"/>
  <sheetViews>
    <sheetView workbookViewId="0">
      <selection activeCell="F22" sqref="F22"/>
    </sheetView>
  </sheetViews>
  <sheetFormatPr baseColWidth="10" defaultRowHeight="16" x14ac:dyDescent="0.2"/>
  <sheetData>
    <row r="1" spans="2:7" x14ac:dyDescent="0.2">
      <c r="B1" t="s">
        <v>50</v>
      </c>
      <c r="E1" t="s">
        <v>51</v>
      </c>
      <c r="G1" t="s">
        <v>43</v>
      </c>
    </row>
    <row r="2" spans="2:7" x14ac:dyDescent="0.2">
      <c r="B2">
        <v>1.76405235</v>
      </c>
      <c r="C2">
        <v>0.40015720999999999</v>
      </c>
      <c r="E2">
        <v>0.95008842000000004</v>
      </c>
      <c r="G2">
        <f>B2*$E$2+C2*$E$3</f>
        <v>1.615439031141803</v>
      </c>
    </row>
    <row r="3" spans="2:7" x14ac:dyDescent="0.2">
      <c r="B3">
        <v>0.97873798000000001</v>
      </c>
      <c r="C3">
        <v>2.2408931999999999</v>
      </c>
      <c r="E3">
        <v>-0.15135720999999999</v>
      </c>
      <c r="G3">
        <f>B3*$E$2+C3*$E$3</f>
        <v>0.59071227835221973</v>
      </c>
    </row>
    <row r="4" spans="2:7" x14ac:dyDescent="0.2">
      <c r="B4">
        <v>1.8675579899999999</v>
      </c>
      <c r="C4">
        <v>-0.97727788000000004</v>
      </c>
      <c r="G4">
        <f>B4*$E$2+C4*$E$3</f>
        <v>1.9222632732889906</v>
      </c>
    </row>
    <row r="6" spans="2:7" x14ac:dyDescent="0.2">
      <c r="B6" t="s">
        <v>42</v>
      </c>
    </row>
    <row r="7" spans="2:7" x14ac:dyDescent="0.2">
      <c r="B7" t="s">
        <v>49</v>
      </c>
      <c r="C7" t="s">
        <v>45</v>
      </c>
      <c r="F7" t="s">
        <v>46</v>
      </c>
    </row>
    <row r="8" spans="2:7" x14ac:dyDescent="0.2">
      <c r="B8">
        <v>-0.10321885</v>
      </c>
      <c r="C8">
        <v>0.95008842000000004</v>
      </c>
      <c r="D8">
        <v>-0.15135720999999999</v>
      </c>
      <c r="F8">
        <f>B8*$C$8</f>
        <v>-9.8067034110717002E-2</v>
      </c>
      <c r="G8">
        <f>B8*$D$8</f>
        <v>1.5622917155408499E-2</v>
      </c>
    </row>
    <row r="9" spans="2:7" x14ac:dyDescent="0.2">
      <c r="B9">
        <v>0.41059849999999998</v>
      </c>
      <c r="F9">
        <f t="shared" ref="F9:F10" si="0">B9*$C$8</f>
        <v>0.39010488011937</v>
      </c>
      <c r="G9">
        <f t="shared" ref="G9:G10" si="1">B9*$D$8</f>
        <v>-6.2147043390184994E-2</v>
      </c>
    </row>
    <row r="10" spans="2:7" x14ac:dyDescent="0.2">
      <c r="B10">
        <v>0.14404357000000001</v>
      </c>
      <c r="F10">
        <f t="shared" si="0"/>
        <v>0.13685412783245943</v>
      </c>
      <c r="G10">
        <f t="shared" si="1"/>
        <v>-2.1802032873639701E-2</v>
      </c>
    </row>
    <row r="13" spans="2:7" x14ac:dyDescent="0.2">
      <c r="B13" t="s">
        <v>47</v>
      </c>
      <c r="E13" t="s">
        <v>44</v>
      </c>
      <c r="G13" t="s">
        <v>48</v>
      </c>
    </row>
    <row r="14" spans="2:7" x14ac:dyDescent="0.2">
      <c r="B14">
        <v>1.76405235</v>
      </c>
      <c r="C14">
        <v>0.97873798000000001</v>
      </c>
      <c r="D14">
        <v>1.8675579899999999</v>
      </c>
      <c r="E14">
        <v>-0.10321885</v>
      </c>
      <c r="G14">
        <f>B14*E14+C14*E15+D14*E16</f>
        <v>0.4887946116358568</v>
      </c>
    </row>
    <row r="15" spans="2:7" x14ac:dyDescent="0.2">
      <c r="B15">
        <v>0.40015720999999999</v>
      </c>
      <c r="C15">
        <v>2.2408931999999999</v>
      </c>
      <c r="D15">
        <v>-0.97727788000000004</v>
      </c>
      <c r="E15">
        <v>0.41059849999999998</v>
      </c>
      <c r="G15">
        <f>B15*E14+C15*E15+D15*E16</f>
        <v>0.73803302482755984</v>
      </c>
    </row>
    <row r="16" spans="2:7" x14ac:dyDescent="0.2">
      <c r="E16">
        <v>0.14404357000000001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gradient</vt:lpstr>
      <vt:lpstr>gradient (2)</vt:lpstr>
      <vt:lpstr>perceptron_algorithm (2)</vt:lpstr>
      <vt:lpstr>gradient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2020-06-03T07:29:02Z</dcterms:created>
  <dcterms:modified xsi:type="dcterms:W3CDTF">2020-08-23T07:47:16Z</dcterms:modified>
</cp:coreProperties>
</file>