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lkins/msu/kickstarteranalysis/"/>
    </mc:Choice>
  </mc:AlternateContent>
  <xr:revisionPtr revIDLastSave="0" documentId="13_ncr:1_{4A6503BD-BE57-DF4D-BB03-254FA8E22338}" xr6:coauthVersionLast="47" xr6:coauthVersionMax="47" xr10:uidLastSave="{00000000-0000-0000-0000-000000000000}"/>
  <bookViews>
    <workbookView xWindow="25580" yWindow="520" windowWidth="25600" windowHeight="27180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stics" sheetId="9" r:id="rId8"/>
  </sheets>
  <definedNames>
    <definedName name="_xlnm._FilterDatabase" localSheetId="0" hidden="1">Kickstarter!$A$1:$U$4120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2.10" hidden="1">'Outcomes Based on Goals'!$G$1</definedName>
    <definedName name="_xlchart.v2.11" hidden="1">'Outcomes Based on Goals'!$G$2:$G$13</definedName>
    <definedName name="_xlchart.v2.12" hidden="1">'Outcomes Based on Goals'!$H$1</definedName>
    <definedName name="_xlchart.v2.13" hidden="1">'Outcomes Based on Goals'!$H$2:$H$13</definedName>
    <definedName name="_xlchart.v2.7" hidden="1">'Outcomes Based on Goals'!$A$2:$A$13</definedName>
    <definedName name="_xlchart.v2.8" hidden="1">'Outcomes Based on Goals'!$F$1</definedName>
    <definedName name="_xlchart.v2.9" hidden="1">'Outcomes Based on Goals'!$F$2:$F$13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E13" i="12" s="1"/>
  <c r="B12" i="12"/>
  <c r="B11" i="12"/>
  <c r="E11" i="12" s="1"/>
  <c r="B10" i="12"/>
  <c r="B9" i="12"/>
  <c r="E9" i="12" s="1"/>
  <c r="B8" i="12"/>
  <c r="B7" i="12"/>
  <c r="B6" i="12"/>
  <c r="E6" i="12" s="1"/>
  <c r="B5" i="12"/>
  <c r="B4" i="12"/>
  <c r="B3" i="12"/>
  <c r="E3" i="12" s="1"/>
  <c r="B2" i="12"/>
  <c r="C13" i="9"/>
  <c r="C12" i="9"/>
  <c r="C14" i="9" s="1"/>
  <c r="B13" i="9"/>
  <c r="B12" i="9"/>
  <c r="B14" i="9" s="1"/>
  <c r="C11" i="9"/>
  <c r="B11" i="9"/>
  <c r="C6" i="9"/>
  <c r="C7" i="9" s="1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2" i="1"/>
  <c r="O2736" i="1"/>
  <c r="O2245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3842" i="1"/>
  <c r="O124" i="1"/>
  <c r="E7" i="12" l="1"/>
  <c r="E10" i="12"/>
  <c r="E4" i="12"/>
  <c r="E12" i="12"/>
  <c r="E8" i="12"/>
  <c r="E2" i="12"/>
  <c r="E5" i="12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<sst xmlns="http://schemas.openxmlformats.org/spreadsheetml/2006/main" count="33048" uniqueCount="8418">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</sst>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3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158536217455578E-2"/>
          <c:y val="6.3442622950819677E-2"/>
          <c:w val="0.85447089228788931"/>
          <c:h val="0.8588096774788397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1-6F40-9654-6B4807FFFF0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1-6F40-9654-6B4807FFFF0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81-6F40-9654-6B4807FFF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01568"/>
        <c:axId val="557003248"/>
      </c:lineChart>
      <c:catAx>
        <c:axId val="5570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03248"/>
        <c:crosses val="autoZero"/>
        <c:auto val="1"/>
        <c:lblAlgn val="ctr"/>
        <c:lblOffset val="100"/>
        <c:noMultiLvlLbl val="0"/>
      </c:catAx>
      <c:valAx>
        <c:axId val="5570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8-8E44-B21F-0175A034CAA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8-8E44-B21F-0175A034CAA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8-8E44-B21F-0175A034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752928"/>
        <c:axId val="557754576"/>
      </c:lineChart>
      <c:catAx>
        <c:axId val="5577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54576"/>
        <c:crosses val="autoZero"/>
        <c:auto val="1"/>
        <c:lblAlgn val="ctr"/>
        <c:lblOffset val="100"/>
        <c:noMultiLvlLbl val="0"/>
      </c:catAx>
      <c:valAx>
        <c:axId val="5577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5-1641-A652-F7F4EEB3BD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25-1641-A652-F7F4EEB3BD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25-1641-A652-F7F4EEB3BD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25-1641-A652-F7F4EEB3B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021344"/>
        <c:axId val="1935894191"/>
      </c:barChart>
      <c:catAx>
        <c:axId val="17390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894191"/>
        <c:crosses val="autoZero"/>
        <c:auto val="1"/>
        <c:lblAlgn val="ctr"/>
        <c:lblOffset val="100"/>
        <c:noMultiLvlLbl val="0"/>
      </c:catAx>
      <c:valAx>
        <c:axId val="193589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0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F-264C-ADCF-DD70D305D9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3F-264C-ADCF-DD70D305D9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3F-264C-ADCF-DD70D305D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652415"/>
        <c:axId val="567654639"/>
      </c:barChart>
      <c:catAx>
        <c:axId val="56765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4639"/>
        <c:crosses val="autoZero"/>
        <c:auto val="1"/>
        <c:lblAlgn val="ctr"/>
        <c:lblOffset val="100"/>
        <c:noMultiLvlLbl val="0"/>
      </c:catAx>
      <c:valAx>
        <c:axId val="56765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1-7946-82F6-5393563B2C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41-7946-82F6-5393563B2C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41-7946-82F6-5393563B2C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41-7946-82F6-5393563B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761535"/>
        <c:axId val="1959763215"/>
      </c:lineChart>
      <c:catAx>
        <c:axId val="19597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763215"/>
        <c:crosses val="autoZero"/>
        <c:auto val="1"/>
        <c:lblAlgn val="ctr"/>
        <c:lblOffset val="100"/>
        <c:noMultiLvlLbl val="0"/>
      </c:catAx>
      <c:valAx>
        <c:axId val="195976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7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19</xdr:row>
      <xdr:rowOff>165100</xdr:rowOff>
    </xdr:from>
    <xdr:to>
      <xdr:col>12</xdr:col>
      <xdr:colOff>698500</xdr:colOff>
      <xdr:row>48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33B7F-B027-F049-A8D5-0746A3EA6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14</xdr:row>
      <xdr:rowOff>139700</xdr:rowOff>
    </xdr:from>
    <xdr:to>
      <xdr:col>14</xdr:col>
      <xdr:colOff>787400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28B9B-BD0D-CE49-966F-9E2323B20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127000</xdr:rowOff>
    </xdr:from>
    <xdr:to>
      <xdr:col>12</xdr:col>
      <xdr:colOff>736600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52AA2-1F67-D645-B75D-5513874E3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10</xdr:row>
      <xdr:rowOff>12700</xdr:rowOff>
    </xdr:from>
    <xdr:to>
      <xdr:col>13</xdr:col>
      <xdr:colOff>139700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B3CF3-8802-1B4F-A601-E3F28165C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19</xdr:row>
      <xdr:rowOff>50800</xdr:rowOff>
    </xdr:from>
    <xdr:to>
      <xdr:col>12</xdr:col>
      <xdr:colOff>76200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E84C1-4E70-A44D-833F-9DF31F614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2.442564351855" createdVersion="7" refreshedVersion="7" minRefreshableVersion="3" recordCount="4119" xr:uid="{BE53B99A-5AC0-CE49-8BDE-7E0DDD12A035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2.471850925926" createdVersion="7" refreshedVersion="7" minRefreshableVersion="3" recordCount="4119" xr:uid="{11E042C2-28B7-9740-83F8-62EF70577F92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7.75616261574" createdVersion="7" refreshedVersion="7" minRefreshableVersion="3" recordCount="4119" xr:uid="{C570B346-342E-8844-A6BE-707D326E326A}">
  <cacheSource type="worksheet">
    <worksheetSource ref="A1:U4120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40D96-4414-6A4F-AFEE-576DAEABC32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9">
    <format dxfId="4">
      <pivotArea dataOnly="0" outline="0" fieldPosition="0">
        <references count="1">
          <reference field="5" count="1">
            <x v="4"/>
          </reference>
        </references>
      </pivotArea>
    </format>
    <format dxfId="5">
      <pivotArea outline="0" collapsedLevelsAreSubtotals="1" fieldPosition="0">
        <references count="1">
          <reference field="5" count="2" selected="0">
            <x v="1"/>
            <x v="3"/>
          </reference>
        </references>
      </pivotArea>
    </format>
    <format dxfId="6">
      <pivotArea grandCol="1" outline="0" collapsedLevelsAreSubtotals="1" fieldPosition="0"/>
    </format>
    <format dxfId="7">
      <pivotArea outline="0" collapsedLevelsAreSubtotals="1" fieldPosition="0"/>
    </format>
    <format dxfId="8">
      <pivotArea field="18" type="button" dataOnly="0" labelOnly="1" outline="0" axis="axisRow" fieldPosition="0"/>
    </format>
    <format dxfId="9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52B5D-48BC-F14C-821B-3AD7D20495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7B7C6-FB0C-8740-AF6C-74E4B2E340F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BA14C-EC7D-C040-917C-BBCCB7B05BF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0"/>
  <sheetViews>
    <sheetView tabSelected="1" topLeftCell="C1" zoomScale="95" zoomScaleNormal="95" workbookViewId="0">
      <selection activeCell="E14" sqref="E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9" bestFit="1" customWidth="1"/>
    <col min="16" max="16" width="15" style="11" bestFit="1" customWidth="1"/>
    <col min="17" max="17" width="41.33203125" customWidth="1"/>
    <col min="18" max="18" width="14.5" bestFit="1" customWidth="1"/>
    <col min="19" max="19" width="20.5" bestFit="1" customWidth="1"/>
    <col min="20" max="20" width="19.1640625" bestFit="1" customWidth="1"/>
    <col min="21" max="21" width="1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1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11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1">
        <f t="shared" ref="P67:P130" si="6">IFERROR(ROUND(E67/L67,2),0)</f>
        <v>132.05000000000001</v>
      </c>
      <c r="Q67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1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1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1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1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1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1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1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1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1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1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1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1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1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1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1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1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1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1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1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1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1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1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1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1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1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1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1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1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1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1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1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1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1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1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1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1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1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1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1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1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1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1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1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1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1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1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1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1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1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1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1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1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1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1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1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1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1">
        <f t="shared" si="6"/>
        <v>0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1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1">
        <f t="shared" si="6"/>
        <v>0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1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1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1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11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1">
        <f t="shared" ref="P131:P194" si="11">IFERROR(ROUND(E131/L131,2),0)</f>
        <v>0</v>
      </c>
      <c r="Q13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1">
        <f t="shared" si="11"/>
        <v>0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1">
        <f t="shared" si="11"/>
        <v>0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1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1">
        <f t="shared" si="11"/>
        <v>0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1">
        <f t="shared" si="11"/>
        <v>0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1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1">
        <f t="shared" si="11"/>
        <v>0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1">
        <f t="shared" si="11"/>
        <v>0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1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1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1">
        <f t="shared" si="11"/>
        <v>0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1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1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1">
        <f t="shared" si="11"/>
        <v>0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1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1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1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1">
        <f t="shared" si="11"/>
        <v>0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1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1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1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1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1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1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1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1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1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1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1">
        <f t="shared" si="11"/>
        <v>0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1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1">
        <f t="shared" si="11"/>
        <v>0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1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1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1">
        <f t="shared" si="11"/>
        <v>0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1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1">
        <f t="shared" si="11"/>
        <v>0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1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1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1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1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1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1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1">
        <f t="shared" si="11"/>
        <v>0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1">
        <f t="shared" si="11"/>
        <v>0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1">
        <f t="shared" si="11"/>
        <v>0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1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1">
        <f t="shared" si="11"/>
        <v>0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1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1">
        <f t="shared" si="11"/>
        <v>0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1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1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1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1">
        <f t="shared" si="11"/>
        <v>0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1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1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1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1">
        <f t="shared" si="11"/>
        <v>0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1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1">
        <f t="shared" si="11"/>
        <v>0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1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1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1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11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1">
        <f t="shared" ref="P195:P258" si="16">IFERROR(ROUND(E195/L195,2),0)</f>
        <v>0</v>
      </c>
      <c r="Q195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1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1">
        <f t="shared" si="16"/>
        <v>0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1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1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1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1">
        <f t="shared" si="16"/>
        <v>0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1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1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1">
        <f t="shared" si="16"/>
        <v>0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1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1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1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1">
        <f t="shared" si="16"/>
        <v>0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1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1">
        <f t="shared" si="16"/>
        <v>0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1">
        <f t="shared" si="16"/>
        <v>0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1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1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1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1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1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1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1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1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1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1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1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1">
        <f t="shared" si="16"/>
        <v>0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1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1">
        <f t="shared" si="16"/>
        <v>0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1">
        <f t="shared" si="16"/>
        <v>0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1">
        <f t="shared" si="16"/>
        <v>0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1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1">
        <f t="shared" si="16"/>
        <v>0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1">
        <f t="shared" si="16"/>
        <v>0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1">
        <f t="shared" si="16"/>
        <v>0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1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1">
        <f t="shared" si="16"/>
        <v>0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1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1">
        <f t="shared" si="16"/>
        <v>0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1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1">
        <f t="shared" si="16"/>
        <v>0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1">
        <f t="shared" si="16"/>
        <v>0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1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1">
        <f t="shared" si="16"/>
        <v>0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1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1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1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1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1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1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1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1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1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1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1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1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1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1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1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1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1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11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1">
        <f t="shared" ref="P259:P322" si="21">IFERROR(ROUND(E259/L259,2),0)</f>
        <v>66.7</v>
      </c>
      <c r="Q25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1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1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1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1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1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1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1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1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1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1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1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1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1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1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1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1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1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1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1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1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1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1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1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1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1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1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1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1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1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1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1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1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1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1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1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1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1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1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1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1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1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1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1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1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1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1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1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1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1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1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1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1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1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1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1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1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1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1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1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1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1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1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11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1">
        <f t="shared" ref="P323:P386" si="26">IFERROR(ROUND(E323/L323,2),0)</f>
        <v>106.62</v>
      </c>
      <c r="Q323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1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1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1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1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1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1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1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1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1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1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1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1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1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1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1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1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1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1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1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1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1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1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1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1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1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1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1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1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1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1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1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1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1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1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1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1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1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1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1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1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1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1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1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1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1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1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1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1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1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1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1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1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1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1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1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1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1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1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1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1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1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1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11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1">
        <f t="shared" ref="P387:P450" si="31">IFERROR(ROUND(E387/L387,2),0)</f>
        <v>111.8</v>
      </c>
      <c r="Q387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1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1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1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1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1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1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1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1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1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1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1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1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1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1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1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1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1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1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1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1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1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1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1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1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1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1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1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1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1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1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1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1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1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1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1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1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1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1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1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1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1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1">
        <f t="shared" si="31"/>
        <v>0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1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1">
        <f t="shared" si="31"/>
        <v>0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1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1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1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1">
        <f t="shared" si="31"/>
        <v>0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1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1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1">
        <f t="shared" si="31"/>
        <v>0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1">
        <f t="shared" si="31"/>
        <v>0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1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1">
        <f t="shared" si="31"/>
        <v>0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1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1">
        <f t="shared" si="31"/>
        <v>0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1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1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1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1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1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1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11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1">
        <f t="shared" ref="P451:P514" si="36">IFERROR(ROUND(E451/L451,2),0)</f>
        <v>9</v>
      </c>
      <c r="Q45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1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1">
        <f t="shared" si="36"/>
        <v>0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1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1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1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1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1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1">
        <f t="shared" si="36"/>
        <v>0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1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1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1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1">
        <f t="shared" si="36"/>
        <v>0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1">
        <f t="shared" si="36"/>
        <v>0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1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1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1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1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1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1">
        <f t="shared" si="36"/>
        <v>0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1">
        <f t="shared" si="36"/>
        <v>0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1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1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1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1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1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1">
        <f t="shared" si="36"/>
        <v>0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1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1">
        <f t="shared" si="36"/>
        <v>0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1">
        <f t="shared" si="36"/>
        <v>0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1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1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1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1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1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1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1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1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1">
        <f t="shared" si="36"/>
        <v>0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1">
        <f t="shared" si="36"/>
        <v>0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1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1">
        <f t="shared" si="36"/>
        <v>0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1">
        <f t="shared" si="36"/>
        <v>0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1">
        <f t="shared" si="36"/>
        <v>0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1">
        <f t="shared" si="36"/>
        <v>0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1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1">
        <f t="shared" si="36"/>
        <v>0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1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1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1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1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1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1">
        <f t="shared" si="36"/>
        <v>0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1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1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1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1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1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1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1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1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1">
        <f t="shared" si="36"/>
        <v>0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1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11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1">
        <f t="shared" ref="P515:P578" si="41">IFERROR(ROUND(E515/L515,2),0)</f>
        <v>102.38</v>
      </c>
      <c r="Q515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1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1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1">
        <f t="shared" si="41"/>
        <v>0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1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1">
        <f t="shared" si="41"/>
        <v>0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1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1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1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1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1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1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1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1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1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1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1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1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1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1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1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1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1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1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1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1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1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1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1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1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1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1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1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1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1">
        <f t="shared" si="41"/>
        <v>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1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1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1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1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1">
        <f t="shared" si="41"/>
        <v>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1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1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1">
        <f t="shared" si="41"/>
        <v>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1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1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1">
        <f t="shared" si="41"/>
        <v>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1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1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1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1">
        <f t="shared" si="41"/>
        <v>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1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1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1">
        <f t="shared" si="41"/>
        <v>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1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1">
        <f t="shared" si="41"/>
        <v>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1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1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1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1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1">
        <f t="shared" si="41"/>
        <v>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1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1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1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11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1">
        <f t="shared" ref="P579:P642" si="46">IFERROR(ROUND(E579/L579,2),0)</f>
        <v>10</v>
      </c>
      <c r="Q57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1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1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1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1">
        <f t="shared" si="46"/>
        <v>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1">
        <f t="shared" si="46"/>
        <v>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1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1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1">
        <f t="shared" si="46"/>
        <v>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1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1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1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1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1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1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1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1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1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1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1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1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1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1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1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1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1">
        <f t="shared" si="46"/>
        <v>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1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1">
        <f t="shared" si="46"/>
        <v>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1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1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1">
        <f t="shared" si="46"/>
        <v>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1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1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1">
        <f t="shared" si="46"/>
        <v>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1">
        <f t="shared" si="46"/>
        <v>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1">
        <f t="shared" si="46"/>
        <v>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1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1">
        <f t="shared" si="46"/>
        <v>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1">
        <f t="shared" si="46"/>
        <v>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1">
        <f t="shared" si="46"/>
        <v>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1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1">
        <f t="shared" si="46"/>
        <v>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1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1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1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1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1">
        <f t="shared" si="46"/>
        <v>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1">
        <f t="shared" si="46"/>
        <v>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1">
        <f t="shared" si="46"/>
        <v>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1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1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1">
        <f t="shared" si="46"/>
        <v>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1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1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1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1">
        <f t="shared" si="46"/>
        <v>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1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1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1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1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1">
        <f t="shared" si="46"/>
        <v>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1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1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11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1">
        <f t="shared" ref="P643:P706" si="51">IFERROR(ROUND(E643/L643,2),0)</f>
        <v>151.32</v>
      </c>
      <c r="Q643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1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1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1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1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1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1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1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1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1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1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1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1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1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1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1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1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1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1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1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1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1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1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1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1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1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1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1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1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1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1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1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1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1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1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1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1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1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1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1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1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1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1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1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1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1">
        <f t="shared" si="51"/>
        <v>0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1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1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1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1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1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1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1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1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1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1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1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1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1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1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1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1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1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11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1">
        <f t="shared" ref="P707:P770" si="56">IFERROR(ROUND(E707/L707,2),0)</f>
        <v>195.4</v>
      </c>
      <c r="Q707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1">
        <f t="shared" si="56"/>
        <v>0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1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1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1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1">
        <f t="shared" si="56"/>
        <v>0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1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1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1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1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1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1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1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1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1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1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1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1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1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1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1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1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1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1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1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1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1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1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1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1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1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1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1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1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1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1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1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1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1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1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1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1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1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1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1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1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1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1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1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1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1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1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1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1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1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1">
        <f t="shared" si="56"/>
        <v>0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1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1">
        <f t="shared" si="56"/>
        <v>0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1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1">
        <f t="shared" si="56"/>
        <v>0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1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1">
        <f t="shared" si="56"/>
        <v>0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1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11">
        <f t="shared" si="56"/>
        <v>0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1">
        <f t="shared" ref="P771:P834" si="61">IFERROR(ROUND(E771/L771,2),0)</f>
        <v>31.85</v>
      </c>
      <c r="Q77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1">
        <f t="shared" si="61"/>
        <v>0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1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1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1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1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1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1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1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1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1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1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1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1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1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1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1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1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1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1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1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1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1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1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1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1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1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1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1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1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1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1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1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1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1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1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1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1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1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1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1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1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1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1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1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1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1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1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1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1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1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1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1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1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1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1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1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1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1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1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1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1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1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11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1">
        <f t="shared" ref="P835:P898" si="66">IFERROR(ROUND(E835/L835,2),0)</f>
        <v>148.78</v>
      </c>
      <c r="Q835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1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1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1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1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1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1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1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1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1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1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1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1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1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1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1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1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1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1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1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1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1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1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1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1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1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1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1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1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1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1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1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1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1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1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1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1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1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1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1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1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1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1">
        <f t="shared" si="66"/>
        <v>0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1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1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1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1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1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1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1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1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1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1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1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1">
        <f t="shared" si="66"/>
        <v>0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1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1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1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1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1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1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1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1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11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1">
        <f t="shared" ref="P899:P962" si="71">IFERROR(ROUND(E899/L899,2),0)</f>
        <v>0</v>
      </c>
      <c r="Q89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1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1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1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1">
        <f t="shared" si="71"/>
        <v>0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1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1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1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1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1">
        <f t="shared" si="71"/>
        <v>0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1">
        <f t="shared" si="71"/>
        <v>0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1">
        <f t="shared" si="71"/>
        <v>0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1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1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1">
        <f t="shared" si="71"/>
        <v>0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1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1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1">
        <f t="shared" si="71"/>
        <v>0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1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1">
        <f t="shared" si="71"/>
        <v>0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1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1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1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1">
        <f t="shared" si="71"/>
        <v>0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1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1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1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1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1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1">
        <f t="shared" si="71"/>
        <v>0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1">
        <f t="shared" si="71"/>
        <v>0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1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1">
        <f t="shared" si="71"/>
        <v>0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1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1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1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1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1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1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1">
        <f t="shared" si="71"/>
        <v>0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1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1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1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1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1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1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1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1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1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1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1">
        <f t="shared" si="71"/>
        <v>0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1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1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1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1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1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1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1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1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1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1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1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1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11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1">
        <f t="shared" ref="P963:P1026" si="76">IFERROR(ROUND(E963/L963,2),0)</f>
        <v>364.35</v>
      </c>
      <c r="Q963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1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1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1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1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1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1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1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1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1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1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1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1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1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1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1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1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1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1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1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1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1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1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1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1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1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1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1">
        <f t="shared" si="76"/>
        <v>0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1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1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1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1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1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1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1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1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1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1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1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1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1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1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1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1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1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1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1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1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1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1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1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1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1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1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1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1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1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1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1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1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1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1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1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11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1">
        <f t="shared" ref="P1027:P1090" si="81">IFERROR(ROUND(E1027/L1027,2),0)</f>
        <v>71.849999999999994</v>
      </c>
      <c r="Q1027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1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1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1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1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1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1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1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1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1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1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1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1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1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1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1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1">
        <f t="shared" si="81"/>
        <v>0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1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1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1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1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1">
        <f t="shared" si="81"/>
        <v>0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1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1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1">
        <f t="shared" si="81"/>
        <v>0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1">
        <f t="shared" si="81"/>
        <v>0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1">
        <f t="shared" si="81"/>
        <v>0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1">
        <f t="shared" si="81"/>
        <v>0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1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1">
        <f t="shared" si="81"/>
        <v>0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1">
        <f t="shared" si="81"/>
        <v>0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1">
        <f t="shared" si="81"/>
        <v>0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1">
        <f t="shared" si="81"/>
        <v>0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1">
        <f t="shared" si="81"/>
        <v>0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1">
        <f t="shared" si="81"/>
        <v>0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1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1">
        <f t="shared" si="81"/>
        <v>0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1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1">
        <f t="shared" si="81"/>
        <v>0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1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1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1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1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1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1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1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1">
        <f t="shared" si="81"/>
        <v>0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1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1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1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1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1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1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1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1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1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1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1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1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1">
        <f t="shared" si="81"/>
        <v>0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1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1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1">
        <f t="shared" si="81"/>
        <v>0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11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1">
        <f t="shared" ref="P1091:P1154" si="86">IFERROR(ROUND(E1091/L1091,2),0)</f>
        <v>23.96</v>
      </c>
      <c r="Q109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1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1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1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1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1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1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1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1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1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1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1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1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1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1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1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1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1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1">
        <f t="shared" si="86"/>
        <v>0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1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1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1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1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1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1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1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1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1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1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1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1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1">
        <f t="shared" si="86"/>
        <v>0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1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1">
        <f t="shared" si="86"/>
        <v>0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1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1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1">
        <f t="shared" si="86"/>
        <v>0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1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1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1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1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1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1">
        <f t="shared" si="86"/>
        <v>0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1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1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1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1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1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1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1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1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1">
        <f t="shared" si="86"/>
        <v>0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1">
        <f t="shared" si="86"/>
        <v>0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1">
        <f t="shared" si="86"/>
        <v>0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1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1">
        <f t="shared" si="86"/>
        <v>0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1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1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1">
        <f t="shared" si="86"/>
        <v>0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1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1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1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1">
        <f t="shared" si="86"/>
        <v>0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11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1">
        <f t="shared" ref="P1155:P1218" si="91">IFERROR(ROUND(E1155/L1155,2),0)</f>
        <v>50</v>
      </c>
      <c r="Q1155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1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1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1">
        <f t="shared" si="91"/>
        <v>0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1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1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1">
        <f t="shared" si="91"/>
        <v>0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1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1">
        <f t="shared" si="91"/>
        <v>0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1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1">
        <f t="shared" si="91"/>
        <v>0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1">
        <f t="shared" si="91"/>
        <v>0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1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1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1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1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1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1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1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1">
        <f t="shared" si="91"/>
        <v>0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1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1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1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1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1">
        <f t="shared" si="91"/>
        <v>0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1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1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1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1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1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1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1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1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1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1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1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1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1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1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1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1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1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1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1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1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1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1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1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1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1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1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1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1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1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1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1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1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1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1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1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1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1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1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11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1">
        <f t="shared" ref="P1219:P1282" si="96">IFERROR(ROUND(E1219/L1219,2),0)</f>
        <v>148.57</v>
      </c>
      <c r="Q121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1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1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1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1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1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1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1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1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1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1">
        <f t="shared" si="96"/>
        <v>0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1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1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1">
        <f t="shared" si="96"/>
        <v>0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1">
        <f t="shared" si="96"/>
        <v>0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1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1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1">
        <f t="shared" si="96"/>
        <v>0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1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1">
        <f t="shared" si="96"/>
        <v>0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1">
        <f t="shared" si="96"/>
        <v>0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1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1">
        <f t="shared" si="96"/>
        <v>0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1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1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1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1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1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1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1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1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1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1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1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1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1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1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1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1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1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1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1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1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1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1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1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1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1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1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1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1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1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1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1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1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1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1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1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1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1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1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1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1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11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1">
        <f t="shared" ref="P1283:P1346" si="101">IFERROR(ROUND(E1283/L1283,2),0)</f>
        <v>104.73</v>
      </c>
      <c r="Q1283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1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1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1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1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1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1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1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1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1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1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1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1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1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1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1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1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1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1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1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1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1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1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1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1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1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1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1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1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1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1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1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1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1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1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1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1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1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1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1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1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1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1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1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1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1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1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1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1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1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1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1">
        <f t="shared" si="101"/>
        <v>0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1">
        <f t="shared" si="101"/>
        <v>0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1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1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1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1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1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1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1">
        <f t="shared" si="101"/>
        <v>0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1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1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1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11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1">
        <f t="shared" ref="P1347:P1410" si="106">IFERROR(ROUND(E1347/L1347,2),0)</f>
        <v>53.57</v>
      </c>
      <c r="Q1347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1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1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1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1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1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1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1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1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1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1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1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1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1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1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1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1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1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1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1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1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1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1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1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1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1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1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1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1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1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1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1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1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1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1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1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1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1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1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1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1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1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1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1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1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1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1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1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1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1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1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1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1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1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1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1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1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1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1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1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1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1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1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11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1">
        <f t="shared" ref="P1411:P1474" si="111">IFERROR(ROUND(E1411/L1411,2),0)</f>
        <v>0</v>
      </c>
      <c r="Q14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1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1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1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1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1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1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1">
        <f t="shared" si="111"/>
        <v>0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1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1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1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1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1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1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1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1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1">
        <f t="shared" si="111"/>
        <v>0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1">
        <f t="shared" si="111"/>
        <v>0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1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1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1">
        <f t="shared" si="111"/>
        <v>0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1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1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1">
        <f t="shared" si="111"/>
        <v>0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1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1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1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1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1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1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1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1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1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1">
        <f t="shared" si="111"/>
        <v>0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1">
        <f t="shared" si="111"/>
        <v>0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1">
        <f t="shared" si="111"/>
        <v>0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1">
        <f t="shared" si="111"/>
        <v>0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1">
        <f t="shared" si="111"/>
        <v>0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1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1">
        <f t="shared" si="111"/>
        <v>0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1">
        <f t="shared" si="111"/>
        <v>0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1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1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1">
        <f t="shared" si="111"/>
        <v>0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1">
        <f t="shared" si="111"/>
        <v>0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1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1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1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1">
        <f t="shared" si="111"/>
        <v>0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1">
        <f t="shared" si="111"/>
        <v>0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1">
        <f t="shared" si="111"/>
        <v>0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1">
        <f t="shared" si="111"/>
        <v>0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1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1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1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1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1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1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1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1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1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1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1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11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1">
        <f t="shared" ref="P1475:P1538" si="116">IFERROR(ROUND(E1475/L1475,2),0)</f>
        <v>38.46</v>
      </c>
      <c r="Q1475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1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1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1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1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1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1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1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1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1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1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1">
        <f t="shared" si="116"/>
        <v>0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1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1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1">
        <f t="shared" si="116"/>
        <v>0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1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1">
        <f t="shared" si="116"/>
        <v>0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1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1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1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1">
        <f t="shared" si="116"/>
        <v>0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1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1">
        <f t="shared" si="116"/>
        <v>0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1">
        <f t="shared" si="116"/>
        <v>0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1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1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1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1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1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1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1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1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1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1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1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1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1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1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1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1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1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1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1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1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1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1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1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1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1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1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1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1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1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1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1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1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1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1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1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1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1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1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1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11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1">
        <f t="shared" ref="P1539:P1602" si="121">IFERROR(ROUND(E1539/L1539,2),0)</f>
        <v>96.38</v>
      </c>
      <c r="Q153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1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1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1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1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1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1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1">
        <f t="shared" si="121"/>
        <v>0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1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1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1">
        <f t="shared" si="121"/>
        <v>0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1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1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1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1">
        <f t="shared" si="121"/>
        <v>0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1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1">
        <f t="shared" si="121"/>
        <v>0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1">
        <f t="shared" si="121"/>
        <v>0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1">
        <f t="shared" si="121"/>
        <v>0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1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1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1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1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1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1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1">
        <f t="shared" si="121"/>
        <v>0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1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1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1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1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1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1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1">
        <f t="shared" si="121"/>
        <v>0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1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1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1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1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1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1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1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1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1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1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1">
        <f t="shared" si="121"/>
        <v>0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1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1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1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1">
        <f t="shared" si="121"/>
        <v>0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1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1">
        <f t="shared" si="121"/>
        <v>0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1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1">
        <f t="shared" si="121"/>
        <v>0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1">
        <f t="shared" si="121"/>
        <v>0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1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1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1">
        <f t="shared" si="121"/>
        <v>0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1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1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1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1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1">
        <f t="shared" si="121"/>
        <v>0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1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1">
        <f t="shared" si="121"/>
        <v>0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11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1">
        <f t="shared" ref="P1603:P1666" si="126">IFERROR(ROUND(E1603/L1603,2),0)</f>
        <v>48.33</v>
      </c>
      <c r="Q1603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1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1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1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1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1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1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1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1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1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1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1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1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1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1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1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1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1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1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1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1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1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1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1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1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1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1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1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1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1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1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1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1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1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1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1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1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1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1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1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1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1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1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1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1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1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1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1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1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1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1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1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1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1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1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1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1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1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1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1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1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1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1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11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1">
        <f t="shared" ref="P1667:P1730" si="131">IFERROR(ROUND(E1667/L1667,2),0)</f>
        <v>44.96</v>
      </c>
      <c r="Q1667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1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1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1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1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1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1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1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1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1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1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1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1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1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1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1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1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1">
        <f t="shared" si="131"/>
        <v>0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1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1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1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1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1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1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1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1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1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1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1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1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1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1">
        <f t="shared" si="131"/>
        <v>0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1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1">
        <f t="shared" si="131"/>
        <v>0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1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1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1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1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1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1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1">
        <f t="shared" si="131"/>
        <v>0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1">
        <f t="shared" si="131"/>
        <v>0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1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1">
        <f t="shared" si="131"/>
        <v>0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1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1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1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1">
        <f t="shared" si="131"/>
        <v>0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1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1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1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1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1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1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1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1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1">
        <f t="shared" si="131"/>
        <v>0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1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1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1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1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1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1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11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1">
        <f t="shared" ref="P1731:P1794" si="136">IFERROR(ROUND(E1731/L1731,2),0)</f>
        <v>0</v>
      </c>
      <c r="Q173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1">
        <f t="shared" si="136"/>
        <v>0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1">
        <f t="shared" si="136"/>
        <v>0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1">
        <f t="shared" si="136"/>
        <v>0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1">
        <f t="shared" si="136"/>
        <v>0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1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1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1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1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1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1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1">
        <f t="shared" si="136"/>
        <v>0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1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1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1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1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1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1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1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1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1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1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1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1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1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1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1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1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1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1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1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1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1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1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1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1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1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1">
        <f t="shared" si="136"/>
        <v>0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1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1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1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1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1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1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1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1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1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1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1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1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1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1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1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1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1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1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1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1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1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1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1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1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1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11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1">
        <f t="shared" ref="P1795:P1858" si="141">IFERROR(ROUND(E1795/L1795,2),0)</f>
        <v>20</v>
      </c>
      <c r="Q1795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1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1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1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1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1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1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1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1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1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1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1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1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1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1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1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1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1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1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1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1">
        <f t="shared" si="141"/>
        <v>0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1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1">
        <f t="shared" si="141"/>
        <v>0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1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1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1">
        <f t="shared" si="141"/>
        <v>0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1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1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1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1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1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1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1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1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1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1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1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1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1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1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1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1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1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1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1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1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1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1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1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1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1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1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1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1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1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1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1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1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1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1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1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1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1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11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1">
        <f t="shared" ref="P1859:P1922" si="146">IFERROR(ROUND(E1859/L1859,2),0)</f>
        <v>136.36000000000001</v>
      </c>
      <c r="Q185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1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1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1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1">
        <f t="shared" si="146"/>
        <v>0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1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1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1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1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1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1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1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1">
        <f t="shared" si="146"/>
        <v>0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1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1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1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1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1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1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1">
        <f t="shared" si="146"/>
        <v>0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1">
        <f t="shared" si="146"/>
        <v>0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1">
        <f t="shared" si="146"/>
        <v>0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1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1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1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1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1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1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1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1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1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1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1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1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1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1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1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1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1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1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1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1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1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1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1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1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1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1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1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1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1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1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1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1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1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1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1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1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1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1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1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1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1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11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1">
        <f t="shared" ref="P1923:P1986" si="151">IFERROR(ROUND(E1923/L1923,2),0)</f>
        <v>54</v>
      </c>
      <c r="Q1923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1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1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1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1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1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1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1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1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1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1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1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1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1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1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1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1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1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1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1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1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1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1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1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1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1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1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1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1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1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1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1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1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1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1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1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1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1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1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1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1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1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1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1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1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1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1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1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1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1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1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1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1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1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1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1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1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1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1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1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1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1">
        <f t="shared" si="151"/>
        <v>0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1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11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1">
        <f t="shared" ref="P1987:P2050" si="156">IFERROR(ROUND(E1987/L1987,2),0)</f>
        <v>12.75</v>
      </c>
      <c r="Q1987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1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1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1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1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1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1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1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1">
        <f t="shared" si="156"/>
        <v>0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1">
        <f t="shared" si="156"/>
        <v>0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1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1">
        <f t="shared" si="156"/>
        <v>0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1">
        <f t="shared" si="156"/>
        <v>0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1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1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1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1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1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1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1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1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1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1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1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1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1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1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1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1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1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1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1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1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1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1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1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1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1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1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1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1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1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1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1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1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1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1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1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1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1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1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1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1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1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1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1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1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1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1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1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1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1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1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11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1">
        <f t="shared" ref="P2051:P2114" si="161">IFERROR(ROUND(E2051/L2051,2),0)</f>
        <v>80.989999999999995</v>
      </c>
      <c r="Q205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1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1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1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1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1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1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1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1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1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1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1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1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1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1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1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1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1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1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1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1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1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1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1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1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1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1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1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1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1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1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1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1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1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1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1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1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1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1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1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1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1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1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1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1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1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1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1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1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1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1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1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1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1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1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1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1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1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1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1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1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1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1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11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1">
        <f t="shared" ref="P2115:P2178" si="166">IFERROR(ROUND(E2115/L2115,2),0)</f>
        <v>68.599999999999994</v>
      </c>
      <c r="Q2115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1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1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1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1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1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1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1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1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1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1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1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1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1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1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1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1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1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1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1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1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1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1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1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1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1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1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1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1">
        <f t="shared" si="166"/>
        <v>0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1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1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1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1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1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1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1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1">
        <f t="shared" si="166"/>
        <v>0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1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1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1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1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1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1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1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1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1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1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1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1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1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1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1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1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1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1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1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1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1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1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1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1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1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1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11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1">
        <f t="shared" ref="P2179:P2242" si="171">IFERROR(ROUND(E2179/L2179,2),0)</f>
        <v>65.87</v>
      </c>
      <c r="Q217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1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1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1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1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1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1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1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1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1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1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1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1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1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1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1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1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1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1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1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1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1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1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1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1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1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1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1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1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1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1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1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1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1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1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1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1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1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1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1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1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1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1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1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1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1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1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1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1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1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1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1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1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1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1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1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1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1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1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1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1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1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1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11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1">
        <f t="shared" ref="P2243:P2306" si="176">IFERROR(ROUND(E2243/L2243,2),0)</f>
        <v>49.47</v>
      </c>
      <c r="Q2243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1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1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1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1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1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1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1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1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1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1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1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1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1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1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1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1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1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1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1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1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1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1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1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1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1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1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1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1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1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1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1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1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1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1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1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1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1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1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1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1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1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1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1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1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1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1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1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1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1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1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1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1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1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1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1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1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1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1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1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1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1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1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11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1">
        <f t="shared" ref="P2307:P2370" si="181">IFERROR(ROUND(E2307/L2307,2),0)</f>
        <v>109.11</v>
      </c>
      <c r="Q2307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1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1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1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1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1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1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1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1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1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1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1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1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1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1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1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1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1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1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1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1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1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1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1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1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1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1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1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1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1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1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1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1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1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1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1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1">
        <f t="shared" si="181"/>
        <v>0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1">
        <f t="shared" si="181"/>
        <v>0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1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1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1">
        <f t="shared" si="181"/>
        <v>0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1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1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1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1">
        <f t="shared" si="181"/>
        <v>0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1">
        <f t="shared" si="181"/>
        <v>0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1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1">
        <f t="shared" si="181"/>
        <v>0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1">
        <f t="shared" si="181"/>
        <v>0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1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1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1">
        <f t="shared" si="181"/>
        <v>0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1">
        <f t="shared" si="181"/>
        <v>0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1">
        <f t="shared" si="181"/>
        <v>0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1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1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1">
        <f t="shared" si="181"/>
        <v>0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1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1">
        <f t="shared" si="181"/>
        <v>0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1">
        <f t="shared" si="181"/>
        <v>0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1">
        <f t="shared" si="181"/>
        <v>0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1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1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11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1">
        <f t="shared" ref="P2371:P2434" si="186">IFERROR(ROUND(E2371/L2371,2),0)</f>
        <v>0</v>
      </c>
      <c r="Q237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1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1">
        <f t="shared" si="186"/>
        <v>0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1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1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1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1">
        <f t="shared" si="186"/>
        <v>0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1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1">
        <f t="shared" si="186"/>
        <v>0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1">
        <f t="shared" si="186"/>
        <v>0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1">
        <f t="shared" si="186"/>
        <v>0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1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1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1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1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1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1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1">
        <f t="shared" si="186"/>
        <v>0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1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1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1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1">
        <f t="shared" si="186"/>
        <v>0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1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1">
        <f t="shared" si="186"/>
        <v>0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1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1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1">
        <f t="shared" si="186"/>
        <v>0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1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1">
        <f t="shared" si="186"/>
        <v>0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1">
        <f t="shared" si="186"/>
        <v>0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1">
        <f t="shared" si="186"/>
        <v>0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1">
        <f t="shared" si="186"/>
        <v>0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1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1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1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1">
        <f t="shared" si="186"/>
        <v>0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1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1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1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1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1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1">
        <f t="shared" si="186"/>
        <v>0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1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1">
        <f t="shared" si="186"/>
        <v>0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1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1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1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1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1">
        <f t="shared" si="186"/>
        <v>0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1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1">
        <f t="shared" si="186"/>
        <v>0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1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1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1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1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1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1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1">
        <f t="shared" si="186"/>
        <v>0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1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1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1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1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1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11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1">
        <f t="shared" ref="P2435:P2498" si="191">IFERROR(ROUND(E2435/L2435,2),0)</f>
        <v>0</v>
      </c>
      <c r="Q2435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1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1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1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1">
        <f t="shared" si="191"/>
        <v>0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1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1">
        <f t="shared" si="191"/>
        <v>0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1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1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1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1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1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1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1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1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1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1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1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1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1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1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1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1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1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1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1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1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1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1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1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1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1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1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1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1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1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1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1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1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1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1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1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1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1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1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1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1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1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1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1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1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1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1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1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1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1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1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1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1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1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1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1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1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11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1">
        <f t="shared" ref="P2499:P2562" si="196">IFERROR(ROUND(E2499/L2499,2),0)</f>
        <v>80.55</v>
      </c>
      <c r="Q249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1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1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1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1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1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1">
        <f t="shared" si="196"/>
        <v>0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1">
        <f t="shared" si="196"/>
        <v>0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1">
        <f t="shared" si="196"/>
        <v>0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1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1">
        <f t="shared" si="196"/>
        <v>0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1">
        <f t="shared" si="196"/>
        <v>0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1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1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1">
        <f t="shared" si="196"/>
        <v>0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1">
        <f t="shared" si="196"/>
        <v>0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1">
        <f t="shared" si="196"/>
        <v>0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1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1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1">
        <f t="shared" si="196"/>
        <v>0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1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1">
        <f t="shared" si="196"/>
        <v>0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1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1">
        <f t="shared" si="196"/>
        <v>0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1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1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1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1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1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1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1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1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1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1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1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1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1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1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1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1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1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1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1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1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1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1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1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1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1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1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1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1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1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1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1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1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1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1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1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1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1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1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1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11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1">
        <f t="shared" ref="P2563:P2626" si="201">IFERROR(ROUND(E2563/L2563,2),0)</f>
        <v>0</v>
      </c>
      <c r="Q2563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1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1">
        <f t="shared" si="201"/>
        <v>0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1">
        <f t="shared" si="201"/>
        <v>0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1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1">
        <f t="shared" si="201"/>
        <v>0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1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1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1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1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1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1">
        <f t="shared" si="201"/>
        <v>0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1">
        <f t="shared" si="201"/>
        <v>0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1">
        <f t="shared" si="201"/>
        <v>0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1">
        <f t="shared" si="201"/>
        <v>0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1">
        <f t="shared" si="201"/>
        <v>0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1">
        <f t="shared" si="201"/>
        <v>0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1">
        <f t="shared" si="201"/>
        <v>0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1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1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1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1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1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1">
        <f t="shared" si="201"/>
        <v>0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1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1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1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1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1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1">
        <f t="shared" si="201"/>
        <v>0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1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1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1">
        <f t="shared" si="201"/>
        <v>0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1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1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1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1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1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1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1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1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1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1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1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1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1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1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1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1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1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1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1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1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1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1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1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1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1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1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1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1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1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1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11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1">
        <f t="shared" ref="P2627:P2690" si="206">IFERROR(ROUND(E2627/L2627,2),0)</f>
        <v>27.58</v>
      </c>
      <c r="Q2627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1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1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1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1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1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1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1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1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1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1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1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1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1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1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1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1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1">
        <f t="shared" si="206"/>
        <v>0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1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1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1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1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1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1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1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1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1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1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1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1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1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1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1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1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1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1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1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1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1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1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1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1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1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1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1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1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1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1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1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1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1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1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1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1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1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1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1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1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1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1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1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1">
        <f t="shared" si="206"/>
        <v>0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1">
        <f t="shared" si="206"/>
        <v>0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11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1">
        <f t="shared" ref="P2691:P2754" si="211">IFERROR(ROUND(E2691/L2691,2),0)</f>
        <v>1</v>
      </c>
      <c r="Q269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1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1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1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1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1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1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1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1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1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1">
        <f t="shared" si="211"/>
        <v>0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1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1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1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1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1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1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1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1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1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1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1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1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1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1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1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1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1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1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1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1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1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1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1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1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1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1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1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1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1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1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1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1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1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1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1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1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1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1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1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1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1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1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1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1">
        <f t="shared" si="211"/>
        <v>0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1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1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1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1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1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1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1">
        <f t="shared" si="211"/>
        <v>0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1">
        <f t="shared" si="211"/>
        <v>0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11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1">
        <f t="shared" ref="P2755:P2818" si="216">IFERROR(ROUND(E2755/L2755,2),0)</f>
        <v>47.5</v>
      </c>
      <c r="Q2755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1">
        <f t="shared" si="216"/>
        <v>0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1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1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1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1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1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1">
        <f t="shared" si="216"/>
        <v>0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1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1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1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1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1">
        <f t="shared" si="216"/>
        <v>0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1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1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1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1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1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1">
        <f t="shared" si="216"/>
        <v>0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1">
        <f t="shared" si="216"/>
        <v>0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1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1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1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1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1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1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1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1">
        <f t="shared" si="216"/>
        <v>0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1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1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1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1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1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1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1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1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1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1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1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1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1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1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1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1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1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1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1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1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1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1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1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1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1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1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1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1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1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1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1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1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1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1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1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11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1">
        <f t="shared" ref="P2819:P2882" si="221">IFERROR(ROUND(E2819/L2819,2),0)</f>
        <v>23.64</v>
      </c>
      <c r="Q281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1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1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1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1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1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1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1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1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1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1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1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1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1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1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1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1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1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1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1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1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1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1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1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1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1">
        <f t="shared" si="221"/>
        <v>0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1">
        <f t="shared" si="221"/>
        <v>0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1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1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1">
        <f t="shared" si="221"/>
        <v>0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1">
        <f t="shared" si="221"/>
        <v>0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1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1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1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1">
        <f t="shared" si="221"/>
        <v>0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1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1">
        <f t="shared" si="221"/>
        <v>0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1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1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1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1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1">
        <f t="shared" si="221"/>
        <v>0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1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1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1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1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1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1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1">
        <f t="shared" si="221"/>
        <v>0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1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1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1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1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1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1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1">
        <f t="shared" si="221"/>
        <v>0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1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1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1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1">
        <f t="shared" si="221"/>
        <v>0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1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1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1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11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1">
        <f t="shared" ref="P2883:P2946" si="226">IFERROR(ROUND(E2883/L2883,2),0)</f>
        <v>0</v>
      </c>
      <c r="Q2883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1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1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1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1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1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1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1">
        <f t="shared" si="226"/>
        <v>0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1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1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1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1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1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1">
        <f t="shared" si="226"/>
        <v>0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1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1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1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1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1">
        <f t="shared" si="226"/>
        <v>0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1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1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1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1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1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1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1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1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1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1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1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1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1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1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1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1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1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1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1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1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1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1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1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1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1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1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1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1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1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1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1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1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1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1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1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1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1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1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1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1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1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1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1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1">
        <f t="shared" si="226"/>
        <v>0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11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1">
        <f t="shared" ref="P2947:P3010" si="231">IFERROR(ROUND(E2947/L2947,2),0)</f>
        <v>0</v>
      </c>
      <c r="Q2947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1">
        <f t="shared" si="231"/>
        <v>1</v>
      </c>
      <c r="Q2948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1">
        <f t="shared" si="231"/>
        <v>82.46</v>
      </c>
      <c r="Q294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1">
        <f t="shared" si="231"/>
        <v>2.67</v>
      </c>
      <c r="Q295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1">
        <f t="shared" si="231"/>
        <v>12.5</v>
      </c>
      <c r="Q295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1">
        <f t="shared" si="231"/>
        <v>0</v>
      </c>
      <c r="Q295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1">
        <f t="shared" si="231"/>
        <v>18.899999999999999</v>
      </c>
      <c r="Q295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1">
        <f t="shared" si="231"/>
        <v>200.63</v>
      </c>
      <c r="Q2954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1">
        <f t="shared" si="231"/>
        <v>201.67</v>
      </c>
      <c r="Q2955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1">
        <f t="shared" si="231"/>
        <v>0</v>
      </c>
      <c r="Q2956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1">
        <f t="shared" si="231"/>
        <v>65</v>
      </c>
      <c r="Q2957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1">
        <f t="shared" si="231"/>
        <v>66.099999999999994</v>
      </c>
      <c r="Q2958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1">
        <f t="shared" si="231"/>
        <v>93.33</v>
      </c>
      <c r="Q295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1">
        <f t="shared" si="231"/>
        <v>0</v>
      </c>
      <c r="Q296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1">
        <f t="shared" si="231"/>
        <v>0</v>
      </c>
      <c r="Q296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1">
        <f t="shared" si="231"/>
        <v>0</v>
      </c>
      <c r="Q296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1">
        <f t="shared" si="231"/>
        <v>50.75</v>
      </c>
      <c r="Q296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1">
        <f t="shared" si="231"/>
        <v>60.9</v>
      </c>
      <c r="Q2964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1">
        <f t="shared" si="231"/>
        <v>109.03</v>
      </c>
      <c r="Q2965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1">
        <f t="shared" si="231"/>
        <v>25.69</v>
      </c>
      <c r="Q2966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1">
        <f t="shared" si="231"/>
        <v>41.92</v>
      </c>
      <c r="Q2967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1">
        <f t="shared" si="231"/>
        <v>88.77</v>
      </c>
      <c r="Q2968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1">
        <f t="shared" si="231"/>
        <v>80.23</v>
      </c>
      <c r="Q296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1">
        <f t="shared" si="231"/>
        <v>78.94</v>
      </c>
      <c r="Q297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1">
        <f t="shared" si="231"/>
        <v>95.59</v>
      </c>
      <c r="Q297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1">
        <f t="shared" si="231"/>
        <v>69.89</v>
      </c>
      <c r="Q297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1">
        <f t="shared" si="231"/>
        <v>74.53</v>
      </c>
      <c r="Q297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1">
        <f t="shared" si="231"/>
        <v>123.94</v>
      </c>
      <c r="Q2974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1">
        <f t="shared" si="231"/>
        <v>264.85000000000002</v>
      </c>
      <c r="Q2975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1">
        <f t="shared" si="231"/>
        <v>58.62</v>
      </c>
      <c r="Q2976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1">
        <f t="shared" si="231"/>
        <v>70.88</v>
      </c>
      <c r="Q2977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1">
        <f t="shared" si="231"/>
        <v>8.57</v>
      </c>
      <c r="Q2978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1">
        <f t="shared" si="231"/>
        <v>113.57</v>
      </c>
      <c r="Q297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1">
        <f t="shared" si="231"/>
        <v>60.69</v>
      </c>
      <c r="Q298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1">
        <f t="shared" si="231"/>
        <v>110.22</v>
      </c>
      <c r="Q298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1">
        <f t="shared" si="231"/>
        <v>136.46</v>
      </c>
      <c r="Q298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1">
        <f t="shared" si="231"/>
        <v>53.16</v>
      </c>
      <c r="Q298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1">
        <f t="shared" si="231"/>
        <v>86.49</v>
      </c>
      <c r="Q2984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1">
        <f t="shared" si="231"/>
        <v>155.24</v>
      </c>
      <c r="Q2985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1">
        <f t="shared" si="231"/>
        <v>115.08</v>
      </c>
      <c r="Q2986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1">
        <f t="shared" si="231"/>
        <v>109.59</v>
      </c>
      <c r="Q2987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1">
        <f t="shared" si="231"/>
        <v>45.21</v>
      </c>
      <c r="Q2988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1">
        <f t="shared" si="231"/>
        <v>104.15</v>
      </c>
      <c r="Q298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1">
        <f t="shared" si="231"/>
        <v>35.71</v>
      </c>
      <c r="Q299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1">
        <f t="shared" si="231"/>
        <v>97</v>
      </c>
      <c r="Q299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1">
        <f t="shared" si="231"/>
        <v>370.37</v>
      </c>
      <c r="Q299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1">
        <f t="shared" si="231"/>
        <v>94.41</v>
      </c>
      <c r="Q299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1">
        <f t="shared" si="231"/>
        <v>48.98</v>
      </c>
      <c r="Q2994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1">
        <f t="shared" si="231"/>
        <v>45.59</v>
      </c>
      <c r="Q2995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1">
        <f t="shared" si="231"/>
        <v>23.28</v>
      </c>
      <c r="Q2996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1">
        <f t="shared" si="231"/>
        <v>63.23</v>
      </c>
      <c r="Q2997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1">
        <f t="shared" si="231"/>
        <v>153.52000000000001</v>
      </c>
      <c r="Q2998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1">
        <f t="shared" si="231"/>
        <v>90.2</v>
      </c>
      <c r="Q299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1">
        <f t="shared" si="231"/>
        <v>118.97</v>
      </c>
      <c r="Q300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1">
        <f t="shared" si="231"/>
        <v>80.25</v>
      </c>
      <c r="Q300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1">
        <f t="shared" si="231"/>
        <v>62.5</v>
      </c>
      <c r="Q300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1">
        <f t="shared" si="231"/>
        <v>131.38</v>
      </c>
      <c r="Q300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1">
        <f t="shared" si="231"/>
        <v>73.03</v>
      </c>
      <c r="Q3004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1">
        <f t="shared" si="231"/>
        <v>178.53</v>
      </c>
      <c r="Q3005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1">
        <f t="shared" si="231"/>
        <v>162.91</v>
      </c>
      <c r="Q3006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1">
        <f t="shared" si="231"/>
        <v>108.24</v>
      </c>
      <c r="Q3007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1">
        <f t="shared" si="231"/>
        <v>88.87</v>
      </c>
      <c r="Q3008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1">
        <f t="shared" si="231"/>
        <v>54</v>
      </c>
      <c r="Q300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11">
        <f t="shared" si="231"/>
        <v>116.73</v>
      </c>
      <c r="Q30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1">
        <f t="shared" ref="P3011:P3074" si="236">IFERROR(ROUND(E3011/L3011,2),0)</f>
        <v>233.9</v>
      </c>
      <c r="Q30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1">
        <f t="shared" si="236"/>
        <v>158</v>
      </c>
      <c r="Q30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1">
        <f t="shared" si="236"/>
        <v>14.84</v>
      </c>
      <c r="Q30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1">
        <f t="shared" si="236"/>
        <v>85.18</v>
      </c>
      <c r="Q3014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1">
        <f t="shared" si="236"/>
        <v>146.69</v>
      </c>
      <c r="Q3015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1">
        <f t="shared" si="236"/>
        <v>50.76</v>
      </c>
      <c r="Q3016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1">
        <f t="shared" si="236"/>
        <v>87.7</v>
      </c>
      <c r="Q3017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1">
        <f t="shared" si="236"/>
        <v>242.28</v>
      </c>
      <c r="Q3018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1">
        <f t="shared" si="236"/>
        <v>146.44999999999999</v>
      </c>
      <c r="Q301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1">
        <f t="shared" si="236"/>
        <v>103.17</v>
      </c>
      <c r="Q302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1">
        <f t="shared" si="236"/>
        <v>80.459999999999994</v>
      </c>
      <c r="Q302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1">
        <f t="shared" si="236"/>
        <v>234.67</v>
      </c>
      <c r="Q302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1">
        <f t="shared" si="236"/>
        <v>50.69</v>
      </c>
      <c r="Q302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1">
        <f t="shared" si="236"/>
        <v>162.71</v>
      </c>
      <c r="Q3024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1">
        <f t="shared" si="236"/>
        <v>120.17</v>
      </c>
      <c r="Q3025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1">
        <f t="shared" si="236"/>
        <v>67.7</v>
      </c>
      <c r="Q3026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1">
        <f t="shared" si="236"/>
        <v>52.1</v>
      </c>
      <c r="Q3027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1">
        <f t="shared" si="236"/>
        <v>51.6</v>
      </c>
      <c r="Q3028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1">
        <f t="shared" si="236"/>
        <v>164.3</v>
      </c>
      <c r="Q302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1">
        <f t="shared" si="236"/>
        <v>84.86</v>
      </c>
      <c r="Q303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1">
        <f t="shared" si="236"/>
        <v>94.55</v>
      </c>
      <c r="Q303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1">
        <f t="shared" si="236"/>
        <v>45.54</v>
      </c>
      <c r="Q303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1">
        <f t="shared" si="236"/>
        <v>51.72</v>
      </c>
      <c r="Q303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1">
        <f t="shared" si="236"/>
        <v>50.88</v>
      </c>
      <c r="Q3034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1">
        <f t="shared" si="236"/>
        <v>191.13</v>
      </c>
      <c r="Q3035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1">
        <f t="shared" si="236"/>
        <v>89.31</v>
      </c>
      <c r="Q3036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1">
        <f t="shared" si="236"/>
        <v>88.59</v>
      </c>
      <c r="Q3037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1">
        <f t="shared" si="236"/>
        <v>96.3</v>
      </c>
      <c r="Q3038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1">
        <f t="shared" si="236"/>
        <v>33.31</v>
      </c>
      <c r="Q303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1">
        <f t="shared" si="236"/>
        <v>37.22</v>
      </c>
      <c r="Q304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1">
        <f t="shared" si="236"/>
        <v>92.13</v>
      </c>
      <c r="Q304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1">
        <f t="shared" si="236"/>
        <v>76.790000000000006</v>
      </c>
      <c r="Q304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1">
        <f t="shared" si="236"/>
        <v>96.53</v>
      </c>
      <c r="Q304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1">
        <f t="shared" si="236"/>
        <v>51.89</v>
      </c>
      <c r="Q3044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1">
        <f t="shared" si="236"/>
        <v>128.91</v>
      </c>
      <c r="Q3045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1">
        <f t="shared" si="236"/>
        <v>84.11</v>
      </c>
      <c r="Q3046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1">
        <f t="shared" si="236"/>
        <v>82.94</v>
      </c>
      <c r="Q3047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1">
        <f t="shared" si="236"/>
        <v>259.95</v>
      </c>
      <c r="Q3048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1">
        <f t="shared" si="236"/>
        <v>37.25</v>
      </c>
      <c r="Q304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1">
        <f t="shared" si="236"/>
        <v>177.02</v>
      </c>
      <c r="Q305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1">
        <f t="shared" si="236"/>
        <v>74.069999999999993</v>
      </c>
      <c r="Q305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1">
        <f t="shared" si="236"/>
        <v>70.67</v>
      </c>
      <c r="Q305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1">
        <f t="shared" si="236"/>
        <v>23.63</v>
      </c>
      <c r="Q305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1">
        <f t="shared" si="236"/>
        <v>37.5</v>
      </c>
      <c r="Q3054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1">
        <f t="shared" si="236"/>
        <v>13.33</v>
      </c>
      <c r="Q3055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1">
        <f t="shared" si="236"/>
        <v>0</v>
      </c>
      <c r="Q3056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1">
        <f t="shared" si="236"/>
        <v>1</v>
      </c>
      <c r="Q3057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1">
        <f t="shared" si="236"/>
        <v>0</v>
      </c>
      <c r="Q3058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1">
        <f t="shared" si="236"/>
        <v>0</v>
      </c>
      <c r="Q305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1">
        <f t="shared" si="236"/>
        <v>1</v>
      </c>
      <c r="Q306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1">
        <f t="shared" si="236"/>
        <v>41</v>
      </c>
      <c r="Q306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1">
        <f t="shared" si="236"/>
        <v>55.83</v>
      </c>
      <c r="Q306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1">
        <f t="shared" si="236"/>
        <v>0</v>
      </c>
      <c r="Q306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1">
        <f t="shared" si="236"/>
        <v>99.76</v>
      </c>
      <c r="Q3064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1">
        <f t="shared" si="236"/>
        <v>25.52</v>
      </c>
      <c r="Q3065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1">
        <f t="shared" si="236"/>
        <v>117.65</v>
      </c>
      <c r="Q3066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1">
        <f t="shared" si="236"/>
        <v>5</v>
      </c>
      <c r="Q3067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1">
        <f t="shared" si="236"/>
        <v>2796.67</v>
      </c>
      <c r="Q3068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1">
        <f t="shared" si="236"/>
        <v>200</v>
      </c>
      <c r="Q306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1">
        <f t="shared" si="236"/>
        <v>87.5</v>
      </c>
      <c r="Q307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1">
        <f t="shared" si="236"/>
        <v>20.14</v>
      </c>
      <c r="Q307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1">
        <f t="shared" si="236"/>
        <v>20.88</v>
      </c>
      <c r="Q307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1">
        <f t="shared" si="236"/>
        <v>61.31</v>
      </c>
      <c r="Q307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11">
        <f t="shared" si="236"/>
        <v>1</v>
      </c>
      <c r="Q3074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1">
        <f t="shared" ref="P3075:P3138" si="241">IFERROR(ROUND(E3075/L3075,2),0)</f>
        <v>92.14</v>
      </c>
      <c r="Q3075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1">
        <f t="shared" si="241"/>
        <v>7.33</v>
      </c>
      <c r="Q3076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1">
        <f t="shared" si="241"/>
        <v>64.8</v>
      </c>
      <c r="Q3077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1">
        <f t="shared" si="241"/>
        <v>30.12</v>
      </c>
      <c r="Q3078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1">
        <f t="shared" si="241"/>
        <v>52.5</v>
      </c>
      <c r="Q307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1">
        <f t="shared" si="241"/>
        <v>23.67</v>
      </c>
      <c r="Q308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1">
        <f t="shared" si="241"/>
        <v>415.78</v>
      </c>
      <c r="Q308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1">
        <f t="shared" si="241"/>
        <v>53.71</v>
      </c>
      <c r="Q308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1">
        <f t="shared" si="241"/>
        <v>420.6</v>
      </c>
      <c r="Q308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1">
        <f t="shared" si="241"/>
        <v>0</v>
      </c>
      <c r="Q3084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1">
        <f t="shared" si="241"/>
        <v>18.670000000000002</v>
      </c>
      <c r="Q3085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1">
        <f t="shared" si="241"/>
        <v>78.33</v>
      </c>
      <c r="Q3086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1">
        <f t="shared" si="241"/>
        <v>67.78</v>
      </c>
      <c r="Q3087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1">
        <f t="shared" si="241"/>
        <v>16.670000000000002</v>
      </c>
      <c r="Q3088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1">
        <f t="shared" si="241"/>
        <v>62.5</v>
      </c>
      <c r="Q308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1">
        <f t="shared" si="241"/>
        <v>42</v>
      </c>
      <c r="Q309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1">
        <f t="shared" si="241"/>
        <v>130.09</v>
      </c>
      <c r="Q309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1">
        <f t="shared" si="241"/>
        <v>1270.22</v>
      </c>
      <c r="Q309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1">
        <f t="shared" si="241"/>
        <v>88.44</v>
      </c>
      <c r="Q309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1">
        <f t="shared" si="241"/>
        <v>56.34</v>
      </c>
      <c r="Q3094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1">
        <f t="shared" si="241"/>
        <v>53.53</v>
      </c>
      <c r="Q3095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1">
        <f t="shared" si="241"/>
        <v>25</v>
      </c>
      <c r="Q3096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1">
        <f t="shared" si="241"/>
        <v>50</v>
      </c>
      <c r="Q3097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1">
        <f t="shared" si="241"/>
        <v>56.79</v>
      </c>
      <c r="Q3098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1">
        <f t="shared" si="241"/>
        <v>40.83</v>
      </c>
      <c r="Q309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1">
        <f t="shared" si="241"/>
        <v>65.11</v>
      </c>
      <c r="Q310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1">
        <f t="shared" si="241"/>
        <v>55.6</v>
      </c>
      <c r="Q310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1">
        <f t="shared" si="241"/>
        <v>140.54</v>
      </c>
      <c r="Q310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1">
        <f t="shared" si="241"/>
        <v>25</v>
      </c>
      <c r="Q310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1">
        <f t="shared" si="241"/>
        <v>69.53</v>
      </c>
      <c r="Q3104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1">
        <f t="shared" si="241"/>
        <v>5.5</v>
      </c>
      <c r="Q3105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1">
        <f t="shared" si="241"/>
        <v>237</v>
      </c>
      <c r="Q3106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1">
        <f t="shared" si="241"/>
        <v>79.87</v>
      </c>
      <c r="Q3107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1">
        <f t="shared" si="241"/>
        <v>10.25</v>
      </c>
      <c r="Q3108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1">
        <f t="shared" si="241"/>
        <v>272.58999999999997</v>
      </c>
      <c r="Q310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1">
        <f t="shared" si="241"/>
        <v>13</v>
      </c>
      <c r="Q31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1">
        <f t="shared" si="241"/>
        <v>58.18</v>
      </c>
      <c r="Q31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1">
        <f t="shared" si="241"/>
        <v>10</v>
      </c>
      <c r="Q31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1">
        <f t="shared" si="241"/>
        <v>70.11</v>
      </c>
      <c r="Q31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1">
        <f t="shared" si="241"/>
        <v>57.89</v>
      </c>
      <c r="Q3114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1">
        <f t="shared" si="241"/>
        <v>125.27</v>
      </c>
      <c r="Q3115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1">
        <f t="shared" si="241"/>
        <v>0</v>
      </c>
      <c r="Q3116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1">
        <f t="shared" si="241"/>
        <v>300</v>
      </c>
      <c r="Q3117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1">
        <f t="shared" si="241"/>
        <v>43</v>
      </c>
      <c r="Q3118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1">
        <f t="shared" si="241"/>
        <v>1</v>
      </c>
      <c r="Q311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1">
        <f t="shared" si="241"/>
        <v>775</v>
      </c>
      <c r="Q312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1">
        <f t="shared" si="241"/>
        <v>5</v>
      </c>
      <c r="Q312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1">
        <f t="shared" si="241"/>
        <v>12.8</v>
      </c>
      <c r="Q312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1">
        <f t="shared" si="241"/>
        <v>10</v>
      </c>
      <c r="Q312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1">
        <f t="shared" si="241"/>
        <v>58</v>
      </c>
      <c r="Q3124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1">
        <f t="shared" si="241"/>
        <v>244.8</v>
      </c>
      <c r="Q3125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1">
        <f t="shared" si="241"/>
        <v>6.5</v>
      </c>
      <c r="Q3126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1">
        <f t="shared" si="241"/>
        <v>0</v>
      </c>
      <c r="Q3127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1">
        <f t="shared" si="241"/>
        <v>61.18</v>
      </c>
      <c r="Q3128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1">
        <f t="shared" si="241"/>
        <v>0</v>
      </c>
      <c r="Q312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1">
        <f t="shared" si="241"/>
        <v>139.24</v>
      </c>
      <c r="Q313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1">
        <f t="shared" si="241"/>
        <v>10</v>
      </c>
      <c r="Q313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1">
        <f t="shared" si="241"/>
        <v>93.75</v>
      </c>
      <c r="Q313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1">
        <f t="shared" si="241"/>
        <v>53.75</v>
      </c>
      <c r="Q313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1">
        <f t="shared" si="241"/>
        <v>10</v>
      </c>
      <c r="Q3134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1">
        <f t="shared" si="241"/>
        <v>33.75</v>
      </c>
      <c r="Q3135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1">
        <f t="shared" si="241"/>
        <v>18.75</v>
      </c>
      <c r="Q3136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1">
        <f t="shared" si="241"/>
        <v>23.14</v>
      </c>
      <c r="Q3137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11">
        <f t="shared" si="241"/>
        <v>29.05</v>
      </c>
      <c r="Q3138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1">
        <f t="shared" ref="P3139:P3202" si="246">IFERROR(ROUND(E3139/L3139,2),0)</f>
        <v>50</v>
      </c>
      <c r="Q313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1">
        <f t="shared" si="246"/>
        <v>0</v>
      </c>
      <c r="Q314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1">
        <f t="shared" si="246"/>
        <v>450</v>
      </c>
      <c r="Q314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1">
        <f t="shared" si="246"/>
        <v>24</v>
      </c>
      <c r="Q314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1">
        <f t="shared" si="246"/>
        <v>32.25</v>
      </c>
      <c r="Q314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1">
        <f t="shared" si="246"/>
        <v>15</v>
      </c>
      <c r="Q3144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1">
        <f t="shared" si="246"/>
        <v>0</v>
      </c>
      <c r="Q3145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1">
        <f t="shared" si="246"/>
        <v>251.33</v>
      </c>
      <c r="Q3146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1">
        <f t="shared" si="246"/>
        <v>0</v>
      </c>
      <c r="Q3147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1">
        <f t="shared" si="246"/>
        <v>437.5</v>
      </c>
      <c r="Q3148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1">
        <f t="shared" si="246"/>
        <v>110.35</v>
      </c>
      <c r="Q314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1">
        <f t="shared" si="246"/>
        <v>41.42</v>
      </c>
      <c r="Q315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1">
        <f t="shared" si="246"/>
        <v>52</v>
      </c>
      <c r="Q315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1">
        <f t="shared" si="246"/>
        <v>33.99</v>
      </c>
      <c r="Q315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1">
        <f t="shared" si="246"/>
        <v>103.35</v>
      </c>
      <c r="Q315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1">
        <f t="shared" si="246"/>
        <v>34.79</v>
      </c>
      <c r="Q3154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1">
        <f t="shared" si="246"/>
        <v>41.77</v>
      </c>
      <c r="Q3155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1">
        <f t="shared" si="246"/>
        <v>64.27</v>
      </c>
      <c r="Q3156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1">
        <f t="shared" si="246"/>
        <v>31.21</v>
      </c>
      <c r="Q3157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1">
        <f t="shared" si="246"/>
        <v>62.92</v>
      </c>
      <c r="Q3158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1">
        <f t="shared" si="246"/>
        <v>98.54</v>
      </c>
      <c r="Q315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1">
        <f t="shared" si="246"/>
        <v>82.61</v>
      </c>
      <c r="Q316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1">
        <f t="shared" si="246"/>
        <v>38.5</v>
      </c>
      <c r="Q316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1">
        <f t="shared" si="246"/>
        <v>80.16</v>
      </c>
      <c r="Q316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1">
        <f t="shared" si="246"/>
        <v>28.41</v>
      </c>
      <c r="Q316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1">
        <f t="shared" si="246"/>
        <v>80.73</v>
      </c>
      <c r="Q3164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1">
        <f t="shared" si="246"/>
        <v>200.69</v>
      </c>
      <c r="Q3165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1">
        <f t="shared" si="246"/>
        <v>37.590000000000003</v>
      </c>
      <c r="Q3166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1">
        <f t="shared" si="246"/>
        <v>58.1</v>
      </c>
      <c r="Q3167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1">
        <f t="shared" si="246"/>
        <v>60.3</v>
      </c>
      <c r="Q3168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1">
        <f t="shared" si="246"/>
        <v>63.36</v>
      </c>
      <c r="Q316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1">
        <f t="shared" si="246"/>
        <v>50.9</v>
      </c>
      <c r="Q317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1">
        <f t="shared" si="246"/>
        <v>100.5</v>
      </c>
      <c r="Q317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1">
        <f t="shared" si="246"/>
        <v>31.62</v>
      </c>
      <c r="Q317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1">
        <f t="shared" si="246"/>
        <v>65.099999999999994</v>
      </c>
      <c r="Q317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1">
        <f t="shared" si="246"/>
        <v>79.31</v>
      </c>
      <c r="Q3174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1">
        <f t="shared" si="246"/>
        <v>139.19</v>
      </c>
      <c r="Q3175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1">
        <f t="shared" si="246"/>
        <v>131.91</v>
      </c>
      <c r="Q3176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1">
        <f t="shared" si="246"/>
        <v>91.3</v>
      </c>
      <c r="Q3177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1">
        <f t="shared" si="246"/>
        <v>39.67</v>
      </c>
      <c r="Q3178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1">
        <f t="shared" si="246"/>
        <v>57.55</v>
      </c>
      <c r="Q317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1">
        <f t="shared" si="246"/>
        <v>33.03</v>
      </c>
      <c r="Q318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1">
        <f t="shared" si="246"/>
        <v>77.34</v>
      </c>
      <c r="Q318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1">
        <f t="shared" si="246"/>
        <v>31.93</v>
      </c>
      <c r="Q318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1">
        <f t="shared" si="246"/>
        <v>36.33</v>
      </c>
      <c r="Q318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1">
        <f t="shared" si="246"/>
        <v>46.77</v>
      </c>
      <c r="Q3184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1">
        <f t="shared" si="246"/>
        <v>40.07</v>
      </c>
      <c r="Q3185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1">
        <f t="shared" si="246"/>
        <v>100.22</v>
      </c>
      <c r="Q3186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1">
        <f t="shared" si="246"/>
        <v>41.67</v>
      </c>
      <c r="Q3187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1">
        <f t="shared" si="246"/>
        <v>46.71</v>
      </c>
      <c r="Q3188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1">
        <f t="shared" si="246"/>
        <v>71.489999999999995</v>
      </c>
      <c r="Q318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1">
        <f t="shared" si="246"/>
        <v>14.44</v>
      </c>
      <c r="Q319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1">
        <f t="shared" si="246"/>
        <v>356.84</v>
      </c>
      <c r="Q319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1">
        <f t="shared" si="246"/>
        <v>0</v>
      </c>
      <c r="Q319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1">
        <f t="shared" si="246"/>
        <v>37.75</v>
      </c>
      <c r="Q319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1">
        <f t="shared" si="246"/>
        <v>12.75</v>
      </c>
      <c r="Q3194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1">
        <f t="shared" si="246"/>
        <v>24.46</v>
      </c>
      <c r="Q3195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1">
        <f t="shared" si="246"/>
        <v>0</v>
      </c>
      <c r="Q3196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1">
        <f t="shared" si="246"/>
        <v>53.08</v>
      </c>
      <c r="Q3197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1">
        <f t="shared" si="246"/>
        <v>300</v>
      </c>
      <c r="Q3198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1">
        <f t="shared" si="246"/>
        <v>286.25</v>
      </c>
      <c r="Q319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1">
        <f t="shared" si="246"/>
        <v>36.67</v>
      </c>
      <c r="Q320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1">
        <f t="shared" si="246"/>
        <v>49.21</v>
      </c>
      <c r="Q320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11">
        <f t="shared" si="246"/>
        <v>1</v>
      </c>
      <c r="Q320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1">
        <f t="shared" ref="P3203:P3266" si="251">IFERROR(ROUND(E3203/L3203,2),0)</f>
        <v>12.5</v>
      </c>
      <c r="Q3203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1">
        <f t="shared" si="251"/>
        <v>109.04</v>
      </c>
      <c r="Q3204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1">
        <f t="shared" si="251"/>
        <v>41.67</v>
      </c>
      <c r="Q3205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1">
        <f t="shared" si="251"/>
        <v>0</v>
      </c>
      <c r="Q3206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1">
        <f t="shared" si="251"/>
        <v>22.75</v>
      </c>
      <c r="Q3207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1">
        <f t="shared" si="251"/>
        <v>0</v>
      </c>
      <c r="Q3208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1">
        <f t="shared" si="251"/>
        <v>70.83</v>
      </c>
      <c r="Q320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1">
        <f t="shared" si="251"/>
        <v>63.11</v>
      </c>
      <c r="Q32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1">
        <f t="shared" si="251"/>
        <v>50.16</v>
      </c>
      <c r="Q32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1">
        <f t="shared" si="251"/>
        <v>62.88</v>
      </c>
      <c r="Q32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1">
        <f t="shared" si="251"/>
        <v>85.53</v>
      </c>
      <c r="Q32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1">
        <f t="shared" si="251"/>
        <v>53.72</v>
      </c>
      <c r="Q3214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1">
        <f t="shared" si="251"/>
        <v>127.81</v>
      </c>
      <c r="Q3215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1">
        <f t="shared" si="251"/>
        <v>106.57</v>
      </c>
      <c r="Q3216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1">
        <f t="shared" si="251"/>
        <v>262.11</v>
      </c>
      <c r="Q3217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1">
        <f t="shared" si="251"/>
        <v>57.17</v>
      </c>
      <c r="Q3218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1">
        <f t="shared" si="251"/>
        <v>50.2</v>
      </c>
      <c r="Q321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1">
        <f t="shared" si="251"/>
        <v>66.59</v>
      </c>
      <c r="Q322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1">
        <f t="shared" si="251"/>
        <v>168.25</v>
      </c>
      <c r="Q322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1">
        <f t="shared" si="251"/>
        <v>256.37</v>
      </c>
      <c r="Q322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1">
        <f t="shared" si="251"/>
        <v>36.61</v>
      </c>
      <c r="Q322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1">
        <f t="shared" si="251"/>
        <v>37.14</v>
      </c>
      <c r="Q3224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1">
        <f t="shared" si="251"/>
        <v>45.88</v>
      </c>
      <c r="Q3225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1">
        <f t="shared" si="251"/>
        <v>141.71</v>
      </c>
      <c r="Q3226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1">
        <f t="shared" si="251"/>
        <v>52.49</v>
      </c>
      <c r="Q3227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1">
        <f t="shared" si="251"/>
        <v>59.52</v>
      </c>
      <c r="Q3228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1">
        <f t="shared" si="251"/>
        <v>50</v>
      </c>
      <c r="Q322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1">
        <f t="shared" si="251"/>
        <v>193.62</v>
      </c>
      <c r="Q323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1">
        <f t="shared" si="251"/>
        <v>106.8</v>
      </c>
      <c r="Q323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1">
        <f t="shared" si="251"/>
        <v>77.22</v>
      </c>
      <c r="Q323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1">
        <f t="shared" si="251"/>
        <v>57.5</v>
      </c>
      <c r="Q323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1">
        <f t="shared" si="251"/>
        <v>50.46</v>
      </c>
      <c r="Q3234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1">
        <f t="shared" si="251"/>
        <v>97.38</v>
      </c>
      <c r="Q3235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1">
        <f t="shared" si="251"/>
        <v>34.92</v>
      </c>
      <c r="Q3236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1">
        <f t="shared" si="251"/>
        <v>85.53</v>
      </c>
      <c r="Q3237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1">
        <f t="shared" si="251"/>
        <v>182.91</v>
      </c>
      <c r="Q3238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1">
        <f t="shared" si="251"/>
        <v>131.13999999999999</v>
      </c>
      <c r="Q323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1">
        <f t="shared" si="251"/>
        <v>39.81</v>
      </c>
      <c r="Q324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1">
        <f t="shared" si="251"/>
        <v>59.7</v>
      </c>
      <c r="Q324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1">
        <f t="shared" si="251"/>
        <v>88.74</v>
      </c>
      <c r="Q324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1">
        <f t="shared" si="251"/>
        <v>58.69</v>
      </c>
      <c r="Q324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1">
        <f t="shared" si="251"/>
        <v>69.569999999999993</v>
      </c>
      <c r="Q3244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1">
        <f t="shared" si="251"/>
        <v>115.87</v>
      </c>
      <c r="Q3245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1">
        <f t="shared" si="251"/>
        <v>23.87</v>
      </c>
      <c r="Q3246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1">
        <f t="shared" si="251"/>
        <v>81.13</v>
      </c>
      <c r="Q3247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1">
        <f t="shared" si="251"/>
        <v>57.63</v>
      </c>
      <c r="Q3248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1">
        <f t="shared" si="251"/>
        <v>46.43</v>
      </c>
      <c r="Q324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1">
        <f t="shared" si="251"/>
        <v>60.48</v>
      </c>
      <c r="Q325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1">
        <f t="shared" si="251"/>
        <v>65.58</v>
      </c>
      <c r="Q325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1">
        <f t="shared" si="251"/>
        <v>119.19</v>
      </c>
      <c r="Q325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1">
        <f t="shared" si="251"/>
        <v>83.05</v>
      </c>
      <c r="Q325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1">
        <f t="shared" si="251"/>
        <v>57.52</v>
      </c>
      <c r="Q3254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1">
        <f t="shared" si="251"/>
        <v>177.09</v>
      </c>
      <c r="Q3255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1">
        <f t="shared" si="251"/>
        <v>70.77</v>
      </c>
      <c r="Q3256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1">
        <f t="shared" si="251"/>
        <v>29.17</v>
      </c>
      <c r="Q3257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1">
        <f t="shared" si="251"/>
        <v>72.760000000000005</v>
      </c>
      <c r="Q3258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1">
        <f t="shared" si="251"/>
        <v>51.85</v>
      </c>
      <c r="Q325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1">
        <f t="shared" si="251"/>
        <v>98.2</v>
      </c>
      <c r="Q326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1">
        <f t="shared" si="251"/>
        <v>251.74</v>
      </c>
      <c r="Q326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1">
        <f t="shared" si="251"/>
        <v>74.819999999999993</v>
      </c>
      <c r="Q326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1">
        <f t="shared" si="251"/>
        <v>67.650000000000006</v>
      </c>
      <c r="Q326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1">
        <f t="shared" si="251"/>
        <v>93.81</v>
      </c>
      <c r="Q3264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1">
        <f t="shared" si="251"/>
        <v>41.24</v>
      </c>
      <c r="Q3265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11">
        <f t="shared" si="251"/>
        <v>52.55</v>
      </c>
      <c r="Q3266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1">
        <f t="shared" ref="P3267:P3330" si="256">IFERROR(ROUND(E3267/L3267,2),0)</f>
        <v>70.290000000000006</v>
      </c>
      <c r="Q3267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1">
        <f t="shared" si="256"/>
        <v>48.33</v>
      </c>
      <c r="Q3268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1">
        <f t="shared" si="256"/>
        <v>53.18</v>
      </c>
      <c r="Q326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1">
        <f t="shared" si="256"/>
        <v>60.95</v>
      </c>
      <c r="Q327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1">
        <f t="shared" si="256"/>
        <v>116</v>
      </c>
      <c r="Q327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1">
        <f t="shared" si="256"/>
        <v>61</v>
      </c>
      <c r="Q327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1">
        <f t="shared" si="256"/>
        <v>38.24</v>
      </c>
      <c r="Q327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1">
        <f t="shared" si="256"/>
        <v>106.5</v>
      </c>
      <c r="Q3274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1">
        <f t="shared" si="256"/>
        <v>204.57</v>
      </c>
      <c r="Q3275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1">
        <f t="shared" si="256"/>
        <v>54.91</v>
      </c>
      <c r="Q3276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1">
        <f t="shared" si="256"/>
        <v>150.41999999999999</v>
      </c>
      <c r="Q3277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1">
        <f t="shared" si="256"/>
        <v>52.58</v>
      </c>
      <c r="Q3278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1">
        <f t="shared" si="256"/>
        <v>54.3</v>
      </c>
      <c r="Q327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1">
        <f t="shared" si="256"/>
        <v>76.03</v>
      </c>
      <c r="Q328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1">
        <f t="shared" si="256"/>
        <v>105.21</v>
      </c>
      <c r="Q328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1">
        <f t="shared" si="256"/>
        <v>68.67</v>
      </c>
      <c r="Q328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1">
        <f t="shared" si="256"/>
        <v>129.36000000000001</v>
      </c>
      <c r="Q328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1">
        <f t="shared" si="256"/>
        <v>134.26</v>
      </c>
      <c r="Q3284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1">
        <f t="shared" si="256"/>
        <v>17.829999999999998</v>
      </c>
      <c r="Q3285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1">
        <f t="shared" si="256"/>
        <v>203.2</v>
      </c>
      <c r="Q3286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1">
        <f t="shared" si="256"/>
        <v>69.19</v>
      </c>
      <c r="Q3287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1">
        <f t="shared" si="256"/>
        <v>125.12</v>
      </c>
      <c r="Q3288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1">
        <f t="shared" si="256"/>
        <v>73.53</v>
      </c>
      <c r="Q328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1">
        <f t="shared" si="256"/>
        <v>48.44</v>
      </c>
      <c r="Q329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1">
        <f t="shared" si="256"/>
        <v>26.61</v>
      </c>
      <c r="Q329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1">
        <f t="shared" si="256"/>
        <v>33.67</v>
      </c>
      <c r="Q329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1">
        <f t="shared" si="256"/>
        <v>40.71</v>
      </c>
      <c r="Q329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1">
        <f t="shared" si="256"/>
        <v>19.27</v>
      </c>
      <c r="Q3294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1">
        <f t="shared" si="256"/>
        <v>84.29</v>
      </c>
      <c r="Q3295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1">
        <f t="shared" si="256"/>
        <v>29.58</v>
      </c>
      <c r="Q3296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1">
        <f t="shared" si="256"/>
        <v>26.67</v>
      </c>
      <c r="Q3297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1">
        <f t="shared" si="256"/>
        <v>45.98</v>
      </c>
      <c r="Q3298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1">
        <f t="shared" si="256"/>
        <v>125.09</v>
      </c>
      <c r="Q329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1">
        <f t="shared" si="256"/>
        <v>141.29</v>
      </c>
      <c r="Q330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1">
        <f t="shared" si="256"/>
        <v>55.33</v>
      </c>
      <c r="Q330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1">
        <f t="shared" si="256"/>
        <v>46.42</v>
      </c>
      <c r="Q330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1">
        <f t="shared" si="256"/>
        <v>57.2</v>
      </c>
      <c r="Q330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1">
        <f t="shared" si="256"/>
        <v>173.7</v>
      </c>
      <c r="Q3304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1">
        <f t="shared" si="256"/>
        <v>59.6</v>
      </c>
      <c r="Q3305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1">
        <f t="shared" si="256"/>
        <v>89.59</v>
      </c>
      <c r="Q3306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1">
        <f t="shared" si="256"/>
        <v>204.05</v>
      </c>
      <c r="Q3307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1">
        <f t="shared" si="256"/>
        <v>48.7</v>
      </c>
      <c r="Q3308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1">
        <f t="shared" si="256"/>
        <v>53.34</v>
      </c>
      <c r="Q330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1">
        <f t="shared" si="256"/>
        <v>75.09</v>
      </c>
      <c r="Q33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1">
        <f t="shared" si="256"/>
        <v>18</v>
      </c>
      <c r="Q33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1">
        <f t="shared" si="256"/>
        <v>209.84</v>
      </c>
      <c r="Q33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1">
        <f t="shared" si="256"/>
        <v>61.02</v>
      </c>
      <c r="Q33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1">
        <f t="shared" si="256"/>
        <v>61</v>
      </c>
      <c r="Q3314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1">
        <f t="shared" si="256"/>
        <v>80.03</v>
      </c>
      <c r="Q3315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1">
        <f t="shared" si="256"/>
        <v>29.07</v>
      </c>
      <c r="Q3316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1">
        <f t="shared" si="256"/>
        <v>49.44</v>
      </c>
      <c r="Q3317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1">
        <f t="shared" si="256"/>
        <v>93.98</v>
      </c>
      <c r="Q3318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1">
        <f t="shared" si="256"/>
        <v>61.94</v>
      </c>
      <c r="Q331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1">
        <f t="shared" si="256"/>
        <v>78.5</v>
      </c>
      <c r="Q332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1">
        <f t="shared" si="256"/>
        <v>33.75</v>
      </c>
      <c r="Q332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1">
        <f t="shared" si="256"/>
        <v>66.45</v>
      </c>
      <c r="Q332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1">
        <f t="shared" si="256"/>
        <v>35.799999999999997</v>
      </c>
      <c r="Q332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1">
        <f t="shared" si="256"/>
        <v>145.65</v>
      </c>
      <c r="Q3324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1">
        <f t="shared" si="256"/>
        <v>25.69</v>
      </c>
      <c r="Q3325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1">
        <f t="shared" si="256"/>
        <v>152.5</v>
      </c>
      <c r="Q3326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1">
        <f t="shared" si="256"/>
        <v>30</v>
      </c>
      <c r="Q3327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1">
        <f t="shared" si="256"/>
        <v>142.28</v>
      </c>
      <c r="Q3328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1">
        <f t="shared" si="256"/>
        <v>24.55</v>
      </c>
      <c r="Q332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11">
        <f t="shared" si="256"/>
        <v>292.77999999999997</v>
      </c>
      <c r="Q333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1">
        <f t="shared" ref="P3331:P3394" si="261">IFERROR(ROUND(E3331/L3331,2),0)</f>
        <v>44.92</v>
      </c>
      <c r="Q333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1">
        <f t="shared" si="261"/>
        <v>23.1</v>
      </c>
      <c r="Q333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1">
        <f t="shared" si="261"/>
        <v>80.400000000000006</v>
      </c>
      <c r="Q333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1">
        <f t="shared" si="261"/>
        <v>72.290000000000006</v>
      </c>
      <c r="Q3334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1">
        <f t="shared" si="261"/>
        <v>32.97</v>
      </c>
      <c r="Q3335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1">
        <f t="shared" si="261"/>
        <v>116.65</v>
      </c>
      <c r="Q3336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1">
        <f t="shared" si="261"/>
        <v>79.62</v>
      </c>
      <c r="Q3337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1">
        <f t="shared" si="261"/>
        <v>27.78</v>
      </c>
      <c r="Q3338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1">
        <f t="shared" si="261"/>
        <v>81.03</v>
      </c>
      <c r="Q333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1">
        <f t="shared" si="261"/>
        <v>136.85</v>
      </c>
      <c r="Q334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1">
        <f t="shared" si="261"/>
        <v>177.62</v>
      </c>
      <c r="Q334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1">
        <f t="shared" si="261"/>
        <v>109.08</v>
      </c>
      <c r="Q334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1">
        <f t="shared" si="261"/>
        <v>119.64</v>
      </c>
      <c r="Q334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1">
        <f t="shared" si="261"/>
        <v>78.209999999999994</v>
      </c>
      <c r="Q3344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1">
        <f t="shared" si="261"/>
        <v>52.17</v>
      </c>
      <c r="Q3345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1">
        <f t="shared" si="261"/>
        <v>114.13</v>
      </c>
      <c r="Q3346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1">
        <f t="shared" si="261"/>
        <v>50</v>
      </c>
      <c r="Q3347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1">
        <f t="shared" si="261"/>
        <v>91.67</v>
      </c>
      <c r="Q3348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1">
        <f t="shared" si="261"/>
        <v>108.59</v>
      </c>
      <c r="Q334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1">
        <f t="shared" si="261"/>
        <v>69.819999999999993</v>
      </c>
      <c r="Q335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1">
        <f t="shared" si="261"/>
        <v>109.57</v>
      </c>
      <c r="Q335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1">
        <f t="shared" si="261"/>
        <v>71.67</v>
      </c>
      <c r="Q335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1">
        <f t="shared" si="261"/>
        <v>93.61</v>
      </c>
      <c r="Q335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1">
        <f t="shared" si="261"/>
        <v>76.8</v>
      </c>
      <c r="Q3354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1">
        <f t="shared" si="261"/>
        <v>35.799999999999997</v>
      </c>
      <c r="Q3355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1">
        <f t="shared" si="261"/>
        <v>55.6</v>
      </c>
      <c r="Q3356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1">
        <f t="shared" si="261"/>
        <v>147.33000000000001</v>
      </c>
      <c r="Q3357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1">
        <f t="shared" si="261"/>
        <v>56.33</v>
      </c>
      <c r="Q3358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1">
        <f t="shared" si="261"/>
        <v>96.19</v>
      </c>
      <c r="Q335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1">
        <f t="shared" si="261"/>
        <v>63.57</v>
      </c>
      <c r="Q336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1">
        <f t="shared" si="261"/>
        <v>184.78</v>
      </c>
      <c r="Q336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1">
        <f t="shared" si="261"/>
        <v>126.72</v>
      </c>
      <c r="Q336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1">
        <f t="shared" si="261"/>
        <v>83.43</v>
      </c>
      <c r="Q336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1">
        <f t="shared" si="261"/>
        <v>54.5</v>
      </c>
      <c r="Q3364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1">
        <f t="shared" si="261"/>
        <v>302.31</v>
      </c>
      <c r="Q3365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1">
        <f t="shared" si="261"/>
        <v>44.14</v>
      </c>
      <c r="Q3366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1">
        <f t="shared" si="261"/>
        <v>866.67</v>
      </c>
      <c r="Q3367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1">
        <f t="shared" si="261"/>
        <v>61.39</v>
      </c>
      <c r="Q3368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1">
        <f t="shared" si="261"/>
        <v>29.67</v>
      </c>
      <c r="Q336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1">
        <f t="shared" si="261"/>
        <v>45.48</v>
      </c>
      <c r="Q337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1">
        <f t="shared" si="261"/>
        <v>96.2</v>
      </c>
      <c r="Q337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1">
        <f t="shared" si="261"/>
        <v>67.92</v>
      </c>
      <c r="Q337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1">
        <f t="shared" si="261"/>
        <v>30.78</v>
      </c>
      <c r="Q337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1">
        <f t="shared" si="261"/>
        <v>38.33</v>
      </c>
      <c r="Q3374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1">
        <f t="shared" si="261"/>
        <v>66.83</v>
      </c>
      <c r="Q3375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1">
        <f t="shared" si="261"/>
        <v>71.73</v>
      </c>
      <c r="Q3376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1">
        <f t="shared" si="261"/>
        <v>176.47</v>
      </c>
      <c r="Q3377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1">
        <f t="shared" si="261"/>
        <v>421.11</v>
      </c>
      <c r="Q3378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1">
        <f t="shared" si="261"/>
        <v>104.99</v>
      </c>
      <c r="Q337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1">
        <f t="shared" si="261"/>
        <v>28.19</v>
      </c>
      <c r="Q338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1">
        <f t="shared" si="261"/>
        <v>54.55</v>
      </c>
      <c r="Q338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1">
        <f t="shared" si="261"/>
        <v>111.89</v>
      </c>
      <c r="Q338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1">
        <f t="shared" si="261"/>
        <v>85.21</v>
      </c>
      <c r="Q338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1">
        <f t="shared" si="261"/>
        <v>76.650000000000006</v>
      </c>
      <c r="Q3384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1">
        <f t="shared" si="261"/>
        <v>65.17</v>
      </c>
      <c r="Q3385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1">
        <f t="shared" si="261"/>
        <v>93.76</v>
      </c>
      <c r="Q3386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1">
        <f t="shared" si="261"/>
        <v>133.33000000000001</v>
      </c>
      <c r="Q3387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1">
        <f t="shared" si="261"/>
        <v>51.22</v>
      </c>
      <c r="Q3388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1">
        <f t="shared" si="261"/>
        <v>100.17</v>
      </c>
      <c r="Q338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1">
        <f t="shared" si="261"/>
        <v>34.6</v>
      </c>
      <c r="Q339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1">
        <f t="shared" si="261"/>
        <v>184.68</v>
      </c>
      <c r="Q339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1">
        <f t="shared" si="261"/>
        <v>69.819999999999993</v>
      </c>
      <c r="Q339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1">
        <f t="shared" si="261"/>
        <v>61.94</v>
      </c>
      <c r="Q339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11">
        <f t="shared" si="261"/>
        <v>41.67</v>
      </c>
      <c r="Q3394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1">
        <f t="shared" ref="P3395:P3458" si="266">IFERROR(ROUND(E3395/L3395,2),0)</f>
        <v>36.07</v>
      </c>
      <c r="Q3395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1">
        <f t="shared" si="266"/>
        <v>29</v>
      </c>
      <c r="Q3396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1">
        <f t="shared" si="266"/>
        <v>24.21</v>
      </c>
      <c r="Q3397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1">
        <f t="shared" si="266"/>
        <v>55.89</v>
      </c>
      <c r="Q3398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1">
        <f t="shared" si="266"/>
        <v>11.67</v>
      </c>
      <c r="Q339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1">
        <f t="shared" si="266"/>
        <v>68.349999999999994</v>
      </c>
      <c r="Q340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1">
        <f t="shared" si="266"/>
        <v>27.07</v>
      </c>
      <c r="Q340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1">
        <f t="shared" si="266"/>
        <v>118.13</v>
      </c>
      <c r="Q340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1">
        <f t="shared" si="266"/>
        <v>44.76</v>
      </c>
      <c r="Q340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1">
        <f t="shared" si="266"/>
        <v>99.79</v>
      </c>
      <c r="Q3404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1">
        <f t="shared" si="266"/>
        <v>117.65</v>
      </c>
      <c r="Q3405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1">
        <f t="shared" si="266"/>
        <v>203.33</v>
      </c>
      <c r="Q3406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1">
        <f t="shared" si="266"/>
        <v>28.32</v>
      </c>
      <c r="Q3407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1">
        <f t="shared" si="266"/>
        <v>110.23</v>
      </c>
      <c r="Q3408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1">
        <f t="shared" si="266"/>
        <v>31.97</v>
      </c>
      <c r="Q340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1">
        <f t="shared" si="266"/>
        <v>58.61</v>
      </c>
      <c r="Q34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1">
        <f t="shared" si="266"/>
        <v>29.43</v>
      </c>
      <c r="Q34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1">
        <f t="shared" si="266"/>
        <v>81.38</v>
      </c>
      <c r="Q34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1">
        <f t="shared" si="266"/>
        <v>199.17</v>
      </c>
      <c r="Q34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1">
        <f t="shared" si="266"/>
        <v>115.38</v>
      </c>
      <c r="Q3414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1">
        <f t="shared" si="266"/>
        <v>46.43</v>
      </c>
      <c r="Q3415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1">
        <f t="shared" si="266"/>
        <v>70.569999999999993</v>
      </c>
      <c r="Q3416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1">
        <f t="shared" si="266"/>
        <v>22.22</v>
      </c>
      <c r="Q3417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1">
        <f t="shared" si="266"/>
        <v>159.47</v>
      </c>
      <c r="Q3418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1">
        <f t="shared" si="266"/>
        <v>37.78</v>
      </c>
      <c r="Q341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1">
        <f t="shared" si="266"/>
        <v>72.05</v>
      </c>
      <c r="Q342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1">
        <f t="shared" si="266"/>
        <v>63.7</v>
      </c>
      <c r="Q342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1">
        <f t="shared" si="266"/>
        <v>28.41</v>
      </c>
      <c r="Q342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1">
        <f t="shared" si="266"/>
        <v>103.21</v>
      </c>
      <c r="Q342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1">
        <f t="shared" si="266"/>
        <v>71.150000000000006</v>
      </c>
      <c r="Q3424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1">
        <f t="shared" si="266"/>
        <v>35</v>
      </c>
      <c r="Q3425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1">
        <f t="shared" si="266"/>
        <v>81.78</v>
      </c>
      <c r="Q3426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1">
        <f t="shared" si="266"/>
        <v>297.02999999999997</v>
      </c>
      <c r="Q3427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1">
        <f t="shared" si="266"/>
        <v>46.61</v>
      </c>
      <c r="Q3428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1">
        <f t="shared" si="266"/>
        <v>51.72</v>
      </c>
      <c r="Q342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1">
        <f t="shared" si="266"/>
        <v>40.29</v>
      </c>
      <c r="Q343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1">
        <f t="shared" si="266"/>
        <v>16.25</v>
      </c>
      <c r="Q343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1">
        <f t="shared" si="266"/>
        <v>30.15</v>
      </c>
      <c r="Q343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1">
        <f t="shared" si="266"/>
        <v>95.24</v>
      </c>
      <c r="Q343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1">
        <f t="shared" si="266"/>
        <v>52.21</v>
      </c>
      <c r="Q3434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1">
        <f t="shared" si="266"/>
        <v>134.15</v>
      </c>
      <c r="Q3435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1">
        <f t="shared" si="266"/>
        <v>62.83</v>
      </c>
      <c r="Q3436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1">
        <f t="shared" si="266"/>
        <v>58.95</v>
      </c>
      <c r="Q3437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1">
        <f t="shared" si="266"/>
        <v>143.11000000000001</v>
      </c>
      <c r="Q3438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1">
        <f t="shared" si="266"/>
        <v>84.17</v>
      </c>
      <c r="Q343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1">
        <f t="shared" si="266"/>
        <v>186.07</v>
      </c>
      <c r="Q344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1">
        <f t="shared" si="266"/>
        <v>89.79</v>
      </c>
      <c r="Q344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1">
        <f t="shared" si="266"/>
        <v>64.16</v>
      </c>
      <c r="Q344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1">
        <f t="shared" si="266"/>
        <v>59.65</v>
      </c>
      <c r="Q344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1">
        <f t="shared" si="266"/>
        <v>31.25</v>
      </c>
      <c r="Q3444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1">
        <f t="shared" si="266"/>
        <v>41.22</v>
      </c>
      <c r="Q3445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1">
        <f t="shared" si="266"/>
        <v>43.35</v>
      </c>
      <c r="Q3446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1">
        <f t="shared" si="266"/>
        <v>64.52</v>
      </c>
      <c r="Q3447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1">
        <f t="shared" si="266"/>
        <v>43.28</v>
      </c>
      <c r="Q3448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1">
        <f t="shared" si="266"/>
        <v>77</v>
      </c>
      <c r="Q344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1">
        <f t="shared" si="266"/>
        <v>51.22</v>
      </c>
      <c r="Q345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1">
        <f t="shared" si="266"/>
        <v>68.25</v>
      </c>
      <c r="Q345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1">
        <f t="shared" si="266"/>
        <v>19.489999999999998</v>
      </c>
      <c r="Q345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1">
        <f t="shared" si="266"/>
        <v>41.13</v>
      </c>
      <c r="Q345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1">
        <f t="shared" si="266"/>
        <v>41.41</v>
      </c>
      <c r="Q3454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1">
        <f t="shared" si="266"/>
        <v>27.5</v>
      </c>
      <c r="Q3455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1">
        <f t="shared" si="266"/>
        <v>33.57</v>
      </c>
      <c r="Q3456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1">
        <f t="shared" si="266"/>
        <v>145.87</v>
      </c>
      <c r="Q3457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11">
        <f t="shared" si="266"/>
        <v>358.69</v>
      </c>
      <c r="Q3458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1">
        <f t="shared" ref="P3459:P3522" si="271">IFERROR(ROUND(E3459/L3459,2),0)</f>
        <v>50.98</v>
      </c>
      <c r="Q345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1">
        <f t="shared" si="271"/>
        <v>45.04</v>
      </c>
      <c r="Q346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1">
        <f t="shared" si="271"/>
        <v>17.53</v>
      </c>
      <c r="Q346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1">
        <f t="shared" si="271"/>
        <v>50</v>
      </c>
      <c r="Q346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1">
        <f t="shared" si="271"/>
        <v>57.92</v>
      </c>
      <c r="Q346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1">
        <f t="shared" si="271"/>
        <v>29.71</v>
      </c>
      <c r="Q3464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1">
        <f t="shared" si="271"/>
        <v>90.68</v>
      </c>
      <c r="Q3465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1">
        <f t="shared" si="271"/>
        <v>55.01</v>
      </c>
      <c r="Q3466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1">
        <f t="shared" si="271"/>
        <v>57.22</v>
      </c>
      <c r="Q3467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1">
        <f t="shared" si="271"/>
        <v>72.95</v>
      </c>
      <c r="Q3468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1">
        <f t="shared" si="271"/>
        <v>64.47</v>
      </c>
      <c r="Q346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1">
        <f t="shared" si="271"/>
        <v>716.35</v>
      </c>
      <c r="Q347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1">
        <f t="shared" si="271"/>
        <v>50.4</v>
      </c>
      <c r="Q347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1">
        <f t="shared" si="271"/>
        <v>41.67</v>
      </c>
      <c r="Q347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1">
        <f t="shared" si="271"/>
        <v>35.770000000000003</v>
      </c>
      <c r="Q347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1">
        <f t="shared" si="271"/>
        <v>88.74</v>
      </c>
      <c r="Q3474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1">
        <f t="shared" si="271"/>
        <v>148.47999999999999</v>
      </c>
      <c r="Q3475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1">
        <f t="shared" si="271"/>
        <v>51.79</v>
      </c>
      <c r="Q3476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1">
        <f t="shared" si="271"/>
        <v>20</v>
      </c>
      <c r="Q3477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1">
        <f t="shared" si="271"/>
        <v>52</v>
      </c>
      <c r="Q3478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1">
        <f t="shared" si="271"/>
        <v>53.23</v>
      </c>
      <c r="Q347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1">
        <f t="shared" si="271"/>
        <v>39.6</v>
      </c>
      <c r="Q348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1">
        <f t="shared" si="271"/>
        <v>34.25</v>
      </c>
      <c r="Q348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1">
        <f t="shared" si="271"/>
        <v>164.62</v>
      </c>
      <c r="Q348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1">
        <f t="shared" si="271"/>
        <v>125.05</v>
      </c>
      <c r="Q348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1">
        <f t="shared" si="271"/>
        <v>51.88</v>
      </c>
      <c r="Q3484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1">
        <f t="shared" si="271"/>
        <v>40.29</v>
      </c>
      <c r="Q3485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1">
        <f t="shared" si="271"/>
        <v>64.91</v>
      </c>
      <c r="Q3486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1">
        <f t="shared" si="271"/>
        <v>55.33</v>
      </c>
      <c r="Q3487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1">
        <f t="shared" si="271"/>
        <v>83.14</v>
      </c>
      <c r="Q3488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1">
        <f t="shared" si="271"/>
        <v>38.71</v>
      </c>
      <c r="Q348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1">
        <f t="shared" si="271"/>
        <v>125.38</v>
      </c>
      <c r="Q349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1">
        <f t="shared" si="271"/>
        <v>78.260000000000005</v>
      </c>
      <c r="Q349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1">
        <f t="shared" si="271"/>
        <v>47.22</v>
      </c>
      <c r="Q349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1">
        <f t="shared" si="271"/>
        <v>79.099999999999994</v>
      </c>
      <c r="Q349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1">
        <f t="shared" si="271"/>
        <v>114.29</v>
      </c>
      <c r="Q3494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1">
        <f t="shared" si="271"/>
        <v>51.72</v>
      </c>
      <c r="Q3495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1">
        <f t="shared" si="271"/>
        <v>30.77</v>
      </c>
      <c r="Q3496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1">
        <f t="shared" si="271"/>
        <v>74.209999999999994</v>
      </c>
      <c r="Q3497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1">
        <f t="shared" si="271"/>
        <v>47.85</v>
      </c>
      <c r="Q3498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1">
        <f t="shared" si="271"/>
        <v>34.409999999999997</v>
      </c>
      <c r="Q349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1">
        <f t="shared" si="271"/>
        <v>40.24</v>
      </c>
      <c r="Q350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1">
        <f t="shared" si="271"/>
        <v>60.29</v>
      </c>
      <c r="Q350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1">
        <f t="shared" si="271"/>
        <v>25.31</v>
      </c>
      <c r="Q350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1">
        <f t="shared" si="271"/>
        <v>35.950000000000003</v>
      </c>
      <c r="Q350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1">
        <f t="shared" si="271"/>
        <v>136</v>
      </c>
      <c r="Q3504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1">
        <f t="shared" si="271"/>
        <v>70.760000000000005</v>
      </c>
      <c r="Q3505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1">
        <f t="shared" si="271"/>
        <v>125</v>
      </c>
      <c r="Q3506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1">
        <f t="shared" si="271"/>
        <v>66.510000000000005</v>
      </c>
      <c r="Q3507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1">
        <f t="shared" si="271"/>
        <v>105</v>
      </c>
      <c r="Q3508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1">
        <f t="shared" si="271"/>
        <v>145</v>
      </c>
      <c r="Q350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1">
        <f t="shared" si="271"/>
        <v>12</v>
      </c>
      <c r="Q35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1">
        <f t="shared" si="271"/>
        <v>96.67</v>
      </c>
      <c r="Q35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1">
        <f t="shared" si="271"/>
        <v>60.33</v>
      </c>
      <c r="Q35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1">
        <f t="shared" si="271"/>
        <v>79.89</v>
      </c>
      <c r="Q35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1">
        <f t="shared" si="271"/>
        <v>58.82</v>
      </c>
      <c r="Q3514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1">
        <f t="shared" si="271"/>
        <v>75.34</v>
      </c>
      <c r="Q3515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1">
        <f t="shared" si="271"/>
        <v>55</v>
      </c>
      <c r="Q3516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1">
        <f t="shared" si="271"/>
        <v>66.959999999999994</v>
      </c>
      <c r="Q3517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1">
        <f t="shared" si="271"/>
        <v>227.27</v>
      </c>
      <c r="Q3518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1">
        <f t="shared" si="271"/>
        <v>307.69</v>
      </c>
      <c r="Q351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1">
        <f t="shared" si="271"/>
        <v>50.02</v>
      </c>
      <c r="Q352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1">
        <f t="shared" si="271"/>
        <v>72.39</v>
      </c>
      <c r="Q352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11">
        <f t="shared" si="271"/>
        <v>95.95</v>
      </c>
      <c r="Q352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1">
        <f t="shared" ref="P3523:P3586" si="276">IFERROR(ROUND(E3523/L3523,2),0)</f>
        <v>45.62</v>
      </c>
      <c r="Q3523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1">
        <f t="shared" si="276"/>
        <v>41.03</v>
      </c>
      <c r="Q3524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1">
        <f t="shared" si="276"/>
        <v>56.83</v>
      </c>
      <c r="Q3525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1">
        <f t="shared" si="276"/>
        <v>137.24</v>
      </c>
      <c r="Q3526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1">
        <f t="shared" si="276"/>
        <v>75.709999999999994</v>
      </c>
      <c r="Q3527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1">
        <f t="shared" si="276"/>
        <v>99</v>
      </c>
      <c r="Q3528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1">
        <f t="shared" si="276"/>
        <v>81.569999999999993</v>
      </c>
      <c r="Q352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1">
        <f t="shared" si="276"/>
        <v>45.11</v>
      </c>
      <c r="Q353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1">
        <f t="shared" si="276"/>
        <v>36.67</v>
      </c>
      <c r="Q353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1">
        <f t="shared" si="276"/>
        <v>125</v>
      </c>
      <c r="Q353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1">
        <f t="shared" si="276"/>
        <v>49.23</v>
      </c>
      <c r="Q353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1">
        <f t="shared" si="276"/>
        <v>42.3</v>
      </c>
      <c r="Q3534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1">
        <f t="shared" si="276"/>
        <v>78.88</v>
      </c>
      <c r="Q3535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1">
        <f t="shared" si="276"/>
        <v>38.28</v>
      </c>
      <c r="Q3536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1">
        <f t="shared" si="276"/>
        <v>44.85</v>
      </c>
      <c r="Q3537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1">
        <f t="shared" si="276"/>
        <v>13.53</v>
      </c>
      <c r="Q3538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1">
        <f t="shared" si="276"/>
        <v>43.5</v>
      </c>
      <c r="Q353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1">
        <f t="shared" si="276"/>
        <v>30.95</v>
      </c>
      <c r="Q354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1">
        <f t="shared" si="276"/>
        <v>55.23</v>
      </c>
      <c r="Q354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1">
        <f t="shared" si="276"/>
        <v>46.13</v>
      </c>
      <c r="Q354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1">
        <f t="shared" si="276"/>
        <v>39.380000000000003</v>
      </c>
      <c r="Q354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1">
        <f t="shared" si="276"/>
        <v>66.150000000000006</v>
      </c>
      <c r="Q3544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1">
        <f t="shared" si="276"/>
        <v>54.14</v>
      </c>
      <c r="Q3545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1">
        <f t="shared" si="276"/>
        <v>104.17</v>
      </c>
      <c r="Q3546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1">
        <f t="shared" si="276"/>
        <v>31.38</v>
      </c>
      <c r="Q3547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1">
        <f t="shared" si="276"/>
        <v>59.21</v>
      </c>
      <c r="Q3548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1">
        <f t="shared" si="276"/>
        <v>119.18</v>
      </c>
      <c r="Q354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1">
        <f t="shared" si="276"/>
        <v>164.62</v>
      </c>
      <c r="Q355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1">
        <f t="shared" si="276"/>
        <v>24.29</v>
      </c>
      <c r="Q355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1">
        <f t="shared" si="276"/>
        <v>40.94</v>
      </c>
      <c r="Q355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1">
        <f t="shared" si="276"/>
        <v>61.1</v>
      </c>
      <c r="Q355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1">
        <f t="shared" si="276"/>
        <v>38.65</v>
      </c>
      <c r="Q3554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1">
        <f t="shared" si="276"/>
        <v>56.2</v>
      </c>
      <c r="Q3555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1">
        <f t="shared" si="276"/>
        <v>107</v>
      </c>
      <c r="Q3556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1">
        <f t="shared" si="276"/>
        <v>171.43</v>
      </c>
      <c r="Q3557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1">
        <f t="shared" si="276"/>
        <v>110.5</v>
      </c>
      <c r="Q3558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1">
        <f t="shared" si="276"/>
        <v>179.28</v>
      </c>
      <c r="Q355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1">
        <f t="shared" si="276"/>
        <v>22.91</v>
      </c>
      <c r="Q356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1">
        <f t="shared" si="276"/>
        <v>43.13</v>
      </c>
      <c r="Q356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1">
        <f t="shared" si="276"/>
        <v>46.89</v>
      </c>
      <c r="Q356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1">
        <f t="shared" si="276"/>
        <v>47.41</v>
      </c>
      <c r="Q356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1">
        <f t="shared" si="276"/>
        <v>15.13</v>
      </c>
      <c r="Q3564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1">
        <f t="shared" si="276"/>
        <v>21.1</v>
      </c>
      <c r="Q3565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1">
        <f t="shared" si="276"/>
        <v>59.12</v>
      </c>
      <c r="Q3566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1">
        <f t="shared" si="276"/>
        <v>97.92</v>
      </c>
      <c r="Q3567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1">
        <f t="shared" si="276"/>
        <v>55.13</v>
      </c>
      <c r="Q3568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1">
        <f t="shared" si="276"/>
        <v>26.54</v>
      </c>
      <c r="Q356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1">
        <f t="shared" si="276"/>
        <v>58.42</v>
      </c>
      <c r="Q357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1">
        <f t="shared" si="276"/>
        <v>122.54</v>
      </c>
      <c r="Q357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1">
        <f t="shared" si="276"/>
        <v>87.96</v>
      </c>
      <c r="Q357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1">
        <f t="shared" si="276"/>
        <v>73.239999999999995</v>
      </c>
      <c r="Q357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1">
        <f t="shared" si="276"/>
        <v>55.56</v>
      </c>
      <c r="Q3574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1">
        <f t="shared" si="276"/>
        <v>39.54</v>
      </c>
      <c r="Q3575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1">
        <f t="shared" si="276"/>
        <v>136.78</v>
      </c>
      <c r="Q3576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1">
        <f t="shared" si="276"/>
        <v>99.34</v>
      </c>
      <c r="Q3577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1">
        <f t="shared" si="276"/>
        <v>20</v>
      </c>
      <c r="Q3578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1">
        <f t="shared" si="276"/>
        <v>28.89</v>
      </c>
      <c r="Q357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1">
        <f t="shared" si="276"/>
        <v>40.549999999999997</v>
      </c>
      <c r="Q358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1">
        <f t="shared" si="276"/>
        <v>35.71</v>
      </c>
      <c r="Q358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1">
        <f t="shared" si="276"/>
        <v>37.96</v>
      </c>
      <c r="Q358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1">
        <f t="shared" si="276"/>
        <v>33.33</v>
      </c>
      <c r="Q358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1">
        <f t="shared" si="276"/>
        <v>58.57</v>
      </c>
      <c r="Q3584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1">
        <f t="shared" si="276"/>
        <v>135.63</v>
      </c>
      <c r="Q3585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11">
        <f t="shared" si="276"/>
        <v>30.94</v>
      </c>
      <c r="Q3586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1">
        <f t="shared" ref="P3587:P3650" si="281">IFERROR(ROUND(E3587/L3587,2),0)</f>
        <v>176.09</v>
      </c>
      <c r="Q3587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1">
        <f t="shared" si="281"/>
        <v>151.97999999999999</v>
      </c>
      <c r="Q3588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1">
        <f t="shared" si="281"/>
        <v>22.61</v>
      </c>
      <c r="Q358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1">
        <f t="shared" si="281"/>
        <v>18.27</v>
      </c>
      <c r="Q359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1">
        <f t="shared" si="281"/>
        <v>82.26</v>
      </c>
      <c r="Q359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1">
        <f t="shared" si="281"/>
        <v>68.53</v>
      </c>
      <c r="Q359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1">
        <f t="shared" si="281"/>
        <v>68.06</v>
      </c>
      <c r="Q359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1">
        <f t="shared" si="281"/>
        <v>72.709999999999994</v>
      </c>
      <c r="Q3594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1">
        <f t="shared" si="281"/>
        <v>77.19</v>
      </c>
      <c r="Q3595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1">
        <f t="shared" si="281"/>
        <v>55.97</v>
      </c>
      <c r="Q3596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1">
        <f t="shared" si="281"/>
        <v>49.69</v>
      </c>
      <c r="Q3597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1">
        <f t="shared" si="281"/>
        <v>79</v>
      </c>
      <c r="Q3598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1">
        <f t="shared" si="281"/>
        <v>77.73</v>
      </c>
      <c r="Q359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1">
        <f t="shared" si="281"/>
        <v>40.78</v>
      </c>
      <c r="Q360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1">
        <f t="shared" si="281"/>
        <v>59.41</v>
      </c>
      <c r="Q360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1">
        <f t="shared" si="281"/>
        <v>3.25</v>
      </c>
      <c r="Q360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1">
        <f t="shared" si="281"/>
        <v>39.380000000000003</v>
      </c>
      <c r="Q360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1">
        <f t="shared" si="281"/>
        <v>81.67</v>
      </c>
      <c r="Q3604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1">
        <f t="shared" si="281"/>
        <v>44.91</v>
      </c>
      <c r="Q3605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1">
        <f t="shared" si="281"/>
        <v>49.06</v>
      </c>
      <c r="Q3606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1">
        <f t="shared" si="281"/>
        <v>30.67</v>
      </c>
      <c r="Q3607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1">
        <f t="shared" si="281"/>
        <v>61.06</v>
      </c>
      <c r="Q3608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1">
        <f t="shared" si="281"/>
        <v>29</v>
      </c>
      <c r="Q360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1">
        <f t="shared" si="281"/>
        <v>29.63</v>
      </c>
      <c r="Q36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1">
        <f t="shared" si="281"/>
        <v>143.1</v>
      </c>
      <c r="Q36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1">
        <f t="shared" si="281"/>
        <v>52.35</v>
      </c>
      <c r="Q36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1">
        <f t="shared" si="281"/>
        <v>66.67</v>
      </c>
      <c r="Q36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1">
        <f t="shared" si="281"/>
        <v>126.67</v>
      </c>
      <c r="Q3614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1">
        <f t="shared" si="281"/>
        <v>62.5</v>
      </c>
      <c r="Q3615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1">
        <f t="shared" si="281"/>
        <v>35.49</v>
      </c>
      <c r="Q3616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1">
        <f t="shared" si="281"/>
        <v>37.08</v>
      </c>
      <c r="Q3617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1">
        <f t="shared" si="281"/>
        <v>69.33</v>
      </c>
      <c r="Q3618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1">
        <f t="shared" si="281"/>
        <v>17.25</v>
      </c>
      <c r="Q361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1">
        <f t="shared" si="281"/>
        <v>36.07</v>
      </c>
      <c r="Q362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1">
        <f t="shared" si="281"/>
        <v>66.47</v>
      </c>
      <c r="Q362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1">
        <f t="shared" si="281"/>
        <v>56.07</v>
      </c>
      <c r="Q362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1">
        <f t="shared" si="281"/>
        <v>47.03</v>
      </c>
      <c r="Q362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1">
        <f t="shared" si="281"/>
        <v>47.67</v>
      </c>
      <c r="Q3624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1">
        <f t="shared" si="281"/>
        <v>88.24</v>
      </c>
      <c r="Q3625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1">
        <f t="shared" si="281"/>
        <v>80.72</v>
      </c>
      <c r="Q3626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1">
        <f t="shared" si="281"/>
        <v>39.49</v>
      </c>
      <c r="Q3627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1">
        <f t="shared" si="281"/>
        <v>84.85</v>
      </c>
      <c r="Q3628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1">
        <f t="shared" si="281"/>
        <v>68.97</v>
      </c>
      <c r="Q362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1">
        <f t="shared" si="281"/>
        <v>0</v>
      </c>
      <c r="Q363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1">
        <f t="shared" si="281"/>
        <v>1</v>
      </c>
      <c r="Q363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1">
        <f t="shared" si="281"/>
        <v>1</v>
      </c>
      <c r="Q363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1">
        <f t="shared" si="281"/>
        <v>147.88</v>
      </c>
      <c r="Q363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1">
        <f t="shared" si="281"/>
        <v>100</v>
      </c>
      <c r="Q3634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1">
        <f t="shared" si="281"/>
        <v>56.84</v>
      </c>
      <c r="Q3635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1">
        <f t="shared" si="281"/>
        <v>176.94</v>
      </c>
      <c r="Q3636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1">
        <f t="shared" si="281"/>
        <v>127.6</v>
      </c>
      <c r="Q3637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1">
        <f t="shared" si="281"/>
        <v>0</v>
      </c>
      <c r="Q3638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1">
        <f t="shared" si="281"/>
        <v>66.14</v>
      </c>
      <c r="Q363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1">
        <f t="shared" si="281"/>
        <v>108</v>
      </c>
      <c r="Q364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1">
        <f t="shared" si="281"/>
        <v>1</v>
      </c>
      <c r="Q364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1">
        <f t="shared" si="281"/>
        <v>18.329999999999998</v>
      </c>
      <c r="Q364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1">
        <f t="shared" si="281"/>
        <v>0</v>
      </c>
      <c r="Q364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1">
        <f t="shared" si="281"/>
        <v>7.5</v>
      </c>
      <c r="Q3644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1">
        <f t="shared" si="281"/>
        <v>0</v>
      </c>
      <c r="Q3645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1">
        <f t="shared" si="281"/>
        <v>68.42</v>
      </c>
      <c r="Q3646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1">
        <f t="shared" si="281"/>
        <v>1</v>
      </c>
      <c r="Q3647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1">
        <f t="shared" si="281"/>
        <v>60.13</v>
      </c>
      <c r="Q3648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1">
        <f t="shared" si="281"/>
        <v>15</v>
      </c>
      <c r="Q364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11">
        <f t="shared" si="281"/>
        <v>550.04</v>
      </c>
      <c r="Q365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1">
        <f t="shared" ref="P3651:P3714" si="286">IFERROR(ROUND(E3651/L3651,2),0)</f>
        <v>97.5</v>
      </c>
      <c r="Q365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1">
        <f t="shared" si="286"/>
        <v>29.41</v>
      </c>
      <c r="Q365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1">
        <f t="shared" si="286"/>
        <v>57.78</v>
      </c>
      <c r="Q365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1">
        <f t="shared" si="286"/>
        <v>44.24</v>
      </c>
      <c r="Q3654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1">
        <f t="shared" si="286"/>
        <v>60.91</v>
      </c>
      <c r="Q3655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1">
        <f t="shared" si="286"/>
        <v>68.84</v>
      </c>
      <c r="Q3656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1">
        <f t="shared" si="286"/>
        <v>73.58</v>
      </c>
      <c r="Q3657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1">
        <f t="shared" si="286"/>
        <v>115.02</v>
      </c>
      <c r="Q3658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1">
        <f t="shared" si="286"/>
        <v>110.75</v>
      </c>
      <c r="Q365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1">
        <f t="shared" si="286"/>
        <v>75.5</v>
      </c>
      <c r="Q366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1">
        <f t="shared" si="286"/>
        <v>235.46</v>
      </c>
      <c r="Q366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1">
        <f t="shared" si="286"/>
        <v>11.36</v>
      </c>
      <c r="Q366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1">
        <f t="shared" si="286"/>
        <v>92.5</v>
      </c>
      <c r="Q366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1">
        <f t="shared" si="286"/>
        <v>202.85</v>
      </c>
      <c r="Q3664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1">
        <f t="shared" si="286"/>
        <v>26</v>
      </c>
      <c r="Q3665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1">
        <f t="shared" si="286"/>
        <v>46.05</v>
      </c>
      <c r="Q3666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1">
        <f t="shared" si="286"/>
        <v>51</v>
      </c>
      <c r="Q3667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1">
        <f t="shared" si="286"/>
        <v>31.58</v>
      </c>
      <c r="Q3668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1">
        <f t="shared" si="286"/>
        <v>53.36</v>
      </c>
      <c r="Q366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1">
        <f t="shared" si="286"/>
        <v>36.96</v>
      </c>
      <c r="Q367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1">
        <f t="shared" si="286"/>
        <v>81.290000000000006</v>
      </c>
      <c r="Q367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1">
        <f t="shared" si="286"/>
        <v>20.079999999999998</v>
      </c>
      <c r="Q367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1">
        <f t="shared" si="286"/>
        <v>88.25</v>
      </c>
      <c r="Q367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1">
        <f t="shared" si="286"/>
        <v>53.44</v>
      </c>
      <c r="Q3674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1">
        <f t="shared" si="286"/>
        <v>39.869999999999997</v>
      </c>
      <c r="Q3675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1">
        <f t="shared" si="286"/>
        <v>145.16</v>
      </c>
      <c r="Q3676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1">
        <f t="shared" si="286"/>
        <v>23.33</v>
      </c>
      <c r="Q3677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1">
        <f t="shared" si="286"/>
        <v>64.38</v>
      </c>
      <c r="Q3678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1">
        <f t="shared" si="286"/>
        <v>62.05</v>
      </c>
      <c r="Q367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1">
        <f t="shared" si="286"/>
        <v>66.13</v>
      </c>
      <c r="Q368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1">
        <f t="shared" si="286"/>
        <v>73.400000000000006</v>
      </c>
      <c r="Q368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1">
        <f t="shared" si="286"/>
        <v>99.5</v>
      </c>
      <c r="Q368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1">
        <f t="shared" si="286"/>
        <v>62.17</v>
      </c>
      <c r="Q368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1">
        <f t="shared" si="286"/>
        <v>62.33</v>
      </c>
      <c r="Q3684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1">
        <f t="shared" si="286"/>
        <v>58.79</v>
      </c>
      <c r="Q3685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1">
        <f t="shared" si="286"/>
        <v>45.35</v>
      </c>
      <c r="Q3686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1">
        <f t="shared" si="286"/>
        <v>41.94</v>
      </c>
      <c r="Q3687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1">
        <f t="shared" si="286"/>
        <v>59.17</v>
      </c>
      <c r="Q3688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1">
        <f t="shared" si="286"/>
        <v>200.49</v>
      </c>
      <c r="Q368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1">
        <f t="shared" si="286"/>
        <v>83.97</v>
      </c>
      <c r="Q369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1">
        <f t="shared" si="286"/>
        <v>57.26</v>
      </c>
      <c r="Q369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1">
        <f t="shared" si="286"/>
        <v>58.06</v>
      </c>
      <c r="Q369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1">
        <f t="shared" si="286"/>
        <v>186.8</v>
      </c>
      <c r="Q369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1">
        <f t="shared" si="286"/>
        <v>74.12</v>
      </c>
      <c r="Q3694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1">
        <f t="shared" si="286"/>
        <v>30.71</v>
      </c>
      <c r="Q3695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1">
        <f t="shared" si="286"/>
        <v>62.67</v>
      </c>
      <c r="Q3696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1">
        <f t="shared" si="286"/>
        <v>121.36</v>
      </c>
      <c r="Q3697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1">
        <f t="shared" si="286"/>
        <v>39.74</v>
      </c>
      <c r="Q3698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1">
        <f t="shared" si="286"/>
        <v>72</v>
      </c>
      <c r="Q369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1">
        <f t="shared" si="286"/>
        <v>40.630000000000003</v>
      </c>
      <c r="Q370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1">
        <f t="shared" si="286"/>
        <v>63</v>
      </c>
      <c r="Q370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1">
        <f t="shared" si="286"/>
        <v>33.67</v>
      </c>
      <c r="Q370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1">
        <f t="shared" si="286"/>
        <v>38.590000000000003</v>
      </c>
      <c r="Q370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1">
        <f t="shared" si="286"/>
        <v>155.94999999999999</v>
      </c>
      <c r="Q3704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1">
        <f t="shared" si="286"/>
        <v>43.2</v>
      </c>
      <c r="Q3705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1">
        <f t="shared" si="286"/>
        <v>15.15</v>
      </c>
      <c r="Q3706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1">
        <f t="shared" si="286"/>
        <v>83.57</v>
      </c>
      <c r="Q3707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1">
        <f t="shared" si="286"/>
        <v>140</v>
      </c>
      <c r="Q3708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1">
        <f t="shared" si="286"/>
        <v>80.87</v>
      </c>
      <c r="Q370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1">
        <f t="shared" si="286"/>
        <v>53.85</v>
      </c>
      <c r="Q37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1">
        <f t="shared" si="286"/>
        <v>30.93</v>
      </c>
      <c r="Q37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1">
        <f t="shared" si="286"/>
        <v>67.959999999999994</v>
      </c>
      <c r="Q37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1">
        <f t="shared" si="286"/>
        <v>27.14</v>
      </c>
      <c r="Q37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11">
        <f t="shared" si="286"/>
        <v>110.87</v>
      </c>
      <c r="Q3714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1">
        <f t="shared" ref="P3715:P3778" si="291">IFERROR(ROUND(E3715/L3715,2),0)</f>
        <v>106.84</v>
      </c>
      <c r="Q3715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1">
        <f t="shared" si="291"/>
        <v>105.52</v>
      </c>
      <c r="Q3716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1">
        <f t="shared" si="291"/>
        <v>132.96</v>
      </c>
      <c r="Q3717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1">
        <f t="shared" si="291"/>
        <v>51.92</v>
      </c>
      <c r="Q3718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1">
        <f t="shared" si="291"/>
        <v>310</v>
      </c>
      <c r="Q371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1">
        <f t="shared" si="291"/>
        <v>26.02</v>
      </c>
      <c r="Q372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1">
        <f t="shared" si="291"/>
        <v>105</v>
      </c>
      <c r="Q372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1">
        <f t="shared" si="291"/>
        <v>86.23</v>
      </c>
      <c r="Q372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1">
        <f t="shared" si="291"/>
        <v>114.55</v>
      </c>
      <c r="Q372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1">
        <f t="shared" si="291"/>
        <v>47.66</v>
      </c>
      <c r="Q3724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1">
        <f t="shared" si="291"/>
        <v>72.89</v>
      </c>
      <c r="Q3725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1">
        <f t="shared" si="291"/>
        <v>49.55</v>
      </c>
      <c r="Q3726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1">
        <f t="shared" si="291"/>
        <v>25.4</v>
      </c>
      <c r="Q3727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1">
        <f t="shared" si="291"/>
        <v>62.59</v>
      </c>
      <c r="Q3728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1">
        <f t="shared" si="291"/>
        <v>61.06</v>
      </c>
      <c r="Q372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1">
        <f t="shared" si="291"/>
        <v>60.06</v>
      </c>
      <c r="Q373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1">
        <f t="shared" si="291"/>
        <v>72.400000000000006</v>
      </c>
      <c r="Q373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1">
        <f t="shared" si="291"/>
        <v>100</v>
      </c>
      <c r="Q373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1">
        <f t="shared" si="291"/>
        <v>51.67</v>
      </c>
      <c r="Q373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1">
        <f t="shared" si="291"/>
        <v>32.75</v>
      </c>
      <c r="Q3734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1">
        <f t="shared" si="291"/>
        <v>0</v>
      </c>
      <c r="Q3735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1">
        <f t="shared" si="291"/>
        <v>61</v>
      </c>
      <c r="Q3736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1">
        <f t="shared" si="291"/>
        <v>10</v>
      </c>
      <c r="Q3737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1">
        <f t="shared" si="291"/>
        <v>10</v>
      </c>
      <c r="Q3738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1">
        <f t="shared" si="291"/>
        <v>37.5</v>
      </c>
      <c r="Q373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1">
        <f t="shared" si="291"/>
        <v>45</v>
      </c>
      <c r="Q374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1">
        <f t="shared" si="291"/>
        <v>100.63</v>
      </c>
      <c r="Q374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1">
        <f t="shared" si="291"/>
        <v>25.57</v>
      </c>
      <c r="Q374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1">
        <f t="shared" si="291"/>
        <v>0</v>
      </c>
      <c r="Q374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1">
        <f t="shared" si="291"/>
        <v>25</v>
      </c>
      <c r="Q3744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1">
        <f t="shared" si="291"/>
        <v>0</v>
      </c>
      <c r="Q3745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1">
        <f t="shared" si="291"/>
        <v>0</v>
      </c>
      <c r="Q3746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1">
        <f t="shared" si="291"/>
        <v>10</v>
      </c>
      <c r="Q3747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1">
        <f t="shared" si="291"/>
        <v>202</v>
      </c>
      <c r="Q3748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1">
        <f t="shared" si="291"/>
        <v>25</v>
      </c>
      <c r="Q374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1">
        <f t="shared" si="291"/>
        <v>99.54</v>
      </c>
      <c r="Q375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1">
        <f t="shared" si="291"/>
        <v>75</v>
      </c>
      <c r="Q375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1">
        <f t="shared" si="291"/>
        <v>215.25</v>
      </c>
      <c r="Q375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1">
        <f t="shared" si="291"/>
        <v>120.55</v>
      </c>
      <c r="Q375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1">
        <f t="shared" si="291"/>
        <v>37.67</v>
      </c>
      <c r="Q3754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1">
        <f t="shared" si="291"/>
        <v>172.23</v>
      </c>
      <c r="Q3755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1">
        <f t="shared" si="291"/>
        <v>111.11</v>
      </c>
      <c r="Q3756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1">
        <f t="shared" si="291"/>
        <v>25.46</v>
      </c>
      <c r="Q3757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1">
        <f t="shared" si="291"/>
        <v>267.64999999999998</v>
      </c>
      <c r="Q3758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1">
        <f t="shared" si="291"/>
        <v>75.959999999999994</v>
      </c>
      <c r="Q375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1">
        <f t="shared" si="291"/>
        <v>59.04</v>
      </c>
      <c r="Q376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1">
        <f t="shared" si="291"/>
        <v>50.11</v>
      </c>
      <c r="Q376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1">
        <f t="shared" si="291"/>
        <v>55.5</v>
      </c>
      <c r="Q376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1">
        <f t="shared" si="291"/>
        <v>166.67</v>
      </c>
      <c r="Q376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1">
        <f t="shared" si="291"/>
        <v>47.43</v>
      </c>
      <c r="Q3764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1">
        <f t="shared" si="291"/>
        <v>64.94</v>
      </c>
      <c r="Q3765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1">
        <f t="shared" si="291"/>
        <v>55.56</v>
      </c>
      <c r="Q3766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1">
        <f t="shared" si="291"/>
        <v>74.22</v>
      </c>
      <c r="Q3767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1">
        <f t="shared" si="291"/>
        <v>106.93</v>
      </c>
      <c r="Q3768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1">
        <f t="shared" si="291"/>
        <v>41.7</v>
      </c>
      <c r="Q376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1">
        <f t="shared" si="291"/>
        <v>74.239999999999995</v>
      </c>
      <c r="Q377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1">
        <f t="shared" si="291"/>
        <v>73.33</v>
      </c>
      <c r="Q377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1">
        <f t="shared" si="291"/>
        <v>100</v>
      </c>
      <c r="Q377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1">
        <f t="shared" si="291"/>
        <v>38.42</v>
      </c>
      <c r="Q377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1">
        <f t="shared" si="291"/>
        <v>166.97</v>
      </c>
      <c r="Q3774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1">
        <f t="shared" si="291"/>
        <v>94.91</v>
      </c>
      <c r="Q3775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1">
        <f t="shared" si="291"/>
        <v>100</v>
      </c>
      <c r="Q3776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1">
        <f t="shared" si="291"/>
        <v>143.21</v>
      </c>
      <c r="Q3777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11">
        <f t="shared" si="291"/>
        <v>90.82</v>
      </c>
      <c r="Q3778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1">
        <f t="shared" ref="P3779:P3842" si="296">IFERROR(ROUND(E3779/L3779,2),0)</f>
        <v>48.54</v>
      </c>
      <c r="Q377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1">
        <f t="shared" si="296"/>
        <v>70.03</v>
      </c>
      <c r="Q378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1">
        <f t="shared" si="296"/>
        <v>135.63</v>
      </c>
      <c r="Q378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1">
        <f t="shared" si="296"/>
        <v>100</v>
      </c>
      <c r="Q378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1">
        <f t="shared" si="296"/>
        <v>94.9</v>
      </c>
      <c r="Q378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1">
        <f t="shared" si="296"/>
        <v>75.37</v>
      </c>
      <c r="Q3784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1">
        <f t="shared" si="296"/>
        <v>64.459999999999994</v>
      </c>
      <c r="Q3785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1">
        <f t="shared" si="296"/>
        <v>115</v>
      </c>
      <c r="Q3786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1">
        <f t="shared" si="296"/>
        <v>100.5</v>
      </c>
      <c r="Q3787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1">
        <f t="shared" si="296"/>
        <v>93.77</v>
      </c>
      <c r="Q3788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1">
        <f t="shared" si="296"/>
        <v>35.1</v>
      </c>
      <c r="Q378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1">
        <f t="shared" si="296"/>
        <v>500</v>
      </c>
      <c r="Q379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1">
        <f t="shared" si="296"/>
        <v>29</v>
      </c>
      <c r="Q379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1">
        <f t="shared" si="296"/>
        <v>0</v>
      </c>
      <c r="Q379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1">
        <f t="shared" si="296"/>
        <v>0</v>
      </c>
      <c r="Q379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1">
        <f t="shared" si="296"/>
        <v>17.5</v>
      </c>
      <c r="Q3794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1">
        <f t="shared" si="296"/>
        <v>174</v>
      </c>
      <c r="Q3795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1">
        <f t="shared" si="296"/>
        <v>50</v>
      </c>
      <c r="Q3796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1">
        <f t="shared" si="296"/>
        <v>5</v>
      </c>
      <c r="Q3797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1">
        <f t="shared" si="296"/>
        <v>1</v>
      </c>
      <c r="Q3798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1">
        <f t="shared" si="296"/>
        <v>145.41</v>
      </c>
      <c r="Q379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1">
        <f t="shared" si="296"/>
        <v>205</v>
      </c>
      <c r="Q380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1">
        <f t="shared" si="296"/>
        <v>100.5</v>
      </c>
      <c r="Q380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1">
        <f t="shared" si="296"/>
        <v>55.06</v>
      </c>
      <c r="Q380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1">
        <f t="shared" si="296"/>
        <v>47.33</v>
      </c>
      <c r="Q380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1">
        <f t="shared" si="296"/>
        <v>0</v>
      </c>
      <c r="Q3804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1">
        <f t="shared" si="296"/>
        <v>58.95</v>
      </c>
      <c r="Q3805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1">
        <f t="shared" si="296"/>
        <v>0</v>
      </c>
      <c r="Q3806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1">
        <f t="shared" si="296"/>
        <v>1.5</v>
      </c>
      <c r="Q3807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1">
        <f t="shared" si="296"/>
        <v>5</v>
      </c>
      <c r="Q3808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1">
        <f t="shared" si="296"/>
        <v>50.56</v>
      </c>
      <c r="Q380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1">
        <f t="shared" si="296"/>
        <v>41.67</v>
      </c>
      <c r="Q38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1">
        <f t="shared" si="296"/>
        <v>53.29</v>
      </c>
      <c r="Q38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1">
        <f t="shared" si="296"/>
        <v>70.23</v>
      </c>
      <c r="Q38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1">
        <f t="shared" si="296"/>
        <v>43.42</v>
      </c>
      <c r="Q38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1">
        <f t="shared" si="296"/>
        <v>199.18</v>
      </c>
      <c r="Q3814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1">
        <f t="shared" si="296"/>
        <v>78.52</v>
      </c>
      <c r="Q3815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1">
        <f t="shared" si="296"/>
        <v>61.82</v>
      </c>
      <c r="Q3816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1">
        <f t="shared" si="296"/>
        <v>50</v>
      </c>
      <c r="Q3817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1">
        <f t="shared" si="296"/>
        <v>48.34</v>
      </c>
      <c r="Q3818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1">
        <f t="shared" si="296"/>
        <v>107.25</v>
      </c>
      <c r="Q381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1">
        <f t="shared" si="296"/>
        <v>57</v>
      </c>
      <c r="Q382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1">
        <f t="shared" si="296"/>
        <v>40.92</v>
      </c>
      <c r="Q382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1">
        <f t="shared" si="296"/>
        <v>21.5</v>
      </c>
      <c r="Q382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1">
        <f t="shared" si="296"/>
        <v>79.540000000000006</v>
      </c>
      <c r="Q382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1">
        <f t="shared" si="296"/>
        <v>72.38</v>
      </c>
      <c r="Q3824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1">
        <f t="shared" si="296"/>
        <v>64.63</v>
      </c>
      <c r="Q3825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1">
        <f t="shared" si="296"/>
        <v>38.57</v>
      </c>
      <c r="Q3826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1">
        <f t="shared" si="296"/>
        <v>107.57</v>
      </c>
      <c r="Q3827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1">
        <f t="shared" si="296"/>
        <v>27.5</v>
      </c>
      <c r="Q3828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1">
        <f t="shared" si="296"/>
        <v>70.459999999999994</v>
      </c>
      <c r="Q382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1">
        <f t="shared" si="296"/>
        <v>178.57</v>
      </c>
      <c r="Q383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1">
        <f t="shared" si="296"/>
        <v>62.63</v>
      </c>
      <c r="Q383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1">
        <f t="shared" si="296"/>
        <v>75</v>
      </c>
      <c r="Q383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1">
        <f t="shared" si="296"/>
        <v>58.9</v>
      </c>
      <c r="Q383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1">
        <f t="shared" si="296"/>
        <v>139.56</v>
      </c>
      <c r="Q3834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1">
        <f t="shared" si="296"/>
        <v>70</v>
      </c>
      <c r="Q3835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1">
        <f t="shared" si="296"/>
        <v>57.39</v>
      </c>
      <c r="Q3836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1">
        <f t="shared" si="296"/>
        <v>40</v>
      </c>
      <c r="Q3837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1">
        <f t="shared" si="296"/>
        <v>64.290000000000006</v>
      </c>
      <c r="Q3838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1">
        <f t="shared" si="296"/>
        <v>120.12</v>
      </c>
      <c r="Q383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1">
        <f t="shared" si="296"/>
        <v>1008.24</v>
      </c>
      <c r="Q384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1">
        <f t="shared" si="296"/>
        <v>63.28</v>
      </c>
      <c r="Q384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11">
        <f t="shared" si="296"/>
        <v>21.67</v>
      </c>
      <c r="Q384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1">
        <f t="shared" ref="P3843:P3906" si="301">IFERROR(ROUND(E3843/L3843,2),0)</f>
        <v>25.65</v>
      </c>
      <c r="Q3843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1">
        <f t="shared" si="301"/>
        <v>47.7</v>
      </c>
      <c r="Q3844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1">
        <f t="shared" si="301"/>
        <v>56.05</v>
      </c>
      <c r="Q3845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1">
        <f t="shared" si="301"/>
        <v>81.319999999999993</v>
      </c>
      <c r="Q3846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1">
        <f t="shared" si="301"/>
        <v>70.17</v>
      </c>
      <c r="Q3847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1">
        <f t="shared" si="301"/>
        <v>23.63</v>
      </c>
      <c r="Q3848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1">
        <f t="shared" si="301"/>
        <v>188.56</v>
      </c>
      <c r="Q384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1">
        <f t="shared" si="301"/>
        <v>49.51</v>
      </c>
      <c r="Q385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1">
        <f t="shared" si="301"/>
        <v>75.459999999999994</v>
      </c>
      <c r="Q385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1">
        <f t="shared" si="301"/>
        <v>9.5</v>
      </c>
      <c r="Q385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1">
        <f t="shared" si="301"/>
        <v>35.5</v>
      </c>
      <c r="Q385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1">
        <f t="shared" si="301"/>
        <v>10</v>
      </c>
      <c r="Q3854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1">
        <f t="shared" si="301"/>
        <v>13</v>
      </c>
      <c r="Q3855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1">
        <f t="shared" si="301"/>
        <v>89.4</v>
      </c>
      <c r="Q3856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1">
        <f t="shared" si="301"/>
        <v>25</v>
      </c>
      <c r="Q3857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1">
        <f t="shared" si="301"/>
        <v>1</v>
      </c>
      <c r="Q3858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1">
        <f t="shared" si="301"/>
        <v>65</v>
      </c>
      <c r="Q385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1">
        <f t="shared" si="301"/>
        <v>10</v>
      </c>
      <c r="Q386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1">
        <f t="shared" si="301"/>
        <v>1</v>
      </c>
      <c r="Q386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1">
        <f t="shared" si="301"/>
        <v>81.540000000000006</v>
      </c>
      <c r="Q386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1">
        <f t="shared" si="301"/>
        <v>100</v>
      </c>
      <c r="Q386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1">
        <f t="shared" si="301"/>
        <v>1</v>
      </c>
      <c r="Q3864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1">
        <f t="shared" si="301"/>
        <v>0</v>
      </c>
      <c r="Q3865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1">
        <f t="shared" si="301"/>
        <v>20</v>
      </c>
      <c r="Q3866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1">
        <f t="shared" si="301"/>
        <v>46.43</v>
      </c>
      <c r="Q3867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1">
        <f t="shared" si="301"/>
        <v>5.5</v>
      </c>
      <c r="Q3868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1">
        <f t="shared" si="301"/>
        <v>50.2</v>
      </c>
      <c r="Q386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1">
        <f t="shared" si="301"/>
        <v>10</v>
      </c>
      <c r="Q387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1">
        <f t="shared" si="301"/>
        <v>30.13</v>
      </c>
      <c r="Q387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1">
        <f t="shared" si="301"/>
        <v>150</v>
      </c>
      <c r="Q387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1">
        <f t="shared" si="301"/>
        <v>13.33</v>
      </c>
      <c r="Q387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1">
        <f t="shared" si="301"/>
        <v>0</v>
      </c>
      <c r="Q3874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1">
        <f t="shared" si="301"/>
        <v>0</v>
      </c>
      <c r="Q3875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1">
        <f t="shared" si="301"/>
        <v>0</v>
      </c>
      <c r="Q3876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1">
        <f t="shared" si="301"/>
        <v>0</v>
      </c>
      <c r="Q3877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1">
        <f t="shared" si="301"/>
        <v>44.76</v>
      </c>
      <c r="Q3878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1">
        <f t="shared" si="301"/>
        <v>88.64</v>
      </c>
      <c r="Q387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1">
        <f t="shared" si="301"/>
        <v>10</v>
      </c>
      <c r="Q388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1">
        <f t="shared" si="301"/>
        <v>0</v>
      </c>
      <c r="Q388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1">
        <f t="shared" si="301"/>
        <v>57.65</v>
      </c>
      <c r="Q388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1">
        <f t="shared" si="301"/>
        <v>25</v>
      </c>
      <c r="Q388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1">
        <f t="shared" si="301"/>
        <v>0</v>
      </c>
      <c r="Q3884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1">
        <f t="shared" si="301"/>
        <v>0</v>
      </c>
      <c r="Q3885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1">
        <f t="shared" si="301"/>
        <v>0</v>
      </c>
      <c r="Q3886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1">
        <f t="shared" si="301"/>
        <v>0</v>
      </c>
      <c r="Q3887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1">
        <f t="shared" si="301"/>
        <v>0</v>
      </c>
      <c r="Q3888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1">
        <f t="shared" si="301"/>
        <v>17.5</v>
      </c>
      <c r="Q388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1">
        <f t="shared" si="301"/>
        <v>38.71</v>
      </c>
      <c r="Q389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1">
        <f t="shared" si="301"/>
        <v>13.11</v>
      </c>
      <c r="Q389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1">
        <f t="shared" si="301"/>
        <v>315.5</v>
      </c>
      <c r="Q389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1">
        <f t="shared" si="301"/>
        <v>37.14</v>
      </c>
      <c r="Q389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1">
        <f t="shared" si="301"/>
        <v>0</v>
      </c>
      <c r="Q3894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1">
        <f t="shared" si="301"/>
        <v>128.27000000000001</v>
      </c>
      <c r="Q3895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1">
        <f t="shared" si="301"/>
        <v>47.27</v>
      </c>
      <c r="Q3896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1">
        <f t="shared" si="301"/>
        <v>50</v>
      </c>
      <c r="Q3897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1">
        <f t="shared" si="301"/>
        <v>42.5</v>
      </c>
      <c r="Q3898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1">
        <f t="shared" si="301"/>
        <v>44</v>
      </c>
      <c r="Q389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1">
        <f t="shared" si="301"/>
        <v>50.88</v>
      </c>
      <c r="Q390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1">
        <f t="shared" si="301"/>
        <v>62.5</v>
      </c>
      <c r="Q390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1">
        <f t="shared" si="301"/>
        <v>27</v>
      </c>
      <c r="Q390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1">
        <f t="shared" si="301"/>
        <v>25</v>
      </c>
      <c r="Q390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1">
        <f t="shared" si="301"/>
        <v>47.26</v>
      </c>
      <c r="Q3904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1">
        <f t="shared" si="301"/>
        <v>0</v>
      </c>
      <c r="Q3905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11">
        <f t="shared" si="301"/>
        <v>1.5</v>
      </c>
      <c r="Q3906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1">
        <f t="shared" ref="P3907:P3970" si="306">IFERROR(ROUND(E3907/L3907,2),0)</f>
        <v>24.71</v>
      </c>
      <c r="Q3907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1">
        <f t="shared" si="306"/>
        <v>63.13</v>
      </c>
      <c r="Q3908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1">
        <f t="shared" si="306"/>
        <v>38.25</v>
      </c>
      <c r="Q390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1">
        <f t="shared" si="306"/>
        <v>16.25</v>
      </c>
      <c r="Q39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1">
        <f t="shared" si="306"/>
        <v>33.75</v>
      </c>
      <c r="Q39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1">
        <f t="shared" si="306"/>
        <v>61.67</v>
      </c>
      <c r="Q39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1">
        <f t="shared" si="306"/>
        <v>83.14</v>
      </c>
      <c r="Q39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1">
        <f t="shared" si="306"/>
        <v>1</v>
      </c>
      <c r="Q3914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1">
        <f t="shared" si="306"/>
        <v>142.86000000000001</v>
      </c>
      <c r="Q3915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1">
        <f t="shared" si="306"/>
        <v>33.67</v>
      </c>
      <c r="Q3916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1">
        <f t="shared" si="306"/>
        <v>5</v>
      </c>
      <c r="Q3917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1">
        <f t="shared" si="306"/>
        <v>0</v>
      </c>
      <c r="Q3918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1">
        <f t="shared" si="306"/>
        <v>10</v>
      </c>
      <c r="Q391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1">
        <f t="shared" si="306"/>
        <v>40</v>
      </c>
      <c r="Q392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1">
        <f t="shared" si="306"/>
        <v>30</v>
      </c>
      <c r="Q392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1">
        <f t="shared" si="306"/>
        <v>45</v>
      </c>
      <c r="Q392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1">
        <f t="shared" si="306"/>
        <v>0</v>
      </c>
      <c r="Q392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1">
        <f t="shared" si="306"/>
        <v>10.17</v>
      </c>
      <c r="Q3924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1">
        <f t="shared" si="306"/>
        <v>81.41</v>
      </c>
      <c r="Q3925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1">
        <f t="shared" si="306"/>
        <v>57.25</v>
      </c>
      <c r="Q3926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1">
        <f t="shared" si="306"/>
        <v>5</v>
      </c>
      <c r="Q3927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1">
        <f t="shared" si="306"/>
        <v>15</v>
      </c>
      <c r="Q3928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1">
        <f t="shared" si="306"/>
        <v>12.5</v>
      </c>
      <c r="Q392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1">
        <f t="shared" si="306"/>
        <v>93</v>
      </c>
      <c r="Q393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1">
        <f t="shared" si="306"/>
        <v>32.36</v>
      </c>
      <c r="Q393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1">
        <f t="shared" si="306"/>
        <v>0</v>
      </c>
      <c r="Q393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1">
        <f t="shared" si="306"/>
        <v>0</v>
      </c>
      <c r="Q393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1">
        <f t="shared" si="306"/>
        <v>1</v>
      </c>
      <c r="Q3934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1">
        <f t="shared" si="306"/>
        <v>91.83</v>
      </c>
      <c r="Q3935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1">
        <f t="shared" si="306"/>
        <v>45.83</v>
      </c>
      <c r="Q3936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1">
        <f t="shared" si="306"/>
        <v>57.17</v>
      </c>
      <c r="Q3937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1">
        <f t="shared" si="306"/>
        <v>0</v>
      </c>
      <c r="Q3938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1">
        <f t="shared" si="306"/>
        <v>248.5</v>
      </c>
      <c r="Q393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1">
        <f t="shared" si="306"/>
        <v>79.400000000000006</v>
      </c>
      <c r="Q394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1">
        <f t="shared" si="306"/>
        <v>5</v>
      </c>
      <c r="Q394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1">
        <f t="shared" si="306"/>
        <v>5.5</v>
      </c>
      <c r="Q394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1">
        <f t="shared" si="306"/>
        <v>25</v>
      </c>
      <c r="Q394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1">
        <f t="shared" si="306"/>
        <v>0</v>
      </c>
      <c r="Q3944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1">
        <f t="shared" si="306"/>
        <v>137.08000000000001</v>
      </c>
      <c r="Q3945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1">
        <f t="shared" si="306"/>
        <v>0</v>
      </c>
      <c r="Q3946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1">
        <f t="shared" si="306"/>
        <v>5</v>
      </c>
      <c r="Q3947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1">
        <f t="shared" si="306"/>
        <v>39</v>
      </c>
      <c r="Q3948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1">
        <f t="shared" si="306"/>
        <v>50.5</v>
      </c>
      <c r="Q394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1">
        <f t="shared" si="306"/>
        <v>0</v>
      </c>
      <c r="Q395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1">
        <f t="shared" si="306"/>
        <v>49.28</v>
      </c>
      <c r="Q395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1">
        <f t="shared" si="306"/>
        <v>25</v>
      </c>
      <c r="Q395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1">
        <f t="shared" si="306"/>
        <v>1</v>
      </c>
      <c r="Q395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1">
        <f t="shared" si="306"/>
        <v>25</v>
      </c>
      <c r="Q3954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1">
        <f t="shared" si="306"/>
        <v>0</v>
      </c>
      <c r="Q3955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1">
        <f t="shared" si="306"/>
        <v>0</v>
      </c>
      <c r="Q3956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1">
        <f t="shared" si="306"/>
        <v>53.13</v>
      </c>
      <c r="Q3957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1">
        <f t="shared" si="306"/>
        <v>0</v>
      </c>
      <c r="Q3958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1">
        <f t="shared" si="306"/>
        <v>7</v>
      </c>
      <c r="Q395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1">
        <f t="shared" si="306"/>
        <v>40.06</v>
      </c>
      <c r="Q396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1">
        <f t="shared" si="306"/>
        <v>24.33</v>
      </c>
      <c r="Q396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1">
        <f t="shared" si="306"/>
        <v>11.25</v>
      </c>
      <c r="Q396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1">
        <f t="shared" si="306"/>
        <v>10.5</v>
      </c>
      <c r="Q396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1">
        <f t="shared" si="306"/>
        <v>15</v>
      </c>
      <c r="Q3964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1">
        <f t="shared" si="306"/>
        <v>0</v>
      </c>
      <c r="Q3965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1">
        <f t="shared" si="306"/>
        <v>42</v>
      </c>
      <c r="Q3966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1">
        <f t="shared" si="306"/>
        <v>71.25</v>
      </c>
      <c r="Q3967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1">
        <f t="shared" si="306"/>
        <v>22.5</v>
      </c>
      <c r="Q3968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1">
        <f t="shared" si="306"/>
        <v>41</v>
      </c>
      <c r="Q396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11">
        <f t="shared" si="306"/>
        <v>47.91</v>
      </c>
      <c r="Q397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1">
        <f t="shared" ref="P3971:P4034" si="311">IFERROR(ROUND(E3971/L3971,2),0)</f>
        <v>35.17</v>
      </c>
      <c r="Q397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1">
        <f t="shared" si="311"/>
        <v>5.5</v>
      </c>
      <c r="Q397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1">
        <f t="shared" si="311"/>
        <v>22.67</v>
      </c>
      <c r="Q397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1">
        <f t="shared" si="311"/>
        <v>26.38</v>
      </c>
      <c r="Q3974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1">
        <f t="shared" si="311"/>
        <v>105.54</v>
      </c>
      <c r="Q3975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1">
        <f t="shared" si="311"/>
        <v>29.09</v>
      </c>
      <c r="Q3976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1">
        <f t="shared" si="311"/>
        <v>0</v>
      </c>
      <c r="Q3977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1">
        <f t="shared" si="311"/>
        <v>62</v>
      </c>
      <c r="Q3978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1">
        <f t="shared" si="311"/>
        <v>217.5</v>
      </c>
      <c r="Q397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1">
        <f t="shared" si="311"/>
        <v>26.75</v>
      </c>
      <c r="Q398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1">
        <f t="shared" si="311"/>
        <v>18.329999999999998</v>
      </c>
      <c r="Q398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1">
        <f t="shared" si="311"/>
        <v>64.290000000000006</v>
      </c>
      <c r="Q398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1">
        <f t="shared" si="311"/>
        <v>175</v>
      </c>
      <c r="Q398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1">
        <f t="shared" si="311"/>
        <v>34</v>
      </c>
      <c r="Q3984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1">
        <f t="shared" si="311"/>
        <v>84.28</v>
      </c>
      <c r="Q3985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1">
        <f t="shared" si="311"/>
        <v>9.5</v>
      </c>
      <c r="Q3986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1">
        <f t="shared" si="311"/>
        <v>33.74</v>
      </c>
      <c r="Q3987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1">
        <f t="shared" si="311"/>
        <v>37.54</v>
      </c>
      <c r="Q3988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1">
        <f t="shared" si="311"/>
        <v>11.62</v>
      </c>
      <c r="Q398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1">
        <f t="shared" si="311"/>
        <v>8</v>
      </c>
      <c r="Q399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1">
        <f t="shared" si="311"/>
        <v>0</v>
      </c>
      <c r="Q399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1">
        <f t="shared" si="311"/>
        <v>23</v>
      </c>
      <c r="Q399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1">
        <f t="shared" si="311"/>
        <v>100</v>
      </c>
      <c r="Q399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1">
        <f t="shared" si="311"/>
        <v>60.11</v>
      </c>
      <c r="Q3994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1">
        <f t="shared" si="311"/>
        <v>3</v>
      </c>
      <c r="Q3995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1">
        <f t="shared" si="311"/>
        <v>5</v>
      </c>
      <c r="Q3996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1">
        <f t="shared" si="311"/>
        <v>17.5</v>
      </c>
      <c r="Q3997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1">
        <f t="shared" si="311"/>
        <v>29.24</v>
      </c>
      <c r="Q3998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1">
        <f t="shared" si="311"/>
        <v>0</v>
      </c>
      <c r="Q399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1">
        <f t="shared" si="311"/>
        <v>59.58</v>
      </c>
      <c r="Q400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1">
        <f t="shared" si="311"/>
        <v>82.57</v>
      </c>
      <c r="Q400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1">
        <f t="shared" si="311"/>
        <v>10</v>
      </c>
      <c r="Q400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1">
        <f t="shared" si="311"/>
        <v>32.36</v>
      </c>
      <c r="Q400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1">
        <f t="shared" si="311"/>
        <v>5.75</v>
      </c>
      <c r="Q4004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1">
        <f t="shared" si="311"/>
        <v>100.5</v>
      </c>
      <c r="Q4005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1">
        <f t="shared" si="311"/>
        <v>1</v>
      </c>
      <c r="Q4006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1">
        <f t="shared" si="311"/>
        <v>20</v>
      </c>
      <c r="Q4007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1">
        <f t="shared" si="311"/>
        <v>2</v>
      </c>
      <c r="Q4008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1">
        <f t="shared" si="311"/>
        <v>5</v>
      </c>
      <c r="Q400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1">
        <f t="shared" si="311"/>
        <v>15</v>
      </c>
      <c r="Q40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1">
        <f t="shared" si="311"/>
        <v>25</v>
      </c>
      <c r="Q40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1">
        <f t="shared" si="311"/>
        <v>45.84</v>
      </c>
      <c r="Q40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1">
        <f t="shared" si="311"/>
        <v>4.75</v>
      </c>
      <c r="Q40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1">
        <f t="shared" si="311"/>
        <v>0</v>
      </c>
      <c r="Q4014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1">
        <f t="shared" si="311"/>
        <v>13</v>
      </c>
      <c r="Q4015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1">
        <f t="shared" si="311"/>
        <v>0</v>
      </c>
      <c r="Q4016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1">
        <f t="shared" si="311"/>
        <v>1</v>
      </c>
      <c r="Q4017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1">
        <f t="shared" si="311"/>
        <v>10</v>
      </c>
      <c r="Q4018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1">
        <f t="shared" si="311"/>
        <v>52.5</v>
      </c>
      <c r="Q401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1">
        <f t="shared" si="311"/>
        <v>32.5</v>
      </c>
      <c r="Q402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1">
        <f t="shared" si="311"/>
        <v>7.25</v>
      </c>
      <c r="Q402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1">
        <f t="shared" si="311"/>
        <v>33.33</v>
      </c>
      <c r="Q402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1">
        <f t="shared" si="311"/>
        <v>62.5</v>
      </c>
      <c r="Q402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1">
        <f t="shared" si="311"/>
        <v>63.56</v>
      </c>
      <c r="Q4024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1">
        <f t="shared" si="311"/>
        <v>0</v>
      </c>
      <c r="Q4025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1">
        <f t="shared" si="311"/>
        <v>10</v>
      </c>
      <c r="Q4026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1">
        <f t="shared" si="311"/>
        <v>62.5</v>
      </c>
      <c r="Q4027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1">
        <f t="shared" si="311"/>
        <v>0</v>
      </c>
      <c r="Q4028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1">
        <f t="shared" si="311"/>
        <v>30.71</v>
      </c>
      <c r="Q402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1">
        <f t="shared" si="311"/>
        <v>51</v>
      </c>
      <c r="Q403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1">
        <f t="shared" si="311"/>
        <v>0</v>
      </c>
      <c r="Q403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1">
        <f t="shared" si="311"/>
        <v>66.67</v>
      </c>
      <c r="Q403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1">
        <f t="shared" si="311"/>
        <v>0</v>
      </c>
      <c r="Q403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1">
        <f t="shared" si="311"/>
        <v>59</v>
      </c>
      <c r="Q4034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1">
        <f t="shared" ref="P4035:P4098" si="316">IFERROR(ROUND(E4035/L4035,2),0)</f>
        <v>65.34</v>
      </c>
      <c r="Q4035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1">
        <f t="shared" si="316"/>
        <v>100</v>
      </c>
      <c r="Q4036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1">
        <f t="shared" si="316"/>
        <v>147.4</v>
      </c>
      <c r="Q4037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1">
        <f t="shared" si="316"/>
        <v>166.06</v>
      </c>
      <c r="Q4038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1">
        <f t="shared" si="316"/>
        <v>40</v>
      </c>
      <c r="Q403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1">
        <f t="shared" si="316"/>
        <v>75.25</v>
      </c>
      <c r="Q404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1">
        <f t="shared" si="316"/>
        <v>60</v>
      </c>
      <c r="Q404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1">
        <f t="shared" si="316"/>
        <v>1250</v>
      </c>
      <c r="Q404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1">
        <f t="shared" si="316"/>
        <v>10.5</v>
      </c>
      <c r="Q404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1">
        <f t="shared" si="316"/>
        <v>7</v>
      </c>
      <c r="Q4044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1">
        <f t="shared" si="316"/>
        <v>0</v>
      </c>
      <c r="Q4045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1">
        <f t="shared" si="316"/>
        <v>56.25</v>
      </c>
      <c r="Q4046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1">
        <f t="shared" si="316"/>
        <v>1</v>
      </c>
      <c r="Q4047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1">
        <f t="shared" si="316"/>
        <v>38.33</v>
      </c>
      <c r="Q4048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1">
        <f t="shared" si="316"/>
        <v>27.5</v>
      </c>
      <c r="Q404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1">
        <f t="shared" si="316"/>
        <v>32.979999999999997</v>
      </c>
      <c r="Q405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1">
        <f t="shared" si="316"/>
        <v>16</v>
      </c>
      <c r="Q405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1">
        <f t="shared" si="316"/>
        <v>1</v>
      </c>
      <c r="Q405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1">
        <f t="shared" si="316"/>
        <v>0</v>
      </c>
      <c r="Q405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1">
        <f t="shared" si="316"/>
        <v>86.62</v>
      </c>
      <c r="Q4054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1">
        <f t="shared" si="316"/>
        <v>55</v>
      </c>
      <c r="Q4055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1">
        <f t="shared" si="316"/>
        <v>0</v>
      </c>
      <c r="Q4056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1">
        <f t="shared" si="316"/>
        <v>41.95</v>
      </c>
      <c r="Q4057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1">
        <f t="shared" si="316"/>
        <v>88.33</v>
      </c>
      <c r="Q4058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1">
        <f t="shared" si="316"/>
        <v>129.16999999999999</v>
      </c>
      <c r="Q405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1">
        <f t="shared" si="316"/>
        <v>23.75</v>
      </c>
      <c r="Q406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1">
        <f t="shared" si="316"/>
        <v>35.71</v>
      </c>
      <c r="Q406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1">
        <f t="shared" si="316"/>
        <v>57</v>
      </c>
      <c r="Q406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1">
        <f t="shared" si="316"/>
        <v>0</v>
      </c>
      <c r="Q406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1">
        <f t="shared" si="316"/>
        <v>163.33000000000001</v>
      </c>
      <c r="Q4064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1">
        <f t="shared" si="316"/>
        <v>15</v>
      </c>
      <c r="Q4065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1">
        <f t="shared" si="316"/>
        <v>64.17</v>
      </c>
      <c r="Q4066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1">
        <f t="shared" si="316"/>
        <v>6.75</v>
      </c>
      <c r="Q4067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1">
        <f t="shared" si="316"/>
        <v>25</v>
      </c>
      <c r="Q4068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1">
        <f t="shared" si="316"/>
        <v>179.12</v>
      </c>
      <c r="Q406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1">
        <f t="shared" si="316"/>
        <v>34.950000000000003</v>
      </c>
      <c r="Q407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1">
        <f t="shared" si="316"/>
        <v>33.08</v>
      </c>
      <c r="Q407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1">
        <f t="shared" si="316"/>
        <v>27.5</v>
      </c>
      <c r="Q407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1">
        <f t="shared" si="316"/>
        <v>0</v>
      </c>
      <c r="Q407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1">
        <f t="shared" si="316"/>
        <v>2</v>
      </c>
      <c r="Q4074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1">
        <f t="shared" si="316"/>
        <v>18.5</v>
      </c>
      <c r="Q4075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1">
        <f t="shared" si="316"/>
        <v>35</v>
      </c>
      <c r="Q4076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1">
        <f t="shared" si="316"/>
        <v>44.31</v>
      </c>
      <c r="Q4077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1">
        <f t="shared" si="316"/>
        <v>0</v>
      </c>
      <c r="Q4078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1">
        <f t="shared" si="316"/>
        <v>222.5</v>
      </c>
      <c r="Q407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1">
        <f t="shared" si="316"/>
        <v>0</v>
      </c>
      <c r="Q408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1">
        <f t="shared" si="316"/>
        <v>5</v>
      </c>
      <c r="Q408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1">
        <f t="shared" si="316"/>
        <v>0</v>
      </c>
      <c r="Q408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1">
        <f t="shared" si="316"/>
        <v>29.17</v>
      </c>
      <c r="Q408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1">
        <f t="shared" si="316"/>
        <v>1.5</v>
      </c>
      <c r="Q4084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1">
        <f t="shared" si="316"/>
        <v>126.5</v>
      </c>
      <c r="Q4085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1">
        <f t="shared" si="316"/>
        <v>10</v>
      </c>
      <c r="Q4086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1">
        <f t="shared" si="316"/>
        <v>10</v>
      </c>
      <c r="Q4087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1">
        <f t="shared" si="316"/>
        <v>9.4</v>
      </c>
      <c r="Q4088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1">
        <f t="shared" si="316"/>
        <v>0</v>
      </c>
      <c r="Q408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1">
        <f t="shared" si="316"/>
        <v>72</v>
      </c>
      <c r="Q409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1">
        <f t="shared" si="316"/>
        <v>30</v>
      </c>
      <c r="Q409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1">
        <f t="shared" si="316"/>
        <v>10.67</v>
      </c>
      <c r="Q409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1">
        <f t="shared" si="316"/>
        <v>25.5</v>
      </c>
      <c r="Q409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1">
        <f t="shared" si="316"/>
        <v>20</v>
      </c>
      <c r="Q4094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1">
        <f t="shared" si="316"/>
        <v>15</v>
      </c>
      <c r="Q4095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1">
        <f t="shared" si="316"/>
        <v>91.25</v>
      </c>
      <c r="Q4096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1">
        <f t="shared" si="316"/>
        <v>800</v>
      </c>
      <c r="Q4097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11">
        <f t="shared" si="316"/>
        <v>80</v>
      </c>
      <c r="Q4098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1">
        <f t="shared" ref="P4099:P4120" si="321">IFERROR(ROUND(E4099/L4099,2),0)</f>
        <v>0</v>
      </c>
      <c r="Q4099" t="s">
        <v>8315</v>
      </c>
      <c r="R4099" t="s">
        <v>8316</v>
      </c>
      <c r="S4099" s="15">
        <f t="shared" ref="S4099:S4120" si="322">(((J4099/60)/60)/24)+DATE(1970,1,1)</f>
        <v>42344.824502314819</v>
      </c>
      <c r="T4099" s="15">
        <f t="shared" ref="T4099:T4120" si="323">(((I4099/60)/60)/24)+DATE(1970,1,1)</f>
        <v>42400.996527777781</v>
      </c>
      <c r="U4099">
        <f t="shared" ref="U4099:U4120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1">
        <f t="shared" si="321"/>
        <v>0</v>
      </c>
      <c r="Q410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1">
        <f t="shared" si="321"/>
        <v>50</v>
      </c>
      <c r="Q410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1">
        <f t="shared" si="321"/>
        <v>0</v>
      </c>
      <c r="Q410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1">
        <f t="shared" si="321"/>
        <v>0</v>
      </c>
      <c r="Q410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1">
        <f t="shared" si="321"/>
        <v>22.83</v>
      </c>
      <c r="Q4104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1">
        <f t="shared" si="321"/>
        <v>16.670000000000002</v>
      </c>
      <c r="Q4105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1">
        <f t="shared" si="321"/>
        <v>45.79</v>
      </c>
      <c r="Q4106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1">
        <f t="shared" si="321"/>
        <v>383.33</v>
      </c>
      <c r="Q4107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1">
        <f t="shared" si="321"/>
        <v>106.97</v>
      </c>
      <c r="Q4108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1">
        <f t="shared" si="321"/>
        <v>10.25</v>
      </c>
      <c r="Q410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1">
        <f t="shared" si="321"/>
        <v>59</v>
      </c>
      <c r="Q41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1">
        <f t="shared" si="321"/>
        <v>0</v>
      </c>
      <c r="Q41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1">
        <f t="shared" si="321"/>
        <v>14.33</v>
      </c>
      <c r="Q41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1">
        <f t="shared" si="321"/>
        <v>15.67</v>
      </c>
      <c r="Q4113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1">
        <f t="shared" si="321"/>
        <v>1</v>
      </c>
      <c r="Q4114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1">
        <f t="shared" si="321"/>
        <v>1</v>
      </c>
      <c r="Q4115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 s="11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P4117" s="11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  <row r="4118" spans="1:21" x14ac:dyDescent="0.2">
      <c r="P4118" s="11">
        <f t="shared" si="321"/>
        <v>0</v>
      </c>
      <c r="S4118" s="15">
        <f t="shared" si="322"/>
        <v>25569</v>
      </c>
      <c r="T4118" s="15">
        <f t="shared" si="323"/>
        <v>25569</v>
      </c>
      <c r="U4118">
        <f t="shared" si="324"/>
        <v>1970</v>
      </c>
    </row>
    <row r="4119" spans="1:21" x14ac:dyDescent="0.2">
      <c r="P4119" s="11">
        <f t="shared" si="321"/>
        <v>0</v>
      </c>
      <c r="S4119" s="15">
        <f t="shared" si="322"/>
        <v>25569</v>
      </c>
      <c r="T4119" s="15">
        <f t="shared" si="323"/>
        <v>25569</v>
      </c>
      <c r="U4119">
        <f t="shared" si="324"/>
        <v>1970</v>
      </c>
    </row>
    <row r="4120" spans="1:21" x14ac:dyDescent="0.2">
      <c r="P4120" s="11">
        <f t="shared" si="321"/>
        <v>0</v>
      </c>
      <c r="S4120" s="15">
        <f t="shared" si="322"/>
        <v>25569</v>
      </c>
      <c r="T4120" s="15">
        <f t="shared" si="323"/>
        <v>25569</v>
      </c>
      <c r="U4120">
        <f t="shared" si="324"/>
        <v>1970</v>
      </c>
    </row>
  </sheetData>
  <autoFilter ref="A1:U4120" xr:uid="{00000000-0001-0000-0000-000000000000}"/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6DA2-3EEC-2E4E-9C64-788B8E7F63BA}">
  <dimension ref="A1:E18"/>
  <sheetViews>
    <sheetView workbookViewId="0">
      <selection activeCell="H66" sqref="H6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22" t="s">
        <v>8362</v>
      </c>
      <c r="B5" s="9" t="s">
        <v>8218</v>
      </c>
      <c r="C5" s="9" t="s">
        <v>8220</v>
      </c>
      <c r="D5" s="9" t="s">
        <v>8219</v>
      </c>
      <c r="E5" s="9" t="s">
        <v>8361</v>
      </c>
    </row>
    <row r="6" spans="1:5" x14ac:dyDescent="0.2">
      <c r="A6" s="23" t="s">
        <v>8367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">
      <c r="A7" s="23" t="s">
        <v>8374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">
      <c r="A8" s="23" t="s">
        <v>8375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">
      <c r="A9" s="23" t="s">
        <v>8376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">
      <c r="A10" s="23" t="s">
        <v>8368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">
      <c r="A11" s="23" t="s">
        <v>8377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">
      <c r="A12" s="23" t="s">
        <v>8369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">
      <c r="A13" s="23" t="s">
        <v>8370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">
      <c r="A14" s="23" t="s">
        <v>8371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">
      <c r="A15" s="23" t="s">
        <v>8372</v>
      </c>
      <c r="B15" s="21">
        <v>65</v>
      </c>
      <c r="C15" s="21">
        <v>50</v>
      </c>
      <c r="D15" s="21"/>
      <c r="E15" s="21">
        <v>115</v>
      </c>
    </row>
    <row r="16" spans="1:5" x14ac:dyDescent="0.2">
      <c r="A16" s="23" t="s">
        <v>8373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">
      <c r="A17" s="23" t="s">
        <v>8378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">
      <c r="A18" s="23" t="s">
        <v>8361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BEC50-871B-104B-A26F-DD037A97D09E}">
  <dimension ref="A1:H13"/>
  <sheetViews>
    <sheetView workbookViewId="0">
      <selection activeCell="C58" sqref="C58"/>
    </sheetView>
  </sheetViews>
  <sheetFormatPr baseColWidth="10" defaultRowHeight="15" x14ac:dyDescent="0.2"/>
  <cols>
    <col min="1" max="1" width="16" style="9" bestFit="1" customWidth="1"/>
    <col min="2" max="2" width="15.33203125" style="9" bestFit="1" customWidth="1"/>
    <col min="3" max="3" width="12.1640625" style="9" bestFit="1" customWidth="1"/>
    <col min="4" max="4" width="14.5" style="9" bestFit="1" customWidth="1"/>
    <col min="5" max="5" width="11.5" style="9" bestFit="1" customWidth="1"/>
    <col min="6" max="6" width="17.6640625" style="9" bestFit="1" customWidth="1"/>
    <col min="7" max="7" width="14.33203125" style="9" bestFit="1" customWidth="1"/>
    <col min="8" max="8" width="16.83203125" style="9" bestFit="1" customWidth="1"/>
    <col min="9" max="16384" width="10.83203125" style="9"/>
  </cols>
  <sheetData>
    <row r="1" spans="1:8" x14ac:dyDescent="0.2">
      <c r="A1" s="9" t="s">
        <v>8381</v>
      </c>
      <c r="B1" s="9" t="s">
        <v>8399</v>
      </c>
      <c r="C1" s="9" t="s">
        <v>8400</v>
      </c>
      <c r="D1" s="9" t="s">
        <v>8401</v>
      </c>
      <c r="E1" s="9" t="s">
        <v>8402</v>
      </c>
      <c r="F1" s="9" t="s">
        <v>8403</v>
      </c>
      <c r="G1" s="9" t="s">
        <v>8404</v>
      </c>
      <c r="H1" s="9" t="s">
        <v>8405</v>
      </c>
    </row>
    <row r="2" spans="1:8" x14ac:dyDescent="0.2">
      <c r="A2" s="9" t="s">
        <v>8406</v>
      </c>
      <c r="B2" s="9">
        <f>COUNTIFS(Kickstarter!$F:$F,"successful",Kickstarter!$D:$D,"&lt;1000",Kickstarter!$R:$R,"plays")</f>
        <v>141</v>
      </c>
      <c r="C2" s="9">
        <f>COUNTIFS(Kickstarter!$F:$F,"failed",Kickstarter!$D:$D,"&lt;1000",Kickstarter!$R:$R,"plays")</f>
        <v>45</v>
      </c>
      <c r="D2" s="9">
        <f>COUNTIFS(Kickstarter!$F:$F,"canceled",Kickstarter!$D:$D,"&lt;1000",Kickstarter!$R:$R,"plays")</f>
        <v>0</v>
      </c>
      <c r="E2" s="9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s="9" t="s">
        <v>8407</v>
      </c>
      <c r="B3" s="9">
        <f>COUNTIFS(Kickstarter!$F:$F,"successful",Kickstarter!$D:$D,"&gt;=1000",Kickstarter!$D:$D,"&lt;=4999",Kickstarter!$R:$R,"plays")</f>
        <v>388</v>
      </c>
      <c r="C3" s="9">
        <f>COUNTIFS(Kickstarter!$F:$F,"failed",Kickstarter!$D:$D,"&gt;=1000",Kickstarter!$D:$D,"&lt;=4999",Kickstarter!$R:$R,"plays")</f>
        <v>146</v>
      </c>
      <c r="D3" s="9">
        <f>COUNTIFS(Kickstarter!$F:$F,"canceled",Kickstarter!$D:$D,"&gt;=1000",Kickstarter!$D:$D,"&lt;=4999",Kickstarter!$R:$R,"plays")</f>
        <v>0</v>
      </c>
      <c r="E3" s="9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s="9" t="s">
        <v>8408</v>
      </c>
      <c r="B4" s="9">
        <f>COUNTIFS(Kickstarter!$F:$F,"successful",Kickstarter!$D:$D,"&gt;=5000",Kickstarter!$D:$D,"&lt;=9999",Kickstarter!$R:$R,"plays")</f>
        <v>93</v>
      </c>
      <c r="C4" s="9">
        <f>COUNTIFS(Kickstarter!$F:$F,"failed",Kickstarter!$D:$D,"&gt;=5000",Kickstarter!$D:$D,"&lt;=9999",Kickstarter!$R:$R,"plays")</f>
        <v>76</v>
      </c>
      <c r="D4" s="9">
        <f>COUNTIFS(Kickstarter!$F:$F,"canceled",Kickstarter!$D:$D,"&gt;=5000",Kickstarter!$D:$D,"&lt;=9999",Kickstarter!$R:$R,"plays")</f>
        <v>0</v>
      </c>
      <c r="E4" s="9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s="9" t="s">
        <v>8409</v>
      </c>
      <c r="B5" s="9">
        <f>COUNTIFS(Kickstarter!$F:$F,"successful",Kickstarter!$D:$D,"&gt;=10000",Kickstarter!$D:$D,"&lt;=14999",Kickstarter!$R:$R,"plays")</f>
        <v>39</v>
      </c>
      <c r="C5" s="9">
        <f>COUNTIFS(Kickstarter!$F:$F,"failed",Kickstarter!$D:$D,"&gt;=10000",Kickstarter!$D:$D,"&lt;=14999",Kickstarter!$R:$R,"plays")</f>
        <v>33</v>
      </c>
      <c r="D5" s="9">
        <f>COUNTIFS(Kickstarter!$F:$F,"canceled",Kickstarter!$D:$D,"&gt;=10000",Kickstarter!$D:$D,"&lt;=14999",Kickstarter!$R:$R,"plays")</f>
        <v>0</v>
      </c>
      <c r="E5" s="9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s="9" t="s">
        <v>8410</v>
      </c>
      <c r="B6" s="9">
        <f>COUNTIFS(Kickstarter!$F:$F,"successful",Kickstarter!$D:$D,"&gt;=15000",Kickstarter!$D:$D,"&lt;=19999",Kickstarter!$R:$R,"plays")</f>
        <v>12</v>
      </c>
      <c r="C6" s="9">
        <f>COUNTIFS(Kickstarter!$F:$F,"failed",Kickstarter!$D:$D,"&gt;=15000",Kickstarter!$D:$D,"&lt;=19999",Kickstarter!$R:$R,"plays")</f>
        <v>12</v>
      </c>
      <c r="D6" s="9">
        <f>COUNTIFS(Kickstarter!$F:$F,"canceled",Kickstarter!$D:$D,"&gt;=15000",Kickstarter!$D:$D,"&lt;=19999",Kickstarter!$R:$R,"plays")</f>
        <v>0</v>
      </c>
      <c r="E6" s="9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s="9" t="s">
        <v>8411</v>
      </c>
      <c r="B7" s="9">
        <f>COUNTIFS(Kickstarter!$F:$F,"successful",Kickstarter!$D:$D,"&gt;=20000",Kickstarter!$D:$D,"&lt;=24999",Kickstarter!$R:$R,"plays")</f>
        <v>9</v>
      </c>
      <c r="C7" s="9">
        <f>COUNTIFS(Kickstarter!$F:$F,"failed",Kickstarter!$D:$D,"&gt;=20000",Kickstarter!$D:$D,"&lt;=24999",Kickstarter!$R:$R,"plays")</f>
        <v>11</v>
      </c>
      <c r="D7" s="9">
        <f>COUNTIFS(Kickstarter!$F:$F,"canceled",Kickstarter!$D:$D,"&gt;=20000",Kickstarter!$D:$D,"&lt;=24999",Kickstarter!$R:$R,"plays")</f>
        <v>0</v>
      </c>
      <c r="E7" s="9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s="9" t="s">
        <v>8412</v>
      </c>
      <c r="B8" s="9">
        <f>COUNTIFS(Kickstarter!$F:$F,"successful",Kickstarter!$D:$D,"&gt;=25000",Kickstarter!$D:$D,"&lt;=29999",Kickstarter!$R:$R,"plays")</f>
        <v>1</v>
      </c>
      <c r="C8" s="9">
        <f>COUNTIFS(Kickstarter!$F:$F,"failed",Kickstarter!$D:$D,"&gt;=25000",Kickstarter!$D:$D,"&lt;=29999",Kickstarter!$R:$R,"plays")</f>
        <v>4</v>
      </c>
      <c r="D8" s="9">
        <f>COUNTIFS(Kickstarter!$F:$F,"canceled",Kickstarter!$D:$D,"&gt;=25000",Kickstarter!$D:$D,"&lt;=29999",Kickstarter!$R:$R,"plays")</f>
        <v>0</v>
      </c>
      <c r="E8" s="9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s="9" t="s">
        <v>8413</v>
      </c>
      <c r="B9" s="9">
        <f>COUNTIFS(Kickstarter!$F:$F,"successful",Kickstarter!$D:$D,"&gt;=30000",Kickstarter!$D:$D,"&lt;=34999",Kickstarter!$R:$R,"plays")</f>
        <v>3</v>
      </c>
      <c r="C9" s="9">
        <f>COUNTIFS(Kickstarter!$F:$F,"failed",Kickstarter!$D:$D,"&gt;=30000",Kickstarter!$D:$D,"&lt;=34999",Kickstarter!$R:$R,"plays")</f>
        <v>8</v>
      </c>
      <c r="D9" s="9">
        <f>COUNTIFS(Kickstarter!$F:$F,"canceled",Kickstarter!$D:$D,"&gt;=30000",Kickstarter!$D:$D,"&lt;=34999",Kickstarter!$R:$R,"plays")</f>
        <v>0</v>
      </c>
      <c r="E9" s="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s="9" t="s">
        <v>8414</v>
      </c>
      <c r="B10" s="9">
        <f>COUNTIFS(Kickstarter!$F:$F,"successful",Kickstarter!$D:$D,"&gt;=35000",Kickstarter!$D:$D,"&lt;=39999",Kickstarter!$R:$R,"plays")</f>
        <v>4</v>
      </c>
      <c r="C10" s="9">
        <f>COUNTIFS(Kickstarter!$F:$F,"failed",Kickstarter!$D:$D,"&gt;=35000",Kickstarter!$D:$D,"&lt;=39999",Kickstarter!$R:$R,"plays")</f>
        <v>2</v>
      </c>
      <c r="D10" s="9">
        <f>COUNTIFS(Kickstarter!$F:$F,"canceled",Kickstarter!$D:$D,"&gt;=35000",Kickstarter!$D:$D,"&lt;=39999",Kickstarter!$R:$R,"plays")</f>
        <v>0</v>
      </c>
      <c r="E10" s="9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s="9" t="s">
        <v>8415</v>
      </c>
      <c r="B11" s="9">
        <f>COUNTIFS(Kickstarter!$F:$F,"successful",Kickstarter!$D:$D,"&gt;=40000",Kickstarter!$D:$D,"&lt;=44999",Kickstarter!$R:$R,"plays")</f>
        <v>2</v>
      </c>
      <c r="C11" s="9">
        <f>COUNTIFS(Kickstarter!$F:$F,"failed",Kickstarter!$D:$D,"&gt;=40000",Kickstarter!$D:$D,"&lt;=44999",Kickstarter!$R:$R,"plays")</f>
        <v>1</v>
      </c>
      <c r="D11" s="9">
        <f>COUNTIFS(Kickstarter!$F:$F,"canceled",Kickstarter!$D:$D,"&gt;=40000",Kickstarter!$D:$D,"&lt;=44999",Kickstarter!$R:$R,"plays")</f>
        <v>0</v>
      </c>
      <c r="E11" s="9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s="9" t="s">
        <v>8416</v>
      </c>
      <c r="B12" s="9">
        <f>COUNTIFS(Kickstarter!$F:$F,"successful",Kickstarter!$D:$D,"&gt;=45000",Kickstarter!$D:$D,"&lt;=49999",Kickstarter!$R:$R,"plays")</f>
        <v>0</v>
      </c>
      <c r="C12" s="9">
        <f>COUNTIFS(Kickstarter!$F:$F,"failed",Kickstarter!$D:$D,"&gt;=45000",Kickstarter!$D:$D,"&lt;=49999",Kickstarter!$R:$R,"plays")</f>
        <v>1</v>
      </c>
      <c r="D12" s="9">
        <f>COUNTIFS(Kickstarter!$F:$F,"canceled",Kickstarter!$D:$D,"&gt;=45000",Kickstarter!$D:$D,"&lt;=49999",Kickstarter!$R:$R,"plays")</f>
        <v>0</v>
      </c>
      <c r="E12" s="9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s="9" t="s">
        <v>8417</v>
      </c>
      <c r="B13" s="9">
        <f>COUNTIFS(Kickstarter!$F:$F,"successful",Kickstarter!$D:$D,"&gt;=50000",Kickstarter!$R:$R,"plays")</f>
        <v>2</v>
      </c>
      <c r="C13" s="9">
        <f>COUNTIFS(Kickstarter!$F:$F,"failed",Kickstarter!$D:$D,"&gt;=50000",Kickstarter!$R:$R,"plays")</f>
        <v>14</v>
      </c>
      <c r="D13" s="9">
        <f>COUNTIFS(Kickstarter!$F:$F,"canceled",Kickstarter!$D:$D,"&gt;=50000",Kickstarter!$R:$R,"plays")</f>
        <v>0</v>
      </c>
      <c r="E13" s="9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4F75-AA60-624F-87AD-ED11C2775A62}">
  <dimension ref="A1:F6"/>
  <sheetViews>
    <sheetView workbookViewId="0">
      <selection activeCell="H65" sqref="H6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7EA-5542-5448-8966-B305EE7A761E}">
  <dimension ref="A1:E7"/>
  <sheetViews>
    <sheetView workbookViewId="0">
      <selection activeCell="G48" sqref="G47:G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DAB17-7C30-F44B-9CA4-00927155F976}">
  <dimension ref="A2:F18"/>
  <sheetViews>
    <sheetView workbookViewId="0">
      <selection activeCell="I53" sqref="I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3C5C-2527-EE4C-9D12-4902AC204D04}">
  <dimension ref="A1:F6"/>
  <sheetViews>
    <sheetView workbookViewId="0">
      <selection activeCell="C15" sqref="C15"/>
    </sheetView>
  </sheetViews>
  <sheetFormatPr baseColWidth="10" defaultRowHeight="15" x14ac:dyDescent="0.2"/>
  <cols>
    <col min="1" max="2" width="39.83203125" style="9" customWidth="1"/>
    <col min="3" max="3" width="14.33203125" customWidth="1"/>
    <col min="4" max="6" width="16.5" customWidth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8" x14ac:dyDescent="0.2">
      <c r="A2" s="18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48" x14ac:dyDescent="0.2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48" x14ac:dyDescent="0.2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48" x14ac:dyDescent="0.2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48" x14ac:dyDescent="0.2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7450-11A0-6146-B24B-B523D2ACA052}">
  <dimension ref="A1:C14"/>
  <sheetViews>
    <sheetView zoomScale="117" workbookViewId="0">
      <selection activeCell="A15" sqref="A15"/>
    </sheetView>
  </sheetViews>
  <sheetFormatPr baseColWidth="10" defaultRowHeight="15" x14ac:dyDescent="0.2"/>
  <cols>
    <col min="1" max="1" width="24.1640625" bestFit="1" customWidth="1"/>
    <col min="2" max="2" width="15.6640625" style="9" customWidth="1"/>
    <col min="3" max="3" width="11.1640625" style="9" bestFit="1" customWidth="1"/>
  </cols>
  <sheetData>
    <row r="1" spans="1:3" x14ac:dyDescent="0.2">
      <c r="B1" s="9" t="s">
        <v>8384</v>
      </c>
      <c r="C1" s="9" t="s">
        <v>8385</v>
      </c>
    </row>
    <row r="2" spans="1:3" x14ac:dyDescent="0.2">
      <c r="A2" t="s">
        <v>8386</v>
      </c>
      <c r="B2" s="20" t="e">
        <f>AVERAGE(#REF!)</f>
        <v>#REF!</v>
      </c>
      <c r="C2" s="20" t="e">
        <f>AVERAGE(#REF!)</f>
        <v>#REF!</v>
      </c>
    </row>
    <row r="3" spans="1:3" ht="16" customHeight="1" x14ac:dyDescent="0.2">
      <c r="A3" t="s">
        <v>8387</v>
      </c>
      <c r="B3" s="20" t="e">
        <f>MEDIAN(#REF!)</f>
        <v>#REF!</v>
      </c>
      <c r="C3" s="20" t="e">
        <f>MEDIAN(#REF!)</f>
        <v>#REF!</v>
      </c>
    </row>
    <row r="4" spans="1:3" ht="16" customHeight="1" x14ac:dyDescent="0.2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8391</v>
      </c>
      <c r="B5" s="20" t="e">
        <f>_xlfn.QUARTILE.EXC(#REF!, 3)</f>
        <v>#REF!</v>
      </c>
      <c r="C5" s="20" t="e">
        <f>_xlfn.QUARTILE.EXC(#REF!,3)</f>
        <v>#REF!</v>
      </c>
    </row>
    <row r="6" spans="1:3" x14ac:dyDescent="0.2">
      <c r="A6" t="s">
        <v>8392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8393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8389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8395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8396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8397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Elkins</cp:lastModifiedBy>
  <dcterms:created xsi:type="dcterms:W3CDTF">2017-04-20T15:17:24Z</dcterms:created>
  <dcterms:modified xsi:type="dcterms:W3CDTF">2021-12-17T23:58:42Z</dcterms:modified>
</cp:coreProperties>
</file>