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\OneDrive\Pearson\YO19\Excel\Business Unit 5\Capstone\PCT Files\PS3\"/>
    </mc:Choice>
  </mc:AlternateContent>
  <xr:revisionPtr revIDLastSave="41" documentId="11_CB201D939F9CF4EE37A62EE8A8F8FC874780AA84" xr6:coauthVersionLast="33" xr6:coauthVersionMax="33" xr10:uidLastSave="{B08A51E7-F84E-4699-8234-4807B9308267}"/>
  <bookViews>
    <workbookView xWindow="18045" yWindow="0" windowWidth="20505" windowHeight="14700" activeTab="2" xr2:uid="{00000000-000D-0000-FFFF-FFFF00000000}"/>
  </bookViews>
  <sheets>
    <sheet name="NewBusinesses" sheetId="7" r:id="rId1"/>
    <sheet name="LoanAnalysis" sheetId="6" r:id="rId2"/>
    <sheet name="RoomScheduling" sheetId="9" r:id="rId3"/>
    <sheet name="Documentation" sheetId="10" r:id="rId4"/>
  </sheets>
  <externalReferences>
    <externalReference r:id="rId5"/>
  </externalReferences>
  <definedNames>
    <definedName name="e05ps3Hotel2.accdb" localSheetId="1" hidden="1">LoanAnalysis!#REF!</definedName>
    <definedName name="e06ps4Businesses" localSheetId="0">NewBusinesses!#REF!</definedName>
    <definedName name="ExternalData_1" localSheetId="0" hidden="1">NewBusinesses!#REF!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RoomScheduling!$E$5:$E$9</definedName>
    <definedName name="solver_lhs2" localSheetId="2" hidden="1">RoomScheduling!$E$7</definedName>
    <definedName name="solver_lhs3" localSheetId="2" hidden="1">RoomScheduling!$E$9</definedName>
    <definedName name="solver_lhs4" localSheetId="2" hidden="1">RoomScheduling!$E$9</definedName>
    <definedName name="solver_lhs5" localSheetId="2" hidden="1">RoomScheduling!$E$9</definedName>
    <definedName name="solver_lhs6" localSheetId="2" hidden="1">RoomScheduling!$E$9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6</definedName>
    <definedName name="solver_rhs2" localSheetId="2" hidden="1">2</definedName>
    <definedName name="solver_rhs3" localSheetId="2" hidden="1">6</definedName>
    <definedName name="solver_rhs4" localSheetId="2" hidden="1">6</definedName>
    <definedName name="solver_rhs5" localSheetId="2" hidden="1">6</definedName>
    <definedName name="solver_rhs6" localSheetId="2" hidden="1">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hermostat" localSheetId="3">[1]Thermostats!$A$24</definedName>
    <definedName name="Thermostat">[1]Thermostats!$A$24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9" l="1"/>
  <c r="D6" i="9"/>
  <c r="D7" i="9"/>
  <c r="D8" i="9"/>
  <c r="D9" i="9"/>
  <c r="D5" i="9"/>
  <c r="C16" i="9"/>
  <c r="B7" i="6"/>
  <c r="D10" i="9" l="1"/>
  <c r="C22" i="9"/>
  <c r="C24" i="9" l="1"/>
</calcChain>
</file>

<file path=xl/sharedStrings.xml><?xml version="1.0" encoding="utf-8"?>
<sst xmlns="http://schemas.openxmlformats.org/spreadsheetml/2006/main" count="47" uniqueCount="43">
  <si>
    <t>Create Date</t>
  </si>
  <si>
    <t>By Whom</t>
  </si>
  <si>
    <t>Description</t>
  </si>
  <si>
    <t>Workbook Name</t>
  </si>
  <si>
    <t>Mod. Date</t>
  </si>
  <si>
    <t>Mod. Description</t>
  </si>
  <si>
    <t>Last Version Backup Name</t>
  </si>
  <si>
    <t>mm/dd/yyyy</t>
  </si>
  <si>
    <t>Firstname Lastname</t>
  </si>
  <si>
    <t>Sheet Name</t>
  </si>
  <si>
    <t>Creator</t>
  </si>
  <si>
    <t>Purpose</t>
  </si>
  <si>
    <t>Revenue</t>
  </si>
  <si>
    <t>Expenses</t>
  </si>
  <si>
    <t>Fixed Costs</t>
  </si>
  <si>
    <t>Variable Costs</t>
  </si>
  <si>
    <t>Net Income</t>
  </si>
  <si>
    <t>Total Expenses</t>
  </si>
  <si>
    <t>Utilities</t>
  </si>
  <si>
    <t>Total Variable Costs</t>
  </si>
  <si>
    <t>Total Fixed Costs</t>
  </si>
  <si>
    <t>Loan Analysis</t>
  </si>
  <si>
    <t>Loan Amount</t>
  </si>
  <si>
    <t>Term (Years)</t>
  </si>
  <si>
    <t>Interest Rate</t>
  </si>
  <si>
    <t>Down Payment</t>
  </si>
  <si>
    <t>Monthly Payment</t>
  </si>
  <si>
    <t>Interest Rates</t>
  </si>
  <si>
    <t>Solver for Room Scheduling</t>
  </si>
  <si>
    <t>Room</t>
  </si>
  <si>
    <t>Capacity</t>
  </si>
  <si>
    <t>The Muisca Room</t>
  </si>
  <si>
    <t>The Eldorado Room</t>
  </si>
  <si>
    <t>The Pueblo Room</t>
  </si>
  <si>
    <t>Saved Solver Models</t>
  </si>
  <si>
    <t>Price</t>
  </si>
  <si>
    <t>New Room 1</t>
  </si>
  <si>
    <t>New Room 2</t>
  </si>
  <si>
    <t>Staff Salaries per event</t>
  </si>
  <si>
    <t>Room Maintenance</t>
  </si>
  <si>
    <t>Events per Month</t>
  </si>
  <si>
    <t>e05HotelExpansion.xlsx</t>
  </si>
  <si>
    <t>Painted Paradise Resort &amp;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</si>
</sst>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21A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4" fontId="1" fillId="0" borderId="0" applyFont="0" applyFill="0" applyBorder="0" applyAlignment="0" applyProtection="0"/>
    <xf numFmtId="0" fontId="0" fillId="0" borderId="0"/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ont="1" applyFill="1"/>
    <xf numFmtId="49" fontId="2" fillId="2" borderId="0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/>
    <xf numFmtId="14" fontId="0" fillId="2" borderId="1" xfId="0" applyNumberFormat="1" applyFont="1" applyFill="1" applyBorder="1" applyAlignment="1">
      <alignment horizontal="right" vertical="top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4" fontId="0" fillId="2" borderId="1" xfId="0" applyNumberFormat="1" applyFont="1" applyFill="1" applyBorder="1" applyAlignment="1">
      <alignment vertical="top"/>
    </xf>
    <xf numFmtId="49" fontId="7" fillId="4" borderId="0" xfId="0" applyNumberFormat="1" applyFont="1" applyFill="1" applyBorder="1" applyAlignment="1">
      <alignment vertical="top"/>
    </xf>
    <xf numFmtId="49" fontId="7" fillId="4" borderId="1" xfId="0" applyNumberFormat="1" applyFont="1" applyFill="1" applyBorder="1" applyAlignment="1">
      <alignment vertical="top"/>
    </xf>
    <xf numFmtId="49" fontId="7" fillId="4" borderId="1" xfId="0" applyNumberFormat="1" applyFont="1" applyFill="1" applyBorder="1" applyAlignment="1">
      <alignment horizontal="left" vertical="top" wrapText="1"/>
    </xf>
    <xf numFmtId="0" fontId="0" fillId="4" borderId="0" xfId="0" applyFont="1" applyFill="1"/>
    <xf numFmtId="44" fontId="0" fillId="0" borderId="0" xfId="1" applyFont="1"/>
    <xf numFmtId="0" fontId="2" fillId="0" borderId="0" xfId="0" applyFont="1"/>
    <xf numFmtId="0" fontId="9" fillId="0" borderId="0" xfId="0" applyFon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165" fontId="0" fillId="5" borderId="0" xfId="0" applyNumberFormat="1" applyFill="1"/>
    <xf numFmtId="44" fontId="0" fillId="5" borderId="0" xfId="1" applyFont="1" applyFill="1"/>
    <xf numFmtId="10" fontId="0" fillId="5" borderId="0" xfId="2" applyNumberFormat="1" applyFont="1" applyFill="1"/>
    <xf numFmtId="44" fontId="0" fillId="0" borderId="8" xfId="1" applyFont="1" applyBorder="1"/>
    <xf numFmtId="0" fontId="0" fillId="0" borderId="0" xfId="0" applyFill="1"/>
    <xf numFmtId="44" fontId="1" fillId="0" borderId="8" xfId="1" applyFont="1" applyBorder="1"/>
    <xf numFmtId="0" fontId="0" fillId="0" borderId="0" xfId="0" applyAlignment="1">
      <alignment horizontal="center"/>
    </xf>
    <xf numFmtId="49" fontId="8" fillId="3" borderId="2" xfId="0" applyNumberFormat="1" applyFont="1" applyFill="1" applyBorder="1" applyAlignment="1">
      <alignment horizontal="center" vertical="top"/>
    </xf>
    <xf numFmtId="49" fontId="8" fillId="3" borderId="4" xfId="0" applyNumberFormat="1" applyFont="1" applyFill="1" applyBorder="1" applyAlignment="1">
      <alignment horizontal="center" vertical="top"/>
    </xf>
    <xf numFmtId="49" fontId="3" fillId="3" borderId="2" xfId="0" applyNumberFormat="1" applyFont="1" applyFill="1" applyBorder="1" applyAlignment="1">
      <alignment horizontal="center" vertical="top"/>
    </xf>
    <xf numFmtId="49" fontId="3" fillId="3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 textRotation="90"/>
    </xf>
    <xf numFmtId="49" fontId="3" fillId="3" borderId="5" xfId="0" applyNumberFormat="1" applyFont="1" applyFill="1" applyBorder="1" applyAlignment="1">
      <alignment horizontal="center" vertical="top"/>
    </xf>
    <xf numFmtId="49" fontId="3" fillId="3" borderId="6" xfId="0" applyNumberFormat="1" applyFont="1" applyFill="1" applyBorder="1" applyAlignment="1">
      <alignment horizontal="center" vertical="top"/>
    </xf>
    <xf numFmtId="49" fontId="8" fillId="3" borderId="7" xfId="0" applyNumberFormat="1" applyFont="1" applyFill="1" applyBorder="1" applyAlignment="1">
      <alignment horizontal="center" vertical="top"/>
    </xf>
    <xf numFmtId="49" fontId="8" fillId="3" borderId="8" xfId="0" applyNumberFormat="1" applyFont="1" applyFill="1" applyBorder="1" applyAlignment="1">
      <alignment horizontal="center" vertical="top"/>
    </xf>
    <xf numFmtId="0" fontId="10" fillId="3" borderId="0" xfId="0" applyFont="1" applyFill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left"/>
    </xf>
    <xf numFmtId="0" fontId="0" fillId="0" borderId="0" xfId="3"/>
    <xf numFmtId="0" fontId="0" fillId="2" borderId="0" xfId="4" applyFont="1" applyFill="1"/>
    <xf numFmtId="49" fontId="2" fillId="2" borderId="0" xfId="5" applyNumberFormat="1" applyFont="1" applyFill="1" applyBorder="1" applyAlignment="1">
      <alignment horizontal="left"/>
    </xf>
    <xf numFmtId="49" fontId="4" fillId="3" borderId="1" xfId="6" applyNumberFormat="1" applyFont="1" applyFill="1" applyBorder="1" applyAlignment="1">
      <alignment horizontal="left" vertical="top"/>
    </xf>
    <xf numFmtId="49" fontId="2" fillId="2" borderId="0" xfId="7" applyNumberFormat="1" applyFont="1" applyFill="1" applyBorder="1" applyAlignment="1"/>
    <xf numFmtId="14" fontId="0" fillId="2" borderId="1" xfId="8" applyNumberFormat="1" applyFont="1" applyFill="1" applyBorder="1" applyAlignment="1">
      <alignment horizontal="right" vertical="top"/>
    </xf>
    <xf numFmtId="49" fontId="0" fillId="2" borderId="1" xfId="9" applyNumberFormat="1" applyFont="1" applyFill="1" applyBorder="1" applyAlignment="1">
      <alignment vertical="top"/>
    </xf>
    <xf numFmtId="49" fontId="0" fillId="2" borderId="1" xfId="10" applyNumberFormat="1" applyFont="1" applyFill="1" applyBorder="1" applyAlignment="1">
      <alignment horizontal="left" vertical="top" wrapText="1"/>
    </xf>
    <xf numFmtId="0" fontId="6" fillId="0" borderId="1" xfId="11" applyFont="1" applyBorder="1" applyAlignment="1">
      <alignment vertical="top"/>
    </xf>
    <xf numFmtId="14" fontId="0" fillId="2" borderId="1" xfId="12" applyNumberFormat="1" applyFont="1" applyFill="1" applyBorder="1" applyAlignment="1">
      <alignment vertical="top"/>
    </xf>
    <xf numFmtId="49" fontId="7" fillId="4" borderId="0" xfId="13" applyNumberFormat="1" applyFont="1" applyFill="1" applyBorder="1" applyAlignment="1">
      <alignment vertical="top"/>
    </xf>
    <xf numFmtId="49" fontId="7" fillId="4" borderId="1" xfId="14" applyNumberFormat="1" applyFont="1" applyFill="1" applyBorder="1" applyAlignment="1">
      <alignment vertical="top"/>
    </xf>
    <xf numFmtId="49" fontId="7" fillId="4" borderId="1" xfId="15" applyNumberFormat="1" applyFont="1" applyFill="1" applyBorder="1" applyAlignment="1">
      <alignment horizontal="left" vertical="top" wrapText="1"/>
    </xf>
    <xf numFmtId="0" fontId="0" fillId="4" borderId="0" xfId="16" applyFont="1" applyFill="1"/>
    <xf numFmtId="44" fontId="0" fillId="0" borderId="0" xfId="17" applyFont="1"/>
    <xf numFmtId="0" fontId="2" fillId="0" borderId="0" xfId="18" applyFont="1"/>
    <xf numFmtId="0" fontId="9" fillId="0" borderId="0" xfId="19" applyFont="1"/>
    <xf numFmtId="164" fontId="0" fillId="0" borderId="0" xfId="20" applyNumberFormat="1" applyFont="1"/>
    <xf numFmtId="10" fontId="0" fillId="0" borderId="0" xfId="21" applyNumberFormat="1" applyFont="1"/>
    <xf numFmtId="164" fontId="0" fillId="0" borderId="0" xfId="22" applyNumberFormat="1" applyFont="1"/>
    <xf numFmtId="165" fontId="0" fillId="0" borderId="0" xfId="23" applyNumberFormat="1"/>
    <xf numFmtId="165" fontId="0" fillId="5" borderId="0" xfId="24" applyNumberFormat="1" applyFill="1"/>
    <xf numFmtId="44" fontId="0" fillId="5" borderId="0" xfId="25" applyFont="1" applyFill="1"/>
    <xf numFmtId="10" fontId="0" fillId="5" borderId="0" xfId="26" applyNumberFormat="1" applyFont="1" applyFill="1"/>
  </cellXfs>
  <cellStyles count="27">
    <cellStyle name="Currency" xfId="1" builtinId="4"/>
    <cellStyle name="Normal" xfId="0" builtinId="0"/>
    <cellStyle name="Percent" xfId="2" builtinId="5"/>
    <cellStyle name="yYN99AMQGOeRliRQJFnZIT7VJJx4W+fnU+eDQrCKBns=-~R7aYohaS+b/mUv+RZ2t4vw==" xfId="3"/>
    <cellStyle name="vexMM/aIwc77YaUz4yrhjZ0tON5rt51nJT/DYCu6x1o=-~bJzRpMG5LlhvR1VAa/xaSA==" xfId="4"/>
    <cellStyle name="qNJqfUZ4iz+Su1UwfWzAQYaLWpw5tiJfvMDuXKXmbFY=-~v8BR8vRnD/XI+C9VfHw30Q==" xfId="5"/>
    <cellStyle name="cZ8WhBHXAiHpR3bxSP1IECZfipp4SUanARaH+i69/U4=-~ohWVk54QTOwDLcPhxCT2nw==" xfId="6"/>
    <cellStyle name="fsU/6VKYzseiBAJspDfZGkIJC36I54kvm1ZWnA5lkn0=-~5FpUJ2ybagXsFP7GrgdiGA==" xfId="7"/>
    <cellStyle name="U9bZyCebwyY4V301vKppUla2BDepkmN3L7REena+R8Y=-~fi1NhHdN3t6FKEkl7i2rCg==" xfId="8"/>
    <cellStyle name="1FoITQDujXOudDqam8bYekC2Gd+TOGoBScGUP9NtSIU=-~ZZJnFIpZ6GnL3Dfrm87djA==" xfId="9"/>
    <cellStyle name="7zv5BLkQhOFOsQhyej6OarJiQmkfSYXyN7Jq7+imtAw=-~Ddyk7V3b2etE9Ev3r8fVNg==" xfId="10"/>
    <cellStyle name="6nfu/8DYvwAqNU6pttS/yqZb9zx6/n2DFASzp70FDYs=-~nFrDXkH2TnLH0LYIJlBc3g==" xfId="11"/>
    <cellStyle name="+XmnED2J88l/Jz9NdhXMxhGeuKNX2qNkWf+6n+Jm9fw=-~Wr/jydLkQUb04sPtdL5m1g==" xfId="12"/>
    <cellStyle name="uFD4LQ+Y/mGhjlRHZtscudA8RNNph2+r8uR+BuRpW7M=-~77jCICFL2PD3tjRlFQB6Rw==" xfId="13"/>
    <cellStyle name="qtYDRgEBOjXGSK+CVz5PjdtEP48a8t11Q9GdFx+LcKw=-~XGGdeKDLWZla+r2yutt8gQ==" xfId="14"/>
    <cellStyle name="8+qOyFjqE1UVngoAopDGbgY8U0IT7LSjt0ehhUhpY4M=-~0msMNsgHPKUhNGEu16nFnQ==" xfId="15"/>
    <cellStyle name="1jJt8pGrvw+MSPbr7BF0iZtCWv76GPB6b/f+9AiD2SM=-~6CtG3DB+Wn8WG1w1jWr4KQ==" xfId="16"/>
    <cellStyle name="T4n0SWkS9kB8L9qO/hPuKUTs8sYUKy6nQi8f4crhZNE=-~vEoNqLVq0liAqX/3nqjYHg==" xfId="17"/>
    <cellStyle name="knY+rBbDTP5SHCNS4LYDpZPVN3LDVaDNVF4c3gyQQzg=-~CV0QLTxITJbSHvucRRqdgQ==" xfId="18"/>
    <cellStyle name="f7ZrOXtphHNquWeZL5MLOEdAUsRB+YC0XEjGiOc7Wh4=-~745vBwcpFi3aQUkuezCzKg==" xfId="19"/>
    <cellStyle name="UQ35Xen339rBJI1u4p92V5/BqbOKb8uBy8jlvRrLhNw=-~y74VW0FHYfJ6nulP9Y6oeg==" xfId="20"/>
    <cellStyle name="2HDYbRTY45DahYWw3cugU1GXCmM3yy3JFQBfhK2Y/HI=-~gMyo6axZrC7Zq3PvDj6DxQ==" xfId="21"/>
    <cellStyle name="fPjKBQUIUYoKRCCgOp9vFWaGapb3FXYE5Mc7Lvu1/3c=-~9uxzUW9mdZbBofaIL/6saA==" xfId="22"/>
    <cellStyle name="XUZvAxiOeYUEh2wB7WlzB81b1kF104UOTUl6O7okJS4=-~rMZ7deipnk2X0EqDMUwBBA==" xfId="23"/>
    <cellStyle name="B5lgjN3BiOkwxnqjv8JvR++wgpZQOezRu0Mv2E7K4uA=-~yqEuyGICrBIBULVbxenqwQ==" xfId="24"/>
    <cellStyle name="zX0ChJLy2j/KGacJ94ceDtExS6B+hAs+hjf7otQXqfY=-~o665gaVHXgp/RFASARSFmg==" xfId="25"/>
    <cellStyle name="azsrXQkCUmTxWRTh0Fy2xWg9mOomCKs6FPnrrZft6LM=-~fZYWnuy1mvplxjYn7eu6Vw==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externalLink" Target="externalLinks/externalLink1.xml" Id="rId5" /><Relationship Type="http://schemas.openxmlformats.org/officeDocument/2006/relationships/customXml" Target="../customXml/item1.xml" Id="rId10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/customXML/item2.xml" Id="R6018070536b24f2b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5787</xdr:colOff>
      <xdr:row>3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8987" cy="723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te/Documents/PearsonBook/e02_ws03_spa_equip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able_Life"/>
      <sheetName val="Thermostats"/>
      <sheetName val="Table_Purchase"/>
      <sheetName val="Table_Port1"/>
      <sheetName val="Table_Port2"/>
      <sheetName val="Table_Usage"/>
    </sheetNames>
    <sheetDataSet>
      <sheetData sheetId="0" refreshError="1"/>
      <sheetData sheetId="1" refreshError="1"/>
      <sheetData sheetId="2">
        <row r="24">
          <cell r="A24" t="str">
            <v>Thermostat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landscape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sqref="A1:G1"/>
    </sheetView>
  </sheetViews>
  <sheetFormatPr defaultColWidth="8.85546875" defaultRowHeight="15" x14ac:dyDescent="0.25"/>
  <cols>
    <col min="1" max="1" width="16.85546875" bestFit="1" customWidth="1"/>
    <col min="2" max="2" width="10.85546875" customWidth="1"/>
    <col min="3" max="3" width="8.42578125" customWidth="1"/>
    <col min="4" max="4" width="3.7109375" bestFit="1" customWidth="1"/>
    <col min="5" max="5" width="14.42578125" bestFit="1" customWidth="1"/>
    <col min="6" max="7" width="10.42578125" bestFit="1" customWidth="1"/>
    <col min="8" max="8" width="14.42578125" bestFit="1" customWidth="1"/>
    <col min="9" max="11" width="10.42578125" bestFit="1" customWidth="1"/>
    <col min="15" max="15" width="9.85546875" bestFit="1" customWidth="1"/>
    <col min="16" max="16" width="10.42578125" bestFit="1" customWidth="1"/>
  </cols>
  <sheetData>
    <row r="1" spans="1:11" ht="18.75" x14ac:dyDescent="0.25">
      <c r="A1" s="30" t="s">
        <v>42</v>
      </c>
      <c r="B1" s="31"/>
      <c r="C1" s="31"/>
      <c r="D1" s="31"/>
      <c r="E1" s="31"/>
      <c r="F1" s="31"/>
      <c r="G1" s="31"/>
    </row>
    <row r="2" spans="1:11" ht="15.75" x14ac:dyDescent="0.25">
      <c r="A2" s="28" t="s">
        <v>21</v>
      </c>
      <c r="B2" s="29"/>
      <c r="C2" s="29"/>
      <c r="D2" s="29"/>
      <c r="E2" s="29"/>
      <c r="F2" s="29"/>
      <c r="G2" s="29"/>
    </row>
    <row r="3" spans="1:11" x14ac:dyDescent="0.25">
      <c r="A3" t="s" s="41">
        <v>22</v>
      </c>
      <c r="B3" s="58">
        <v>375000</v>
      </c>
      <c r="F3" s="27" t="s">
        <v>27</v>
      </c>
      <c r="G3" s="27"/>
      <c r="H3" s="27"/>
      <c r="I3" s="27"/>
      <c r="J3" s="27"/>
      <c r="K3" s="27"/>
    </row>
    <row r="4" spans="1:11" x14ac:dyDescent="0.25">
      <c r="A4" t="s" s="41">
        <v>23</v>
      </c>
      <c r="B4" s="41">
        <v>6</v>
      </c>
      <c r="E4" s="62"/>
      <c r="F4" s="64">
        <v>0.05</v>
      </c>
      <c r="G4" s="64">
        <v>5.5E-2</v>
      </c>
      <c r="H4" s="64">
        <v>0.06</v>
      </c>
      <c r="I4" s="64">
        <v>6.5000000000000002E-2</v>
      </c>
      <c r="J4" s="64">
        <v>7.0000000000000007E-2</v>
      </c>
      <c r="K4" s="64">
        <v>7.4999999999999997E-2</v>
      </c>
    </row>
    <row r="5" spans="1:11" x14ac:dyDescent="0.25">
      <c r="A5" t="s" s="41">
        <v>24</v>
      </c>
      <c r="B5" s="59">
        <v>6.5000000000000002E-2</v>
      </c>
      <c r="D5" s="32" t="s">
        <v>25</v>
      </c>
      <c r="E5" s="63">
        <v>20000</v>
      </c>
    </row>
    <row r="6" spans="1:11" x14ac:dyDescent="0.25">
      <c r="A6" t="s" s="41">
        <v>25</v>
      </c>
      <c r="B6" s="60">
        <v>25000</v>
      </c>
      <c r="D6" s="32"/>
      <c r="E6" s="63">
        <v>25000</v>
      </c>
    </row>
    <row r="7" spans="1:11" x14ac:dyDescent="0.25">
      <c r="A7" t="s" s="41">
        <v>26</v>
      </c>
      <c r="B7" s="61">
        <f>PMT(B5/12,B4*12,-B3+B6)</f>
        <v>5883.4753683237905</v>
      </c>
      <c r="D7" s="32"/>
      <c r="E7" s="63">
        <v>30000</v>
      </c>
    </row>
    <row r="8" spans="1:11" x14ac:dyDescent="0.25">
      <c r="D8" s="32"/>
      <c r="E8" s="63">
        <v>35000</v>
      </c>
    </row>
    <row r="9" spans="1:11" x14ac:dyDescent="0.25">
      <c r="D9" s="32"/>
      <c r="E9" s="63">
        <v>40000</v>
      </c>
    </row>
    <row r="10" spans="1:11" x14ac:dyDescent="0.25">
      <c r="D10" s="32"/>
      <c r="E10" s="63">
        <v>45000</v>
      </c>
    </row>
  </sheetData>
  <mergeCells count="4">
    <mergeCell ref="F3:K3"/>
    <mergeCell ref="A2:G2"/>
    <mergeCell ref="A1:G1"/>
    <mergeCell ref="D5:D10"/>
  </mergeCells>
  <pageMargins left="0.7" right="0.7" top="0.75" bottom="0.75" header="0.3" footer="0.3"/>
  <pageSetup orientation="landscape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22.85546875" bestFit="1" customWidth="1"/>
    <col min="2" max="2" width="25.28515625" bestFit="1" customWidth="1"/>
    <col min="3" max="4" width="17.28515625" bestFit="1" customWidth="1"/>
    <col min="5" max="5" width="14.42578125" bestFit="1" customWidth="1"/>
  </cols>
  <sheetData>
    <row r="1" spans="1:5" ht="18.75" x14ac:dyDescent="0.25">
      <c r="A1" s="33" t="s">
        <v>42</v>
      </c>
      <c r="B1" s="34"/>
      <c r="C1" s="34"/>
      <c r="D1" s="34"/>
      <c r="E1" s="34"/>
    </row>
    <row r="2" spans="1:5" ht="15.75" x14ac:dyDescent="0.25">
      <c r="A2" s="35" t="s">
        <v>28</v>
      </c>
      <c r="B2" s="36"/>
      <c r="C2" s="36"/>
      <c r="D2" s="36"/>
      <c r="E2" s="36"/>
    </row>
    <row r="3" spans="1:5" x14ac:dyDescent="0.25">
      <c r="A3" s="56" t="s">
        <v>12</v>
      </c>
    </row>
    <row r="4" spans="1:5" x14ac:dyDescent="0.25">
      <c r="B4" t="s" s="41">
        <v>29</v>
      </c>
      <c r="C4" t="s" s="41">
        <v>30</v>
      </c>
      <c r="D4" t="s" s="41">
        <v>35</v>
      </c>
      <c r="E4" t="s" s="41">
        <v>40</v>
      </c>
    </row>
    <row r="5" spans="1:5" x14ac:dyDescent="0.25">
      <c r="B5" t="s" s="41">
        <v>31</v>
      </c>
      <c r="C5" s="41">
        <v>500</v>
      </c>
      <c r="D5" s="55">
        <f>C5*15*E5</f>
        <v>7500</v>
      </c>
      <c r="E5" s="41">
        <v>1</v>
      </c>
    </row>
    <row r="6" spans="1:5" x14ac:dyDescent="0.25">
      <c r="B6" t="s" s="41">
        <v>32</v>
      </c>
      <c r="C6" s="41">
        <v>100</v>
      </c>
      <c r="D6" s="55">
        <f t="shared" ref="D6:D9" si="0">C6*15*E6</f>
        <v>1500</v>
      </c>
      <c r="E6" s="41">
        <v>1</v>
      </c>
    </row>
    <row r="7" spans="1:5" x14ac:dyDescent="0.25">
      <c r="B7" t="s" s="41">
        <v>33</v>
      </c>
      <c r="C7" s="41">
        <v>25</v>
      </c>
      <c r="D7" s="55">
        <f t="shared" si="0"/>
        <v>375</v>
      </c>
      <c r="E7" s="41">
        <v>1</v>
      </c>
    </row>
    <row r="8" spans="1:5" x14ac:dyDescent="0.25">
      <c r="B8" t="s" s="41">
        <v>36</v>
      </c>
      <c r="C8" s="25">
        <v>250</v>
      </c>
      <c r="D8" s="55">
        <f t="shared" si="0"/>
        <v>3750</v>
      </c>
      <c r="E8" s="25">
        <v>1</v>
      </c>
    </row>
    <row r="9" spans="1:5" x14ac:dyDescent="0.25">
      <c r="B9" t="s" s="41">
        <v>37</v>
      </c>
      <c r="C9" s="25">
        <v>125</v>
      </c>
      <c r="D9" s="24">
        <f t="shared" si="0"/>
        <v>1875</v>
      </c>
      <c r="E9" s="25">
        <v>1</v>
      </c>
    </row>
    <row r="10" spans="1:5" x14ac:dyDescent="0.25">
      <c r="D10" s="55">
        <f>SUM(D5:D9)</f>
        <v>15000</v>
      </c>
    </row>
    <row r="12" spans="1:5" x14ac:dyDescent="0.25">
      <c r="A12" s="56" t="s">
        <v>13</v>
      </c>
    </row>
    <row r="13" spans="1:5" x14ac:dyDescent="0.25">
      <c r="A13" s="57" t="s">
        <v>14</v>
      </c>
    </row>
    <row r="14" spans="1:5" x14ac:dyDescent="0.25">
      <c r="B14" t="s" s="41">
        <v>18</v>
      </c>
      <c r="C14" s="55">
        <v>280</v>
      </c>
    </row>
    <row r="15" spans="1:5" x14ac:dyDescent="0.25">
      <c r="B15" t="s" s="41">
        <v>39</v>
      </c>
      <c r="C15" s="24">
        <v>170</v>
      </c>
    </row>
    <row r="16" spans="1:5" x14ac:dyDescent="0.25">
      <c r="A16" s="56" t="s">
        <v>20</v>
      </c>
      <c r="C16" s="55">
        <f>SUM(C14:C15)</f>
        <v>450</v>
      </c>
    </row>
    <row r="18" spans="1:4" x14ac:dyDescent="0.25">
      <c r="A18" s="57" t="s">
        <v>15</v>
      </c>
      <c r="C18" s="55"/>
    </row>
    <row r="19" spans="1:4" x14ac:dyDescent="0.25">
      <c r="A19" s="57"/>
      <c r="B19" t="s" s="41">
        <v>38</v>
      </c>
      <c r="C19" s="26">
        <v>550</v>
      </c>
    </row>
    <row r="20" spans="1:4" x14ac:dyDescent="0.25">
      <c r="A20" s="56" t="s">
        <v>19</v>
      </c>
      <c r="C20" s="55">
        <f>C19*SUM(E5:E9)</f>
        <v>2750</v>
      </c>
    </row>
    <row r="22" spans="1:4" x14ac:dyDescent="0.25">
      <c r="A22" s="56" t="s">
        <v>17</v>
      </c>
      <c r="C22" s="55">
        <f>C20+C16</f>
        <v>3200</v>
      </c>
    </row>
    <row r="24" spans="1:4" x14ac:dyDescent="0.25">
      <c r="A24" s="56" t="s">
        <v>16</v>
      </c>
      <c r="C24" s="55">
        <f>D10-C22</f>
        <v>11800</v>
      </c>
    </row>
    <row r="26" spans="1:4" ht="21" x14ac:dyDescent="0.35">
      <c r="A26" s="37" t="s">
        <v>34</v>
      </c>
      <c r="B26" s="37"/>
      <c r="C26" s="37"/>
      <c r="D26" s="37"/>
    </row>
  </sheetData>
  <scenarios current="2" show="0" sqref="E8 C20 C22">
    <scenario name="Most-Likely" locked="1" count="3" user="Your Office" comment="Created by Your Office on 4/20/2015">
      <inputCells r="D5" val="25"/>
      <inputCells r="D6" val="50"/>
      <inputCells r="D7" val="75"/>
    </scenario>
    <scenario name="Worst-Case" locked="1" count="3" user="Your Office" comment="Created by Your Office on 4/20/2015">
      <inputCells r="D5" val="12"/>
      <inputCells r="D6" val="24"/>
      <inputCells r="D7" val="50"/>
    </scenario>
    <scenario name="Best-Case" locked="1" count="3" user="Your Office" comment="Created by Your Office on 4/20/2015">
      <inputCells r="D5" val="40"/>
      <inputCells r="D6" val="65"/>
      <inputCells r="D7" val="80"/>
    </scenario>
  </scenarios>
  <mergeCells count="3">
    <mergeCell ref="A1:E1"/>
    <mergeCell ref="A2:E2"/>
    <mergeCell ref="A26:D26"/>
  </mergeCells>
  <pageMargins left="0.7" right="0.7" top="0.75" bottom="0.75" header="0.3" footer="0.3"/>
  <pageSetup orientation="landscape"/>
  <headerFooter>
    <oddFooter>&amp;L&amp;F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>
      <selection activeCell="A6" sqref="A6"/>
    </sheetView>
  </sheetViews>
  <sheetFormatPr defaultColWidth="9.140625" defaultRowHeight="15" x14ac:dyDescent="0.25"/>
  <cols>
    <col min="1" max="1" width="12.7109375" style="1" customWidth="1"/>
    <col min="2" max="2" width="28.42578125" style="1" customWidth="1"/>
    <col min="3" max="4" width="48.28515625" style="1" customWidth="1"/>
    <col min="5" max="5" width="2.28515625" style="2" customWidth="1"/>
    <col min="6" max="18" width="9.140625" style="2"/>
    <col min="19" max="16384" width="9.140625" style="1"/>
  </cols>
  <sheetData>
    <row r="1" spans="1:18" ht="19.5" customHeight="1" x14ac:dyDescent="0.25">
      <c r="C1" s="39"/>
      <c r="D1" s="39"/>
      <c r="Q1" s="42"/>
      <c r="R1" s="42"/>
    </row>
    <row r="2" spans="1:18" x14ac:dyDescent="0.25">
      <c r="C2" s="40"/>
      <c r="D2" s="40"/>
      <c r="Q2" s="42"/>
      <c r="R2" s="42"/>
    </row>
    <row r="3" spans="1:18" x14ac:dyDescent="0.25">
      <c r="C3" s="40"/>
      <c r="D3" s="40"/>
    </row>
    <row r="4" spans="1:18" x14ac:dyDescent="0.25">
      <c r="C4" s="40"/>
      <c r="D4" s="40"/>
    </row>
    <row r="5" spans="1:18" x14ac:dyDescent="0.25">
      <c r="A5" s="44" t="s">
        <v>0</v>
      </c>
      <c r="B5" s="44" t="s">
        <v>1</v>
      </c>
      <c r="C5" s="44" t="s">
        <v>2</v>
      </c>
      <c r="D5" s="44" t="s">
        <v>3</v>
      </c>
      <c r="E5" s="45"/>
      <c r="F5" s="45"/>
      <c r="G5" s="45"/>
      <c r="H5" s="45"/>
      <c r="M5" s="38"/>
      <c r="N5" s="38"/>
      <c r="O5" s="38"/>
      <c r="P5" s="38"/>
      <c r="Q5" s="38"/>
      <c r="R5" s="38"/>
    </row>
    <row r="6" spans="1:18" x14ac:dyDescent="0.25">
      <c r="A6" s="46" t="s">
        <v>7</v>
      </c>
      <c r="B6" s="47" t="s">
        <v>8</v>
      </c>
      <c r="C6" s="48"/>
      <c r="D6" s="49" t="s">
        <v>41</v>
      </c>
      <c r="E6" s="45"/>
      <c r="F6" s="45"/>
      <c r="G6" s="45"/>
      <c r="H6" s="45"/>
      <c r="M6" s="38"/>
      <c r="N6" s="38"/>
      <c r="O6" s="38"/>
      <c r="P6" s="38"/>
      <c r="Q6" s="38"/>
      <c r="R6" s="38"/>
    </row>
    <row r="7" spans="1:18" x14ac:dyDescent="0.25">
      <c r="A7" s="44" t="s">
        <v>4</v>
      </c>
      <c r="B7" s="44" t="s">
        <v>1</v>
      </c>
      <c r="C7" s="44" t="s">
        <v>5</v>
      </c>
      <c r="D7" s="44" t="s">
        <v>6</v>
      </c>
      <c r="E7" s="45"/>
      <c r="F7" s="45"/>
      <c r="G7" s="45"/>
      <c r="H7" s="45"/>
      <c r="M7" s="38"/>
      <c r="N7" s="38"/>
      <c r="O7" s="38"/>
      <c r="P7" s="38"/>
      <c r="Q7" s="38"/>
      <c r="R7" s="38"/>
    </row>
    <row r="8" spans="1:18" x14ac:dyDescent="0.25">
      <c r="A8" s="46"/>
      <c r="C8" s="48"/>
      <c r="D8" s="48"/>
      <c r="E8" s="45"/>
      <c r="F8" s="45"/>
      <c r="G8" s="45"/>
      <c r="H8" s="45"/>
      <c r="M8" s="38"/>
      <c r="N8" s="38"/>
      <c r="O8" s="38"/>
      <c r="P8" s="38"/>
      <c r="Q8" s="38"/>
      <c r="R8" s="38"/>
    </row>
    <row r="9" spans="1:18" x14ac:dyDescent="0.25">
      <c r="A9" s="50"/>
      <c r="B9" s="47"/>
      <c r="C9" s="48"/>
      <c r="D9" s="48"/>
      <c r="E9" s="45"/>
      <c r="F9" s="45"/>
      <c r="G9" s="45"/>
      <c r="H9" s="45"/>
      <c r="M9" s="38"/>
      <c r="N9" s="38"/>
      <c r="O9" s="38"/>
      <c r="P9" s="38"/>
      <c r="Q9" s="38"/>
      <c r="R9" s="38"/>
    </row>
    <row r="10" spans="1:18" x14ac:dyDescent="0.25">
      <c r="A10" s="50"/>
      <c r="B10" s="47"/>
      <c r="C10" s="48"/>
      <c r="D10" s="48"/>
      <c r="E10" s="45"/>
      <c r="F10" s="45"/>
      <c r="G10" s="45"/>
      <c r="H10" s="45"/>
      <c r="M10" s="38"/>
      <c r="N10" s="38"/>
      <c r="O10" s="38"/>
      <c r="P10" s="38"/>
      <c r="Q10" s="38"/>
      <c r="R10" s="38"/>
    </row>
    <row r="11" spans="1:18" x14ac:dyDescent="0.25">
      <c r="A11" s="50"/>
      <c r="B11" s="47"/>
      <c r="C11" s="48"/>
      <c r="D11" s="48"/>
      <c r="E11" s="45"/>
      <c r="F11" s="45"/>
      <c r="G11" s="45"/>
      <c r="H11" s="45"/>
      <c r="M11" s="38"/>
      <c r="N11" s="38"/>
      <c r="O11" s="38"/>
      <c r="P11" s="38"/>
      <c r="Q11" s="38"/>
      <c r="R11" s="38"/>
    </row>
    <row r="12" spans="1:18" x14ac:dyDescent="0.25">
      <c r="A12" s="50"/>
      <c r="B12" s="47"/>
      <c r="C12" s="48"/>
      <c r="D12" s="48"/>
      <c r="E12" s="45"/>
      <c r="F12" s="45"/>
      <c r="G12" s="45"/>
      <c r="H12" s="45"/>
      <c r="M12" s="38"/>
      <c r="N12" s="38"/>
      <c r="O12" s="38"/>
      <c r="P12" s="38"/>
      <c r="Q12" s="38"/>
      <c r="R12" s="38"/>
    </row>
    <row r="13" spans="1:18" x14ac:dyDescent="0.25">
      <c r="A13" s="50"/>
      <c r="B13" s="47"/>
      <c r="C13" s="48"/>
      <c r="D13" s="48"/>
      <c r="E13" s="45"/>
      <c r="F13" s="45"/>
      <c r="G13" s="45"/>
      <c r="H13" s="45"/>
      <c r="M13" s="38"/>
      <c r="N13" s="38"/>
      <c r="O13" s="38"/>
      <c r="P13" s="38"/>
      <c r="Q13" s="38"/>
      <c r="R13" s="38"/>
    </row>
    <row r="14" spans="1:18" x14ac:dyDescent="0.25">
      <c r="A14" s="50"/>
      <c r="B14" s="47"/>
      <c r="C14" s="48"/>
      <c r="D14" s="48"/>
      <c r="E14" s="45"/>
      <c r="F14" s="45"/>
      <c r="G14" s="45"/>
      <c r="H14" s="45"/>
      <c r="M14" s="38"/>
      <c r="N14" s="38"/>
      <c r="O14" s="38"/>
      <c r="P14" s="38"/>
      <c r="Q14" s="38"/>
      <c r="R14" s="38"/>
    </row>
    <row r="15" spans="1:18" x14ac:dyDescent="0.25">
      <c r="A15" s="50"/>
      <c r="B15" s="47"/>
      <c r="C15" s="48"/>
      <c r="D15" s="48"/>
      <c r="E15" s="45"/>
      <c r="F15" s="45"/>
      <c r="G15" s="45"/>
      <c r="H15" s="45"/>
      <c r="M15" s="38"/>
      <c r="N15" s="38"/>
      <c r="O15" s="38"/>
      <c r="P15" s="38"/>
      <c r="Q15" s="38"/>
      <c r="R15" s="38"/>
    </row>
    <row r="16" spans="1:18" x14ac:dyDescent="0.25">
      <c r="A16" s="50"/>
      <c r="B16" s="47"/>
      <c r="C16" s="48"/>
      <c r="D16" s="48"/>
      <c r="E16" s="45"/>
      <c r="F16" s="45"/>
      <c r="G16" s="45"/>
      <c r="H16" s="45"/>
      <c r="M16" s="38"/>
      <c r="N16" s="38"/>
      <c r="O16" s="38"/>
      <c r="P16" s="38"/>
      <c r="Q16" s="38"/>
      <c r="R16" s="38"/>
    </row>
    <row r="17" spans="1:18" x14ac:dyDescent="0.25">
      <c r="A17" s="50"/>
      <c r="B17" s="47"/>
      <c r="C17" s="48"/>
      <c r="D17" s="48"/>
      <c r="E17" s="45"/>
      <c r="F17" s="45"/>
      <c r="G17" s="45"/>
      <c r="H17" s="45"/>
      <c r="M17" s="38"/>
      <c r="N17" s="38"/>
      <c r="O17" s="38"/>
      <c r="P17" s="38"/>
      <c r="Q17" s="38"/>
      <c r="R17" s="38"/>
    </row>
    <row r="18" spans="1:18" x14ac:dyDescent="0.25">
      <c r="A18" s="51"/>
      <c r="B18" s="51"/>
      <c r="C18" s="51"/>
      <c r="D18" s="51"/>
    </row>
    <row r="19" spans="1:18" x14ac:dyDescent="0.25">
      <c r="A19" s="44" t="s">
        <v>0</v>
      </c>
      <c r="B19" s="44" t="s">
        <v>9</v>
      </c>
      <c r="C19" s="44" t="s">
        <v>10</v>
      </c>
      <c r="D19" s="44" t="s">
        <v>11</v>
      </c>
    </row>
    <row r="20" spans="1:18" x14ac:dyDescent="0.25">
      <c r="A20" s="52"/>
      <c r="B20" s="52"/>
      <c r="C20" s="52"/>
      <c r="D20" s="53"/>
    </row>
    <row r="21" spans="1:18" x14ac:dyDescent="0.25">
      <c r="A21" s="52"/>
      <c r="B21" s="52"/>
      <c r="C21" s="52"/>
      <c r="D21" s="53"/>
    </row>
    <row r="22" spans="1:18" x14ac:dyDescent="0.25">
      <c r="A22" s="52"/>
      <c r="B22" s="52"/>
      <c r="C22" s="52"/>
      <c r="D22" s="53"/>
    </row>
    <row r="23" spans="1:18" x14ac:dyDescent="0.25">
      <c r="A23" s="54"/>
      <c r="B23" s="54"/>
      <c r="C23" s="54"/>
      <c r="D23" s="54"/>
    </row>
  </sheetData>
  <mergeCells count="27">
    <mergeCell ref="M7:P7"/>
    <mergeCell ref="Q7:R7"/>
    <mergeCell ref="C1:D4"/>
    <mergeCell ref="M5:P5"/>
    <mergeCell ref="Q5:R5"/>
    <mergeCell ref="M6:P6"/>
    <mergeCell ref="Q6:R6"/>
    <mergeCell ref="M8:P8"/>
    <mergeCell ref="Q8:R8"/>
    <mergeCell ref="M9:P9"/>
    <mergeCell ref="Q9:R9"/>
    <mergeCell ref="M10:P10"/>
    <mergeCell ref="Q10:R10"/>
    <mergeCell ref="M11:P11"/>
    <mergeCell ref="Q11:R11"/>
    <mergeCell ref="M12:P12"/>
    <mergeCell ref="Q12:R12"/>
    <mergeCell ref="M13:P13"/>
    <mergeCell ref="Q13:R13"/>
    <mergeCell ref="M17:P17"/>
    <mergeCell ref="Q17:R17"/>
    <mergeCell ref="M14:P14"/>
    <mergeCell ref="Q14:R14"/>
    <mergeCell ref="M15:P15"/>
    <mergeCell ref="Q15:R15"/>
    <mergeCell ref="M16:P16"/>
    <mergeCell ref="Q16:R16"/>
  </mergeCells>
  <pageMargins left="0.7" right="0.7" top="0.75" bottom="0.75" header="0.3" footer="0.3"/>
  <pageSetup orientation="portrait" horizontalDpi="4294967293"/>
  <headerFooter>
    <oddFooter>&amp;L&amp;F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ff54158579d54b36" /></Relationships>
</file>

<file path=customXML/item2.xml><?xml version="1.0" encoding="utf-8"?>
<project>
  <id>8rbneiEFuLGg7nOz4NVBH87vs4lWDZdp0CH0h5nno3k=-~TplnBKYVTAlCUNazrBriEA==</id>
</project>
</file>

<file path=customXML/itemProps2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e a 1 9 0 6 - 9 5 5 3 - 4 d 5 3 - 8 b b 5 - 8 5 2 6 4 a 3 4 4 8 5 3 "   x m l n s = " h t t p : / / s c h e m a s . m i c r o s o f t . c o m / D a t a M a s h u p " > A A A A A B c D A A B Q S w M E F A A C A A g A e l + x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e l +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f s U w o i k e 4 D g A A A B E A A A A T A B w A R m 9 y b X V s Y X M v U 2 V j d G l v b j E u b S C i G A A o o B Q A A A A A A A A A A A A A A A A A A A A A A A A A A A A r T k 0 u y c z P U w i G 0 I b W A F B L A Q I t A B Q A A g A I A H p f s U y Z d Q J V p w A A A P g A A A A S A A A A A A A A A A A A A A A A A A A A A A B D b 2 5 m a W c v U G F j a 2 F n Z S 5 4 b W x Q S w E C L Q A U A A I A C A B 6 X 7 F M D 8 r p q 6 Q A A A D p A A A A E w A A A A A A A A A A A A A A A A D z A A A A W 0 N v b n R l b n R f V H l w Z X N d L n h t b F B L A Q I t A B Q A A g A I A H p f s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O D x c m k O E k S D P n t 7 s G Y 5 4 w A A A A A C A A A A A A A D Z g A A w A A A A B A A A A A y R F f k S O z v J m r G P d 2 D 6 Q K g A A A A A A S A A A C g A A A A E A A A A A 9 r f A L n Q Q B 7 2 7 J p / S V / W y l Q A A A A B Y R 1 M s f 8 0 A Y l N B a Q a G q 2 y 8 V U u T 2 R D 0 D 5 z t Q D p P J Y n 4 3 w f C m x A p 3 N D p M F g o J 2 S 0 R G c H F u r P 6 1 E r w I E y 9 i G a O d s n L b h + A 6 K Y M / t x D 9 9 i e E q E 4 U A A A A F V Q y l C + U O w g O P B i l b A 3 D l 0 / 9 1 k w = < / D a t a M a s h u p > 
</file>

<file path=customXml/itemProps1.xml><?xml version="1.0" encoding="utf-8"?>
<ds:datastoreItem xmlns:ds="http://schemas.openxmlformats.org/officeDocument/2006/customXml" ds:itemID="{BD02A48F-D520-4CFE-8DD5-6A9BC7762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NewBusinesses</vt:lpstr>
      <vt:lpstr>LoanAnalysis</vt:lpstr>
      <vt:lpstr>RoomScheduling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Eric Kinser</cp:lastModifiedBy>
  <dcterms:created xsi:type="dcterms:W3CDTF">2011-05-22T18:34:52Z</dcterms:created>
  <dcterms:modified xsi:type="dcterms:W3CDTF">2018-06-04T21:36:31Z</dcterms:modified>
</cp:coreProperties>
</file>