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ery Pema\"/>
    </mc:Choice>
  </mc:AlternateContent>
  <xr:revisionPtr revIDLastSave="0" documentId="13_ncr:1_{97806993-A00F-47F0-A411-211E06AC75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KPI" sheetId="1" r:id="rId1"/>
  </sheets>
  <calcPr calcId="181029"/>
</workbook>
</file>

<file path=xl/calcChain.xml><?xml version="1.0" encoding="utf-8"?>
<calcChain xmlns="http://schemas.openxmlformats.org/spreadsheetml/2006/main">
  <c r="H17" i="1" l="1"/>
  <c r="H24" i="1"/>
  <c r="H29" i="1"/>
  <c r="M24" i="1"/>
  <c r="M26" i="1"/>
  <c r="L24" i="1"/>
  <c r="L26" i="1"/>
  <c r="M22" i="1"/>
  <c r="M21" i="1"/>
  <c r="L22" i="1"/>
  <c r="L21" i="1"/>
  <c r="L20" i="1"/>
  <c r="M20" i="1" s="1"/>
  <c r="L19" i="1"/>
  <c r="M19" i="1" s="1"/>
  <c r="F29" i="1"/>
  <c r="F24" i="1"/>
  <c r="F17" i="1"/>
  <c r="L17" i="1" l="1"/>
  <c r="M17" i="1"/>
  <c r="F35" i="1" l="1"/>
  <c r="J24" i="1"/>
  <c r="J29" i="1"/>
  <c r="L25" i="1" l="1"/>
  <c r="M25" i="1" s="1"/>
  <c r="L31" i="1" l="1"/>
  <c r="L18" i="1"/>
  <c r="M18" i="1" s="1"/>
  <c r="L33" i="1" l="1"/>
  <c r="L34" i="1"/>
  <c r="L32" i="1"/>
  <c r="J17" i="1"/>
  <c r="M31" i="1" l="1"/>
  <c r="L29" i="1"/>
  <c r="M32" i="1"/>
  <c r="M34" i="1"/>
  <c r="M33" i="1"/>
  <c r="M29" i="1" l="1"/>
  <c r="M36" i="1" s="1"/>
  <c r="M11" i="1" s="1"/>
</calcChain>
</file>

<file path=xl/sharedStrings.xml><?xml version="1.0" encoding="utf-8"?>
<sst xmlns="http://schemas.openxmlformats.org/spreadsheetml/2006/main" count="113" uniqueCount="76">
  <si>
    <t>Area Kinerja Utama</t>
  </si>
  <si>
    <t>Key Performance Indicator (KPI)</t>
  </si>
  <si>
    <t>Bobot KPI</t>
  </si>
  <si>
    <t>Target</t>
  </si>
  <si>
    <t>Keterangan Pencapaian</t>
  </si>
  <si>
    <t>Skor</t>
  </si>
  <si>
    <t>No.</t>
  </si>
  <si>
    <t>Planning</t>
  </si>
  <si>
    <t>Execution</t>
  </si>
  <si>
    <t>Control &amp; Monitoring</t>
  </si>
  <si>
    <t>Closing</t>
  </si>
  <si>
    <t>1.</t>
  </si>
  <si>
    <t>Membuat:</t>
  </si>
  <si>
    <t>2.</t>
  </si>
  <si>
    <t>Kualitas</t>
  </si>
  <si>
    <t>Satuan Target</t>
  </si>
  <si>
    <t>(1).</t>
  </si>
  <si>
    <t>(2).</t>
  </si>
  <si>
    <t>(3).</t>
  </si>
  <si>
    <t>(4).</t>
  </si>
  <si>
    <t>Nilai = (Skor x Bobot KPI) x 100</t>
  </si>
  <si>
    <t>G o a l</t>
  </si>
  <si>
    <t>Phases</t>
  </si>
  <si>
    <t>Key Performance Indicator</t>
  </si>
  <si>
    <t>Nilai (%)</t>
  </si>
  <si>
    <t>Pencapaian
Target</t>
  </si>
  <si>
    <t>a.1</t>
  </si>
  <si>
    <t>a.</t>
  </si>
  <si>
    <t xml:space="preserve">: </t>
  </si>
  <si>
    <t/>
  </si>
  <si>
    <t>Nama</t>
  </si>
  <si>
    <t>Jabatan</t>
  </si>
  <si>
    <t>Direktorat</t>
  </si>
  <si>
    <t>:</t>
  </si>
  <si>
    <t>Komersial</t>
  </si>
  <si>
    <t>Nilai (Skor Akhir) KPI =</t>
  </si>
  <si>
    <t>Skor = Kuantitas Target / Pencapaian Target</t>
  </si>
  <si>
    <t>a.1.1</t>
  </si>
  <si>
    <t>a.1.2</t>
  </si>
  <si>
    <t>a.1.3</t>
  </si>
  <si>
    <t>a.1.4</t>
  </si>
  <si>
    <t>Sesuai Waktu Yang Ditentukan</t>
  </si>
  <si>
    <t>Sesuai Target</t>
  </si>
  <si>
    <t>Hari</t>
  </si>
  <si>
    <t>Lebih Cepat</t>
  </si>
  <si>
    <t>Keterangan / Catatan :</t>
  </si>
  <si>
    <t>Goal Untuk Setiap Tahapan Proyek:</t>
  </si>
  <si>
    <t>Kuantitas 
(Per Proyek)</t>
  </si>
  <si>
    <t>1.2</t>
  </si>
  <si>
    <t>1.1</t>
  </si>
  <si>
    <t>Komersialisasi Kopi Arabica gayo</t>
  </si>
  <si>
    <t>b</t>
  </si>
  <si>
    <t>b.1</t>
  </si>
  <si>
    <t>2.1</t>
  </si>
  <si>
    <t>Pema-Telko</t>
  </si>
  <si>
    <t>Mempersiapkan administrasi operasi Pema Telko</t>
  </si>
  <si>
    <t>a.2</t>
  </si>
  <si>
    <t>a.2.1</t>
  </si>
  <si>
    <t>Peluang Kerjasama dgn TP Iforte</t>
  </si>
  <si>
    <t>a.2.2</t>
  </si>
  <si>
    <t>Peluang Kerjasama dgn TP PLNComnet</t>
  </si>
  <si>
    <t>Peluang Kerjasama dgn TP DMT</t>
  </si>
  <si>
    <t>a.2.3</t>
  </si>
  <si>
    <t xml:space="preserve">Mempersiapkan Perpanjangan Kontrak JRG-KSO (6bln) </t>
  </si>
  <si>
    <t>b.2</t>
  </si>
  <si>
    <t>Mempersiapkan tambahan modal kerja JRG KSO</t>
  </si>
  <si>
    <t>Strategi Operasi Telko KSO</t>
  </si>
  <si>
    <t>Penanggung Jawab Bidang Operasi</t>
  </si>
  <si>
    <t>Memberikan arahan terkait Skema operasi Telko KSO</t>
  </si>
  <si>
    <t>Melakukan koordinasi intens peluang kerjasama dengan PLNComnet</t>
  </si>
  <si>
    <t>Melakukan koordinasi intens peluang kerjasama dengan Iforte</t>
  </si>
  <si>
    <t>Melakukan koordinasi intens peluang kerjasama dengan TP DMT</t>
  </si>
  <si>
    <t>Mempersiapkan Join Meeting with DPMPTSP &amp; Partner Tower Provider at Medan untuk promosi Pema-Telko KSO</t>
  </si>
  <si>
    <t>Total = (1) + (2) + (3)  =</t>
  </si>
  <si>
    <t>Teuku Heriansyah</t>
  </si>
  <si>
    <t>SPV Teknikal &amp; Operasi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</si>
</sst>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8"/>
      <color theme="1"/>
      <name val="Segoe UI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12"/>
      <color theme="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Segoe UI"/>
      <family val="2"/>
    </font>
    <font>
      <i/>
      <sz val="9"/>
      <color rgb="FFC00000"/>
      <name val="Segoe UI"/>
      <family val="2"/>
    </font>
    <font>
      <sz val="9"/>
      <color rgb="FF0000FF"/>
      <name val="Segoe UI"/>
      <family val="2"/>
    </font>
    <font>
      <sz val="9"/>
      <color rgb="FFFF0000"/>
      <name val="Segoe UI"/>
      <family val="2"/>
    </font>
    <font>
      <b/>
      <sz val="9"/>
      <name val="Segoe UI"/>
      <family val="2"/>
    </font>
    <font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/>
      <diagonal/>
    </border>
    <border>
      <left style="thin">
        <color theme="3" tint="0.59996337778862885"/>
      </left>
      <right style="thin">
        <color theme="3" tint="0.59996337778862885"/>
      </right>
      <top/>
      <bottom style="thin">
        <color theme="3" tint="0.59996337778862885"/>
      </bottom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59996337778862885"/>
      </left>
      <right/>
      <top/>
      <bottom style="thin">
        <color theme="3" tint="0.59996337778862885"/>
      </bottom>
      <diagonal/>
    </border>
    <border>
      <left/>
      <right style="thin">
        <color theme="3" tint="0.59996337778862885"/>
      </right>
      <top/>
      <bottom style="thin">
        <color theme="3" tint="0.5999633777886288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/>
      <bottom/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43" fontId="3" fillId="0" borderId="0" xfId="1" applyFont="1"/>
    <xf numFmtId="43" fontId="2" fillId="0" borderId="0" xfId="1" applyFont="1"/>
    <xf numFmtId="0" fontId="2" fillId="0" borderId="0" xfId="0" applyFont="1" applyAlignment="1">
      <alignment horizontal="center"/>
    </xf>
    <xf numFmtId="43" fontId="4" fillId="0" borderId="0" xfId="1" applyFont="1"/>
    <xf numFmtId="0" fontId="2" fillId="0" borderId="0" xfId="0" quotePrefix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3" fontId="2" fillId="3" borderId="1" xfId="1" quotePrefix="1" applyFont="1" applyFill="1" applyBorder="1"/>
    <xf numFmtId="43" fontId="2" fillId="3" borderId="1" xfId="1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/>
    <xf numFmtId="0" fontId="2" fillId="4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43" fontId="4" fillId="0" borderId="0" xfId="1" applyFont="1" applyAlignment="1">
      <alignment horizontal="left"/>
    </xf>
    <xf numFmtId="0" fontId="2" fillId="3" borderId="4" xfId="0" applyFont="1" applyFill="1" applyBorder="1" applyAlignment="1">
      <alignment horizontal="center"/>
    </xf>
    <xf numFmtId="43" fontId="4" fillId="4" borderId="3" xfId="1" applyFont="1" applyFill="1" applyBorder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center"/>
    </xf>
    <xf numFmtId="43" fontId="2" fillId="0" borderId="0" xfId="1" quotePrefix="1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9" fontId="2" fillId="0" borderId="0" xfId="2" applyFont="1"/>
    <xf numFmtId="0" fontId="2" fillId="4" borderId="11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2" xfId="0" applyFont="1" applyFill="1" applyBorder="1"/>
    <xf numFmtId="0" fontId="5" fillId="2" borderId="10" xfId="0" applyFont="1" applyFill="1" applyBorder="1" applyAlignment="1">
      <alignment horizontal="center" vertical="center" wrapText="1"/>
    </xf>
    <xf numFmtId="9" fontId="2" fillId="4" borderId="3" xfId="2" applyFont="1" applyFill="1" applyBorder="1"/>
    <xf numFmtId="1" fontId="2" fillId="6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43" fontId="2" fillId="3" borderId="1" xfId="1" applyFont="1" applyFill="1" applyBorder="1" applyAlignment="1">
      <alignment horizontal="left"/>
    </xf>
    <xf numFmtId="0" fontId="6" fillId="0" borderId="0" xfId="0" quotePrefix="1" applyFont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10" fontId="2" fillId="6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3" borderId="6" xfId="1" applyFont="1" applyFill="1" applyBorder="1" applyAlignment="1">
      <alignment horizontal="center" vertical="center"/>
    </xf>
    <xf numFmtId="0" fontId="4" fillId="6" borderId="1" xfId="1" applyNumberFormat="1" applyFont="1" applyFill="1" applyBorder="1"/>
    <xf numFmtId="0" fontId="4" fillId="6" borderId="1" xfId="1" applyNumberFormat="1" applyFont="1" applyFill="1" applyBorder="1" applyAlignment="1">
      <alignment horizontal="left" vertical="center" wrapText="1"/>
    </xf>
    <xf numFmtId="0" fontId="2" fillId="3" borderId="1" xfId="1" applyNumberFormat="1" applyFont="1" applyFill="1" applyBorder="1" applyAlignment="1">
      <alignment wrapText="1"/>
    </xf>
    <xf numFmtId="0" fontId="2" fillId="3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vertical="center" wrapText="1"/>
    </xf>
    <xf numFmtId="0" fontId="2" fillId="3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horizontal="left" vertical="center"/>
    </xf>
    <xf numFmtId="0" fontId="2" fillId="6" borderId="1" xfId="1" applyNumberFormat="1" applyFont="1" applyFill="1" applyBorder="1" applyAlignment="1">
      <alignment vertical="center"/>
    </xf>
    <xf numFmtId="0" fontId="2" fillId="3" borderId="1" xfId="1" applyNumberFormat="1" applyFont="1" applyFill="1" applyBorder="1" applyAlignment="1">
      <alignment horizontal="left"/>
    </xf>
    <xf numFmtId="0" fontId="2" fillId="3" borderId="1" xfId="0" quotePrefix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6" borderId="19" xfId="1" applyNumberFormat="1" applyFont="1" applyFill="1" applyBorder="1" applyAlignment="1">
      <alignment vertical="center" wrapText="1"/>
    </xf>
    <xf numFmtId="0" fontId="2" fillId="3" borderId="20" xfId="1" applyNumberFormat="1" applyFont="1" applyFill="1" applyBorder="1" applyAlignment="1">
      <alignment vertical="center"/>
    </xf>
    <xf numFmtId="0" fontId="2" fillId="6" borderId="1" xfId="1" applyNumberFormat="1" applyFont="1" applyFill="1" applyBorder="1" applyAlignment="1">
      <alignment horizontal="left"/>
    </xf>
    <xf numFmtId="0" fontId="2" fillId="0" borderId="18" xfId="1" applyNumberFormat="1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43" fontId="2" fillId="3" borderId="6" xfId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2" fillId="6" borderId="6" xfId="1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20" xfId="1" applyNumberFormat="1" applyFont="1" applyFill="1" applyBorder="1" applyAlignment="1">
      <alignment horizontal="center" vertical="center"/>
    </xf>
    <xf numFmtId="0" fontId="2" fillId="6" borderId="20" xfId="1" applyNumberFormat="1" applyFont="1" applyFill="1" applyBorder="1" applyAlignment="1">
      <alignment horizontal="center" vertical="center"/>
    </xf>
    <xf numFmtId="43" fontId="2" fillId="6" borderId="20" xfId="1" applyFont="1" applyFill="1" applyBorder="1" applyAlignment="1">
      <alignment horizontal="center" vertical="center"/>
    </xf>
    <xf numFmtId="43" fontId="2" fillId="3" borderId="20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quotePrefix="1" applyFont="1" applyFill="1" applyBorder="1" applyAlignment="1">
      <alignment horizontal="center" vertical="top"/>
    </xf>
    <xf numFmtId="9" fontId="2" fillId="3" borderId="1" xfId="2" applyFont="1" applyFill="1" applyBorder="1" applyAlignment="1">
      <alignment horizontal="center" vertical="center"/>
    </xf>
    <xf numFmtId="9" fontId="2" fillId="6" borderId="1" xfId="2" applyFont="1" applyFill="1" applyBorder="1" applyAlignment="1">
      <alignment horizontal="center"/>
    </xf>
    <xf numFmtId="9" fontId="4" fillId="7" borderId="6" xfId="2" applyFont="1" applyFill="1" applyBorder="1" applyAlignment="1">
      <alignment horizontal="center"/>
    </xf>
    <xf numFmtId="9" fontId="4" fillId="7" borderId="8" xfId="2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/>
    </xf>
    <xf numFmtId="43" fontId="2" fillId="3" borderId="1" xfId="3" applyFont="1" applyFill="1" applyBorder="1" applyAlignment="1">
      <alignment wrapText="1"/>
    </xf>
    <xf numFmtId="43" fontId="4" fillId="3" borderId="0" xfId="1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2" fillId="3" borderId="6" xfId="1" applyNumberFormat="1" applyFont="1" applyFill="1" applyBorder="1" applyAlignment="1">
      <alignment horizontal="center" vertical="center" wrapText="1"/>
    </xf>
    <xf numFmtId="0" fontId="2" fillId="3" borderId="18" xfId="1" applyNumberFormat="1" applyFont="1" applyFill="1" applyBorder="1" applyAlignment="1">
      <alignment horizontal="center" vertical="center" wrapText="1"/>
    </xf>
    <xf numFmtId="0" fontId="2" fillId="3" borderId="7" xfId="1" applyNumberFormat="1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top"/>
    </xf>
    <xf numFmtId="0" fontId="2" fillId="3" borderId="18" xfId="0" quotePrefix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5" fillId="2" borderId="10" xfId="0" applyFont="1" applyFill="1" applyBorder="1" applyAlignment="1">
      <alignment horizontal="center" vertical="center" wrapText="1"/>
    </xf>
    <xf numFmtId="0" fontId="2" fillId="3" borderId="1" xfId="1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2" fillId="3" borderId="6" xfId="0" quotePrefix="1" applyFont="1" applyFill="1" applyBorder="1" applyAlignment="1">
      <alignment horizontal="center" vertical="center"/>
    </xf>
    <xf numFmtId="0" fontId="2" fillId="3" borderId="18" xfId="0" quotePrefix="1" applyFont="1" applyFill="1" applyBorder="1" applyAlignment="1">
      <alignment horizontal="center" vertical="center"/>
    </xf>
    <xf numFmtId="0" fontId="2" fillId="3" borderId="7" xfId="0" quotePrefix="1" applyFont="1" applyFill="1" applyBorder="1" applyAlignment="1">
      <alignment horizontal="center" vertical="center"/>
    </xf>
  </cellXfs>
  <cellStyles count="4">
    <cellStyle name="Comma" xfId="1" builtinId="3"/>
    <cellStyle name="Comma 2" xfId="3" xr:uid="{CCC4D120-6B5E-470C-9B97-F3AE6463C928}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107674</xdr:rowOff>
    </xdr:from>
    <xdr:to>
      <xdr:col>1</xdr:col>
      <xdr:colOff>684569</xdr:colOff>
      <xdr:row>4</xdr:row>
      <xdr:rowOff>126384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2ABFF5-7605-40BC-9F6E-FE9649C7F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1562"/>
        <a:stretch/>
      </xdr:blipFill>
      <xdr:spPr>
        <a:xfrm>
          <a:off x="74544" y="107674"/>
          <a:ext cx="858503" cy="717177"/>
        </a:xfrm>
        <a:prstGeom prst="rect">
          <a:avLst/>
        </a:prstGeom>
      </xdr:spPr>
    </xdr:pic>
    <xdr:clientData/>
  </xdr:twoCellAnchor>
  <xdr:twoCellAnchor editAs="oneCell">
    <xdr:from>
      <xdr:col>1</xdr:col>
      <xdr:colOff>758394</xdr:colOff>
      <xdr:row>0</xdr:row>
      <xdr:rowOff>161461</xdr:rowOff>
    </xdr:from>
    <xdr:to>
      <xdr:col>4</xdr:col>
      <xdr:colOff>718667</xdr:colOff>
      <xdr:row>4</xdr:row>
      <xdr:rowOff>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171FD6-DEF4-469C-9BEB-83B8ED3B61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40" t="-4313" r="53157" b="47156"/>
        <a:stretch/>
      </xdr:blipFill>
      <xdr:spPr>
        <a:xfrm>
          <a:off x="1006872" y="161461"/>
          <a:ext cx="1765882" cy="537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"/>
  <sheetViews>
    <sheetView showGridLines="0" tabSelected="1" zoomScale="77" zoomScaleNormal="77" zoomScaleSheetLayoutView="92" workbookViewId="0">
      <selection activeCell="D10" sqref="D10"/>
    </sheetView>
  </sheetViews>
  <sheetFormatPr defaultColWidth="9.33203125" defaultRowHeight="12" x14ac:dyDescent="0.2"/>
  <cols>
    <col min="1" max="1" width="4.6640625" style="1" customWidth="1"/>
    <col min="2" max="2" width="22.33203125" style="1" customWidth="1"/>
    <col min="3" max="3" width="5.33203125" style="1" customWidth="1"/>
    <col min="4" max="4" width="6.33203125" style="1" customWidth="1"/>
    <col min="5" max="5" width="39" style="1" customWidth="1"/>
    <col min="6" max="6" width="10.5" style="1" customWidth="1"/>
    <col min="7" max="7" width="26.5" style="24" customWidth="1"/>
    <col min="8" max="8" width="14.83203125" style="5" customWidth="1"/>
    <col min="9" max="9" width="18.5" style="5" customWidth="1"/>
    <col min="10" max="10" width="15.5" style="1" customWidth="1"/>
    <col min="11" max="11" width="28.5" style="1" customWidth="1"/>
    <col min="12" max="12" width="9.33203125" style="1"/>
    <col min="13" max="13" width="15.6640625" style="1" customWidth="1"/>
    <col min="14" max="14" width="9.33203125" style="1" customWidth="1"/>
    <col min="15" max="15" width="26.83203125" style="1" customWidth="1"/>
    <col min="16" max="16384" width="9.33203125" style="1"/>
  </cols>
  <sheetData>
    <row r="1" spans="1:13" ht="13.9" customHeight="1" x14ac:dyDescent="0.2"/>
    <row r="2" spans="1:13" ht="13.9" customHeight="1" x14ac:dyDescent="0.2"/>
    <row r="3" spans="1:13" ht="13.9" customHeight="1" x14ac:dyDescent="0.2"/>
    <row r="4" spans="1:13" ht="13.9" customHeight="1" x14ac:dyDescent="0.2"/>
    <row r="5" spans="1:13" ht="13.9" customHeight="1" x14ac:dyDescent="0.2"/>
    <row r="6" spans="1:13" ht="16.899999999999999" customHeight="1" x14ac:dyDescent="0.3">
      <c r="A6" s="3" t="s">
        <v>23</v>
      </c>
    </row>
    <row r="7" spans="1:13" x14ac:dyDescent="0.2">
      <c r="A7" s="4"/>
    </row>
    <row r="8" spans="1:13" x14ac:dyDescent="0.2">
      <c r="A8" s="6" t="s">
        <v>30</v>
      </c>
      <c r="B8" s="5"/>
      <c r="C8" s="48" t="s">
        <v>33</v>
      </c>
      <c r="D8" s="49" t="s">
        <v>74</v>
      </c>
    </row>
    <row r="9" spans="1:13" x14ac:dyDescent="0.2">
      <c r="A9" s="6" t="s">
        <v>31</v>
      </c>
      <c r="B9" s="5"/>
      <c r="C9" s="48" t="s">
        <v>33</v>
      </c>
      <c r="D9" s="49" t="s">
        <v>75</v>
      </c>
    </row>
    <row r="10" spans="1:13" x14ac:dyDescent="0.2">
      <c r="A10" s="6" t="s">
        <v>32</v>
      </c>
      <c r="B10" s="5"/>
      <c r="C10" s="48" t="s">
        <v>33</v>
      </c>
      <c r="D10" s="49" t="s">
        <v>34</v>
      </c>
    </row>
    <row r="11" spans="1:13" x14ac:dyDescent="0.2">
      <c r="A11" s="6"/>
      <c r="B11" s="5"/>
      <c r="C11" s="48"/>
      <c r="K11" s="94" t="s">
        <v>35</v>
      </c>
      <c r="L11" s="94"/>
      <c r="M11" s="90">
        <f>M36</f>
        <v>1.575</v>
      </c>
    </row>
    <row r="12" spans="1:13" x14ac:dyDescent="0.2">
      <c r="D12" s="28"/>
    </row>
    <row r="13" spans="1:13" s="2" customFormat="1" ht="16.5" customHeight="1" x14ac:dyDescent="0.15">
      <c r="A13" s="110" t="s">
        <v>6</v>
      </c>
      <c r="B13" s="110" t="s">
        <v>0</v>
      </c>
      <c r="C13" s="96" t="s">
        <v>1</v>
      </c>
      <c r="D13" s="97"/>
      <c r="E13" s="98"/>
      <c r="F13" s="110" t="s">
        <v>2</v>
      </c>
      <c r="G13" s="112" t="s">
        <v>3</v>
      </c>
      <c r="H13" s="112"/>
      <c r="I13" s="112"/>
      <c r="J13" s="95" t="s">
        <v>25</v>
      </c>
      <c r="K13" s="95" t="s">
        <v>4</v>
      </c>
      <c r="L13" s="95" t="s">
        <v>5</v>
      </c>
      <c r="M13" s="95" t="s">
        <v>24</v>
      </c>
    </row>
    <row r="14" spans="1:13" ht="37.5" customHeight="1" x14ac:dyDescent="0.2">
      <c r="A14" s="110"/>
      <c r="B14" s="110"/>
      <c r="C14" s="99"/>
      <c r="D14" s="100"/>
      <c r="E14" s="101"/>
      <c r="F14" s="110"/>
      <c r="G14" s="42" t="s">
        <v>14</v>
      </c>
      <c r="H14" s="36" t="s">
        <v>47</v>
      </c>
      <c r="I14" s="36" t="s">
        <v>15</v>
      </c>
      <c r="J14" s="95"/>
      <c r="K14" s="95"/>
      <c r="L14" s="95"/>
      <c r="M14" s="95"/>
    </row>
    <row r="15" spans="1:13" x14ac:dyDescent="0.2">
      <c r="A15" s="32"/>
      <c r="B15" s="33"/>
      <c r="C15" s="33"/>
      <c r="D15" s="33"/>
      <c r="E15" s="33"/>
      <c r="F15" s="33"/>
      <c r="G15" s="43"/>
      <c r="H15" s="34"/>
      <c r="I15" s="34"/>
      <c r="J15" s="33"/>
      <c r="K15" s="33"/>
      <c r="L15" s="33"/>
      <c r="M15" s="35"/>
    </row>
    <row r="16" spans="1:13" x14ac:dyDescent="0.2">
      <c r="A16" s="113" t="s">
        <v>11</v>
      </c>
      <c r="B16" s="102" t="s">
        <v>7</v>
      </c>
      <c r="C16" s="63"/>
      <c r="D16" s="12" t="s">
        <v>12</v>
      </c>
      <c r="E16" s="12"/>
      <c r="F16" s="11"/>
      <c r="G16" s="44"/>
      <c r="H16" s="11"/>
      <c r="I16" s="11"/>
      <c r="J16" s="11"/>
      <c r="K16" s="85"/>
      <c r="L16" s="11"/>
      <c r="M16" s="10"/>
    </row>
    <row r="17" spans="1:16" ht="12" customHeight="1" x14ac:dyDescent="0.2">
      <c r="A17" s="114"/>
      <c r="B17" s="103"/>
      <c r="C17" s="106" t="s">
        <v>49</v>
      </c>
      <c r="D17" s="61" t="s">
        <v>27</v>
      </c>
      <c r="E17" s="54" t="s">
        <v>54</v>
      </c>
      <c r="F17" s="50">
        <f>SUM(F18:F22)</f>
        <v>0.35</v>
      </c>
      <c r="G17" s="65"/>
      <c r="H17" s="38">
        <f>SUM(H18:H22)</f>
        <v>140</v>
      </c>
      <c r="I17" s="79" t="s">
        <v>43</v>
      </c>
      <c r="J17" s="70">
        <f>SUM(J18:J18)</f>
        <v>30</v>
      </c>
      <c r="K17" s="82"/>
      <c r="L17" s="71">
        <f>SUM(L18:L22)</f>
        <v>7</v>
      </c>
      <c r="M17" s="88">
        <f>SUM(M18:M22)</f>
        <v>0.47499999999999998</v>
      </c>
      <c r="P17" s="31"/>
    </row>
    <row r="18" spans="1:16" ht="24" x14ac:dyDescent="0.2">
      <c r="A18" s="114"/>
      <c r="B18" s="103"/>
      <c r="C18" s="107"/>
      <c r="D18" s="57" t="s">
        <v>26</v>
      </c>
      <c r="E18" s="56" t="s">
        <v>55</v>
      </c>
      <c r="F18" s="51">
        <v>0.1</v>
      </c>
      <c r="G18" s="68" t="s">
        <v>41</v>
      </c>
      <c r="H18" s="80">
        <v>30</v>
      </c>
      <c r="I18" s="81" t="s">
        <v>43</v>
      </c>
      <c r="J18" s="78">
        <v>30</v>
      </c>
      <c r="K18" s="81" t="s">
        <v>42</v>
      </c>
      <c r="L18" s="72">
        <f>H18/J18</f>
        <v>1</v>
      </c>
      <c r="M18" s="87">
        <f>L18*F18*100%</f>
        <v>0.1</v>
      </c>
      <c r="P18" s="31"/>
    </row>
    <row r="19" spans="1:16" ht="36" x14ac:dyDescent="0.2">
      <c r="A19" s="114"/>
      <c r="B19" s="103"/>
      <c r="C19" s="86"/>
      <c r="D19" s="57" t="s">
        <v>56</v>
      </c>
      <c r="E19" s="56" t="s">
        <v>72</v>
      </c>
      <c r="F19" s="51">
        <v>0.1</v>
      </c>
      <c r="G19" s="68"/>
      <c r="H19" s="80">
        <v>30</v>
      </c>
      <c r="I19" s="81" t="s">
        <v>43</v>
      </c>
      <c r="J19" s="78">
        <v>20</v>
      </c>
      <c r="K19" s="81" t="s">
        <v>44</v>
      </c>
      <c r="L19" s="72">
        <f t="shared" ref="L19:L22" si="0">H19/J19</f>
        <v>1.5</v>
      </c>
      <c r="M19" s="87">
        <f>L19*F19*100%</f>
        <v>0.15000000000000002</v>
      </c>
      <c r="P19" s="31"/>
    </row>
    <row r="20" spans="1:16" x14ac:dyDescent="0.2">
      <c r="A20" s="114"/>
      <c r="B20" s="103"/>
      <c r="C20" s="86"/>
      <c r="D20" s="57" t="s">
        <v>57</v>
      </c>
      <c r="E20" s="56" t="s">
        <v>58</v>
      </c>
      <c r="F20" s="51">
        <v>0.05</v>
      </c>
      <c r="G20" s="68"/>
      <c r="H20" s="80">
        <v>30</v>
      </c>
      <c r="I20" s="81" t="s">
        <v>43</v>
      </c>
      <c r="J20" s="78">
        <v>15</v>
      </c>
      <c r="K20" s="81"/>
      <c r="L20" s="72">
        <f t="shared" si="0"/>
        <v>2</v>
      </c>
      <c r="M20" s="87">
        <f t="shared" ref="M20:M22" si="1">L20*F20*100%</f>
        <v>0.1</v>
      </c>
      <c r="P20" s="31"/>
    </row>
    <row r="21" spans="1:16" x14ac:dyDescent="0.2">
      <c r="A21" s="114"/>
      <c r="B21" s="103"/>
      <c r="C21" s="86"/>
      <c r="D21" s="57" t="s">
        <v>59</v>
      </c>
      <c r="E21" s="56" t="s">
        <v>60</v>
      </c>
      <c r="F21" s="51">
        <v>0.05</v>
      </c>
      <c r="G21" s="68"/>
      <c r="H21" s="80">
        <v>30</v>
      </c>
      <c r="I21" s="81" t="s">
        <v>43</v>
      </c>
      <c r="J21" s="78">
        <v>20</v>
      </c>
      <c r="K21" s="81"/>
      <c r="L21" s="72">
        <f t="shared" si="0"/>
        <v>1.5</v>
      </c>
      <c r="M21" s="87">
        <f t="shared" si="1"/>
        <v>7.5000000000000011E-2</v>
      </c>
      <c r="P21" s="31"/>
    </row>
    <row r="22" spans="1:16" x14ac:dyDescent="0.2">
      <c r="A22" s="114"/>
      <c r="B22" s="103"/>
      <c r="C22" s="86"/>
      <c r="D22" s="57" t="s">
        <v>62</v>
      </c>
      <c r="E22" s="56" t="s">
        <v>61</v>
      </c>
      <c r="F22" s="51">
        <v>0.05</v>
      </c>
      <c r="G22" s="68"/>
      <c r="H22" s="80">
        <v>20</v>
      </c>
      <c r="I22" s="81" t="s">
        <v>43</v>
      </c>
      <c r="J22" s="78">
        <v>20</v>
      </c>
      <c r="K22" s="81"/>
      <c r="L22" s="72">
        <f t="shared" si="0"/>
        <v>1</v>
      </c>
      <c r="M22" s="87">
        <f t="shared" si="1"/>
        <v>0.05</v>
      </c>
      <c r="P22" s="31"/>
    </row>
    <row r="23" spans="1:16" x14ac:dyDescent="0.2">
      <c r="A23" s="114"/>
      <c r="B23" s="103"/>
      <c r="C23" s="86"/>
      <c r="D23" s="57"/>
      <c r="E23" s="56"/>
      <c r="F23" s="51"/>
      <c r="G23" s="68"/>
      <c r="H23" s="80"/>
      <c r="I23" s="81"/>
      <c r="J23" s="78"/>
      <c r="K23" s="81"/>
      <c r="L23" s="72"/>
      <c r="M23" s="87"/>
      <c r="P23" s="31"/>
    </row>
    <row r="24" spans="1:16" ht="12" customHeight="1" x14ac:dyDescent="0.2">
      <c r="A24" s="114"/>
      <c r="B24" s="103"/>
      <c r="C24" s="86" t="s">
        <v>48</v>
      </c>
      <c r="D24" s="61" t="s">
        <v>51</v>
      </c>
      <c r="E24" s="54" t="s">
        <v>50</v>
      </c>
      <c r="F24" s="50">
        <f>SUM(F25:F26)</f>
        <v>0.15000000000000002</v>
      </c>
      <c r="G24" s="65"/>
      <c r="H24" s="38">
        <f>SUM(H25:H26)</f>
        <v>25</v>
      </c>
      <c r="I24" s="79" t="s">
        <v>43</v>
      </c>
      <c r="J24" s="70">
        <f>SUM(J25:J25)</f>
        <v>10</v>
      </c>
      <c r="K24" s="82"/>
      <c r="L24" s="71">
        <f>SUM(L25:L26)</f>
        <v>2.5</v>
      </c>
      <c r="M24" s="88">
        <f>SUM(M25:M26)</f>
        <v>0.2</v>
      </c>
      <c r="P24" s="31"/>
    </row>
    <row r="25" spans="1:16" ht="24" x14ac:dyDescent="0.2">
      <c r="A25" s="114"/>
      <c r="B25" s="103"/>
      <c r="C25" s="86"/>
      <c r="D25" s="57" t="s">
        <v>52</v>
      </c>
      <c r="E25" s="56" t="s">
        <v>63</v>
      </c>
      <c r="F25" s="51">
        <v>0.05</v>
      </c>
      <c r="G25" s="68" t="s">
        <v>41</v>
      </c>
      <c r="H25" s="80">
        <v>10</v>
      </c>
      <c r="I25" s="81" t="s">
        <v>43</v>
      </c>
      <c r="J25" s="78">
        <v>10</v>
      </c>
      <c r="K25" s="81" t="s">
        <v>42</v>
      </c>
      <c r="L25" s="72">
        <f>H25/J25</f>
        <v>1</v>
      </c>
      <c r="M25" s="87">
        <f>L25*F25*100%</f>
        <v>0.05</v>
      </c>
      <c r="P25" s="31"/>
    </row>
    <row r="26" spans="1:16" ht="24" x14ac:dyDescent="0.2">
      <c r="A26" s="114"/>
      <c r="B26" s="103"/>
      <c r="C26" s="86"/>
      <c r="D26" s="57" t="s">
        <v>64</v>
      </c>
      <c r="E26" s="56" t="s">
        <v>65</v>
      </c>
      <c r="F26" s="51">
        <v>0.1</v>
      </c>
      <c r="G26" s="68"/>
      <c r="H26" s="91">
        <v>15</v>
      </c>
      <c r="I26" s="81" t="s">
        <v>43</v>
      </c>
      <c r="J26" s="78">
        <v>10</v>
      </c>
      <c r="K26" s="81" t="s">
        <v>44</v>
      </c>
      <c r="L26" s="72">
        <f>H26/J26</f>
        <v>1.5</v>
      </c>
      <c r="M26" s="87">
        <f>L26*F26*100%</f>
        <v>0.15000000000000002</v>
      </c>
      <c r="P26" s="31"/>
    </row>
    <row r="27" spans="1:16" x14ac:dyDescent="0.2">
      <c r="A27" s="115"/>
      <c r="B27" s="104"/>
      <c r="C27" s="86"/>
      <c r="D27" s="57"/>
      <c r="E27" s="56"/>
      <c r="F27" s="51"/>
      <c r="G27" s="68"/>
      <c r="H27" s="91"/>
      <c r="I27" s="92"/>
      <c r="J27" s="78"/>
      <c r="K27" s="92"/>
      <c r="L27" s="72"/>
      <c r="M27" s="87"/>
      <c r="P27" s="31"/>
    </row>
    <row r="28" spans="1:16" x14ac:dyDescent="0.2">
      <c r="A28" s="105" t="s">
        <v>13</v>
      </c>
      <c r="B28" s="111" t="s">
        <v>8</v>
      </c>
      <c r="C28" s="64"/>
      <c r="D28" s="13" t="s">
        <v>12</v>
      </c>
      <c r="E28" s="13"/>
      <c r="F28" s="52"/>
      <c r="G28" s="40"/>
      <c r="H28" s="20"/>
      <c r="I28" s="75"/>
      <c r="J28" s="11"/>
      <c r="K28" s="53"/>
      <c r="L28" s="11"/>
      <c r="M28" s="10"/>
    </row>
    <row r="29" spans="1:16" x14ac:dyDescent="0.2">
      <c r="A29" s="105"/>
      <c r="B29" s="111"/>
      <c r="C29" s="108" t="s">
        <v>53</v>
      </c>
      <c r="D29" s="60" t="s">
        <v>27</v>
      </c>
      <c r="E29" s="55" t="s">
        <v>66</v>
      </c>
      <c r="F29" s="50">
        <f>SUM(F31:F34)</f>
        <v>0.5</v>
      </c>
      <c r="G29" s="67"/>
      <c r="H29" s="74">
        <f>SUM(H31:H34)</f>
        <v>45</v>
      </c>
      <c r="I29" s="82" t="s">
        <v>43</v>
      </c>
      <c r="J29" s="77">
        <f>SUM(J30:J34)</f>
        <v>30</v>
      </c>
      <c r="K29" s="83"/>
      <c r="L29" s="71">
        <f>SUM(L30:L34)</f>
        <v>7</v>
      </c>
      <c r="M29" s="88">
        <f>SUM(M31,M32,M33,M34)</f>
        <v>0.89999999999999991</v>
      </c>
    </row>
    <row r="30" spans="1:16" x14ac:dyDescent="0.2">
      <c r="A30" s="105"/>
      <c r="B30" s="111"/>
      <c r="C30" s="109"/>
      <c r="D30" s="57" t="s">
        <v>26</v>
      </c>
      <c r="E30" s="58" t="s">
        <v>67</v>
      </c>
      <c r="F30" s="51"/>
      <c r="G30" s="62"/>
      <c r="H30" s="76"/>
      <c r="I30" s="66"/>
      <c r="J30" s="78"/>
      <c r="K30" s="84"/>
      <c r="L30" s="73"/>
      <c r="M30" s="39"/>
    </row>
    <row r="31" spans="1:16" ht="24" x14ac:dyDescent="0.2">
      <c r="A31" s="105"/>
      <c r="B31" s="111"/>
      <c r="C31" s="109"/>
      <c r="D31" s="59" t="s">
        <v>37</v>
      </c>
      <c r="E31" s="93" t="s">
        <v>68</v>
      </c>
      <c r="F31" s="51">
        <v>0.1</v>
      </c>
      <c r="G31" s="69" t="s">
        <v>42</v>
      </c>
      <c r="H31" s="80">
        <v>10</v>
      </c>
      <c r="I31" s="81" t="s">
        <v>43</v>
      </c>
      <c r="J31" s="78">
        <v>5</v>
      </c>
      <c r="K31" s="81" t="s">
        <v>44</v>
      </c>
      <c r="L31" s="72">
        <f>H31/J31</f>
        <v>2</v>
      </c>
      <c r="M31" s="87">
        <f>L31*F31*100%</f>
        <v>0.2</v>
      </c>
    </row>
    <row r="32" spans="1:16" ht="24" x14ac:dyDescent="0.2">
      <c r="A32" s="105"/>
      <c r="B32" s="111"/>
      <c r="C32" s="109"/>
      <c r="D32" s="57" t="s">
        <v>38</v>
      </c>
      <c r="E32" s="93" t="s">
        <v>69</v>
      </c>
      <c r="F32" s="51">
        <v>0.15</v>
      </c>
      <c r="G32" s="69" t="s">
        <v>42</v>
      </c>
      <c r="H32" s="80">
        <v>15</v>
      </c>
      <c r="I32" s="81" t="s">
        <v>43</v>
      </c>
      <c r="J32" s="78">
        <v>15</v>
      </c>
      <c r="K32" s="81" t="s">
        <v>42</v>
      </c>
      <c r="L32" s="72">
        <f>H32/J32</f>
        <v>1</v>
      </c>
      <c r="M32" s="87">
        <f t="shared" ref="M32:M34" si="2">L32*F32*100%</f>
        <v>0.15</v>
      </c>
    </row>
    <row r="33" spans="1:13" ht="24" x14ac:dyDescent="0.2">
      <c r="A33" s="105"/>
      <c r="B33" s="111"/>
      <c r="C33" s="109"/>
      <c r="D33" s="57" t="s">
        <v>39</v>
      </c>
      <c r="E33" s="93" t="s">
        <v>70</v>
      </c>
      <c r="F33" s="51">
        <v>0.15</v>
      </c>
      <c r="G33" s="69" t="s">
        <v>42</v>
      </c>
      <c r="H33" s="80">
        <v>15</v>
      </c>
      <c r="I33" s="81" t="s">
        <v>43</v>
      </c>
      <c r="J33" s="78">
        <v>5</v>
      </c>
      <c r="K33" s="81" t="s">
        <v>44</v>
      </c>
      <c r="L33" s="72">
        <f t="shared" ref="L33:L34" si="3">H33/J33</f>
        <v>3</v>
      </c>
      <c r="M33" s="87">
        <f t="shared" si="2"/>
        <v>0.44999999999999996</v>
      </c>
    </row>
    <row r="34" spans="1:13" ht="24" x14ac:dyDescent="0.2">
      <c r="A34" s="105"/>
      <c r="B34" s="111"/>
      <c r="C34" s="109"/>
      <c r="D34" s="57" t="s">
        <v>40</v>
      </c>
      <c r="E34" s="93" t="s">
        <v>71</v>
      </c>
      <c r="F34" s="51">
        <v>0.1</v>
      </c>
      <c r="G34" s="69" t="s">
        <v>42</v>
      </c>
      <c r="H34" s="80">
        <v>5</v>
      </c>
      <c r="I34" s="81" t="s">
        <v>43</v>
      </c>
      <c r="J34" s="78">
        <v>5</v>
      </c>
      <c r="K34" s="81" t="s">
        <v>44</v>
      </c>
      <c r="L34" s="72">
        <f t="shared" si="3"/>
        <v>1</v>
      </c>
      <c r="M34" s="87">
        <f t="shared" si="2"/>
        <v>0.1</v>
      </c>
    </row>
    <row r="35" spans="1:13" x14ac:dyDescent="0.2">
      <c r="A35" s="19"/>
      <c r="B35" s="16"/>
      <c r="C35" s="16"/>
      <c r="D35" s="16"/>
      <c r="E35" s="16"/>
      <c r="F35" s="37">
        <f>F29+F24+F17</f>
        <v>1</v>
      </c>
      <c r="G35" s="45"/>
      <c r="H35" s="17"/>
      <c r="I35" s="17"/>
      <c r="J35" s="16"/>
      <c r="K35" s="16"/>
      <c r="L35" s="16"/>
      <c r="M35" s="18"/>
    </row>
    <row r="36" spans="1:13" x14ac:dyDescent="0.2">
      <c r="A36" s="22"/>
      <c r="B36" s="14"/>
      <c r="C36" s="14"/>
      <c r="D36" s="14"/>
      <c r="E36" s="14"/>
      <c r="F36" s="14"/>
      <c r="G36" s="46"/>
      <c r="H36" s="15"/>
      <c r="I36" s="15"/>
      <c r="J36" s="14"/>
      <c r="K36" s="23" t="s">
        <v>73</v>
      </c>
      <c r="L36" s="23"/>
      <c r="M36" s="89">
        <f>SUM(M17+M24+M29)</f>
        <v>1.575</v>
      </c>
    </row>
    <row r="37" spans="1:13" x14ac:dyDescent="0.2">
      <c r="A37" s="19"/>
      <c r="B37" s="16"/>
      <c r="C37" s="16"/>
      <c r="D37" s="16"/>
      <c r="E37" s="16"/>
      <c r="F37" s="16"/>
      <c r="G37" s="45"/>
      <c r="H37" s="17"/>
      <c r="I37" s="17"/>
      <c r="J37" s="16"/>
      <c r="K37" s="16"/>
      <c r="L37" s="16"/>
      <c r="M37" s="18"/>
    </row>
    <row r="38" spans="1:13" x14ac:dyDescent="0.2">
      <c r="A38" s="8"/>
      <c r="B38" s="9"/>
      <c r="C38" s="9"/>
      <c r="D38" s="9"/>
      <c r="E38" s="9"/>
      <c r="F38" s="9"/>
      <c r="G38" s="47"/>
      <c r="H38" s="8"/>
      <c r="I38" s="8"/>
      <c r="J38" s="9"/>
      <c r="K38" s="9"/>
      <c r="L38" s="9"/>
      <c r="M38" s="9"/>
    </row>
    <row r="39" spans="1:13" ht="13.15" customHeight="1" x14ac:dyDescent="0.2">
      <c r="A39" s="5"/>
    </row>
    <row r="40" spans="1:13" ht="13.15" customHeight="1" x14ac:dyDescent="0.2">
      <c r="A40" s="21" t="s">
        <v>45</v>
      </c>
      <c r="C40" s="7"/>
      <c r="F40" s="27" t="s">
        <v>46</v>
      </c>
    </row>
    <row r="41" spans="1:13" ht="13.15" customHeight="1" x14ac:dyDescent="0.2">
      <c r="A41" s="26" t="s">
        <v>16</v>
      </c>
      <c r="B41" s="7" t="s">
        <v>36</v>
      </c>
      <c r="F41" s="29" t="s">
        <v>6</v>
      </c>
      <c r="G41" s="30" t="s">
        <v>22</v>
      </c>
      <c r="H41" s="29"/>
      <c r="I41" s="29" t="s">
        <v>21</v>
      </c>
      <c r="J41" s="28"/>
      <c r="K41" s="30"/>
      <c r="L41" s="30"/>
      <c r="M41" s="30"/>
    </row>
    <row r="42" spans="1:13" ht="13.15" customHeight="1" x14ac:dyDescent="0.2">
      <c r="A42" s="26" t="s">
        <v>17</v>
      </c>
      <c r="B42" s="7" t="s">
        <v>20</v>
      </c>
      <c r="F42" s="26" t="s">
        <v>16</v>
      </c>
      <c r="G42" s="24" t="s">
        <v>7</v>
      </c>
      <c r="I42" s="41" t="s">
        <v>28</v>
      </c>
      <c r="K42" s="24"/>
      <c r="L42" s="24"/>
      <c r="M42" s="24"/>
    </row>
    <row r="43" spans="1:13" ht="13.15" customHeight="1" x14ac:dyDescent="0.2">
      <c r="A43" s="26"/>
      <c r="B43" s="7"/>
      <c r="F43" s="26" t="s">
        <v>17</v>
      </c>
      <c r="G43" s="24" t="s">
        <v>8</v>
      </c>
      <c r="I43" s="41" t="s">
        <v>28</v>
      </c>
      <c r="J43" s="24"/>
      <c r="K43" s="24"/>
      <c r="L43" s="24"/>
      <c r="M43" s="24"/>
    </row>
    <row r="44" spans="1:13" ht="13.15" customHeight="1" x14ac:dyDescent="0.2">
      <c r="A44" s="25"/>
      <c r="B44" s="7" t="s">
        <v>29</v>
      </c>
      <c r="F44" s="26" t="s">
        <v>18</v>
      </c>
      <c r="G44" s="24" t="s">
        <v>9</v>
      </c>
      <c r="I44" s="41" t="s">
        <v>28</v>
      </c>
      <c r="J44" s="24"/>
      <c r="K44" s="24"/>
      <c r="L44" s="24"/>
      <c r="M44" s="24"/>
    </row>
    <row r="45" spans="1:13" ht="13.15" customHeight="1" x14ac:dyDescent="0.2">
      <c r="A45" s="25"/>
      <c r="B45" s="7"/>
      <c r="F45" s="26" t="s">
        <v>19</v>
      </c>
      <c r="G45" s="24" t="s">
        <v>10</v>
      </c>
      <c r="I45" s="41" t="s">
        <v>28</v>
      </c>
      <c r="K45" s="24"/>
      <c r="L45" s="24"/>
      <c r="M45" s="24"/>
    </row>
    <row r="46" spans="1:13" x14ac:dyDescent="0.2">
      <c r="C46" s="7"/>
      <c r="J46" s="24"/>
      <c r="K46" s="24"/>
      <c r="L46" s="24"/>
      <c r="M46" s="24"/>
    </row>
  </sheetData>
  <mergeCells count="16">
    <mergeCell ref="A28:A34"/>
    <mergeCell ref="C17:C18"/>
    <mergeCell ref="C29:C34"/>
    <mergeCell ref="M13:M14"/>
    <mergeCell ref="F13:F14"/>
    <mergeCell ref="B13:B14"/>
    <mergeCell ref="B28:B34"/>
    <mergeCell ref="A13:A14"/>
    <mergeCell ref="G13:I13"/>
    <mergeCell ref="J13:J14"/>
    <mergeCell ref="A16:A27"/>
    <mergeCell ref="K11:L11"/>
    <mergeCell ref="K13:K14"/>
    <mergeCell ref="L13:L14"/>
    <mergeCell ref="C13:E14"/>
    <mergeCell ref="B16:B27"/>
  </mergeCells>
  <phoneticPr fontId="10" type="noConversion"/>
  <pageMargins left="0.7" right="0.7" top="0.75" bottom="0.75" header="0.3" footer="0.3"/>
  <pageSetup paperSize="9"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haikal@ptpema.co.id</dc:creator>
  <cp:lastModifiedBy>Panca Pema</cp:lastModifiedBy>
  <cp:lastPrinted>2023-12-13T06:54:03Z</cp:lastPrinted>
  <dcterms:created xsi:type="dcterms:W3CDTF">2021-10-24T15:16:51Z</dcterms:created>
  <dcterms:modified xsi:type="dcterms:W3CDTF">2024-02-28T03:10:19Z</dcterms:modified>
</cp:coreProperties>
</file>