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My Drive (haikal.pema@gmail.com)/PEMA/KOMERSIAL/REVITALISASI TANKI KONDENSAT F-6104/2. INSPEKSI CONDENSATE OF TANK F-6104/Dokumen PEMA/1. Scurve &amp; Timeline Inspeksi/"/>
    </mc:Choice>
  </mc:AlternateContent>
  <xr:revisionPtr revIDLastSave="0" documentId="13_ncr:1_{6C379FA8-16C6-DD4B-AF6C-B0E6836365F1}" xr6:coauthVersionLast="47" xr6:coauthVersionMax="47" xr10:uidLastSave="{00000000-0000-0000-0000-000000000000}"/>
  <bookViews>
    <workbookView xWindow="0" yWindow="0" windowWidth="38400" windowHeight="21600" firstSheet="1" activeTab="4" xr2:uid="{58D9BF80-1FA8-41CF-9A14-E21A93A0B610}"/>
  </bookViews>
  <sheets>
    <sheet name="A. MATERIAL" sheetId="5" r:id="rId1"/>
    <sheet name="B. JASA DAN UPAH" sheetId="6" r:id="rId2"/>
    <sheet name="C. PERALATAN KERJA" sheetId="7" r:id="rId3"/>
    <sheet name="Planning vs Actual" sheetId="1" r:id="rId4"/>
    <sheet name="Planning vs Actual (2)" sheetId="3" r:id="rId5"/>
    <sheet name="REKAP (NEW)" sheetId="4" r:id="rId6"/>
    <sheet name="Actual" sheetId="2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</externalReferences>
  <definedNames>
    <definedName name="_______EEE10">'[3]5-ALAT(1)'!$AW$17</definedName>
    <definedName name="_______EEE13">'[3]5-ALAT(1)'!$AW$20</definedName>
    <definedName name="_______EEE15">'[3]5-ALAT(1)'!$AW$22</definedName>
    <definedName name="_______EEE19">'[3]5-ALAT(1)'!$AW$26</definedName>
    <definedName name="_______EEE22">'[3]5-ALAT(1)'!$AW$29</definedName>
    <definedName name="_______EEE23">'[3]5-ALAT(1)'!$AW$30</definedName>
    <definedName name="_______MMM19">'[3]4-Basic Price'!$F$71</definedName>
    <definedName name="______DIV1">'[4]Kuantitas &amp; Harga'!$I$23</definedName>
    <definedName name="______DIV10">'[4]Kuantitas &amp; Harga'!$I$84</definedName>
    <definedName name="______DIV11">'[4]Kuantitas &amp; Harga'!#REF!</definedName>
    <definedName name="______DIV2">'[4]Kuantitas &amp; Harga'!#REF!</definedName>
    <definedName name="______DIV3">'[4]Kuantitas &amp; Harga'!$I$41</definedName>
    <definedName name="______DIV4">'[4]Kuantitas &amp; Harga'!$I$46</definedName>
    <definedName name="______DIV5">'[4]Kuantitas &amp; Harga'!$I$55</definedName>
    <definedName name="______DIV6">'[4]Kuantitas &amp; Harga'!#REF!</definedName>
    <definedName name="______DIV7">'[4]Kuantitas &amp; Harga'!#REF!</definedName>
    <definedName name="______DIV8">'[4]Kuantitas &amp; Harga'!$I$71</definedName>
    <definedName name="______DIV9">'[4]Kuantitas &amp; Harga'!#REF!</definedName>
    <definedName name="______EEE01">'[5]An. Alat'!#REF!</definedName>
    <definedName name="______EEE02">'[5]An. Alat'!#REF!</definedName>
    <definedName name="______EEE03">'[5]An. Alat'!#REF!</definedName>
    <definedName name="______EEE04">'[5]An. Alat'!#REF!</definedName>
    <definedName name="______EEE05">'[5]An. Alat'!#REF!</definedName>
    <definedName name="______EEE06">'[5]An. Alat'!#REF!</definedName>
    <definedName name="______EEE07">'[5]An. Alat'!#REF!</definedName>
    <definedName name="______EEE08">'[5]An. Alat'!#REF!</definedName>
    <definedName name="______EEE09">'[5]An. Alat'!#REF!</definedName>
    <definedName name="______EEE10">'[3]5-ALAT(1)'!$AW$17</definedName>
    <definedName name="______EEE11">'[5]An. Alat'!#REF!</definedName>
    <definedName name="______EEE12">'[5]An. Alat'!#REF!</definedName>
    <definedName name="______EEE13">'[3]5-ALAT(1)'!$AW$20</definedName>
    <definedName name="______EEE14">'[5]An. Alat'!#REF!</definedName>
    <definedName name="______EEE15">'[3]5-ALAT(1)'!$AW$22</definedName>
    <definedName name="______EEE16">'[5]An. Alat'!#REF!</definedName>
    <definedName name="______EEE17">'[5]An. Alat'!#REF!</definedName>
    <definedName name="______EEE18">'[5]An. Alat'!#REF!</definedName>
    <definedName name="______EEE19">'[3]5-ALAT(1)'!$AW$26</definedName>
    <definedName name="______EEE20">'[5]An. Alat'!#REF!</definedName>
    <definedName name="______EEE21">'[5]An. Alat'!#REF!</definedName>
    <definedName name="______EEE22">'[3]5-ALAT(1)'!$AW$29</definedName>
    <definedName name="______EEE23">'[3]5-ALAT(1)'!$AW$30</definedName>
    <definedName name="______EEE24">'[5]An. Alat'!#REF!</definedName>
    <definedName name="______EEE25">'[5]An. Alat'!#REF!</definedName>
    <definedName name="______EEE26">'[5]An. Alat'!#REF!</definedName>
    <definedName name="______EEE27">'[5]An. Alat'!#REF!</definedName>
    <definedName name="______EEE28">'[5]An. Alat'!#REF!</definedName>
    <definedName name="______EEE29">'[5]An. Alat'!#REF!</definedName>
    <definedName name="______EEE30">'[5]An. Alat'!#REF!</definedName>
    <definedName name="______EEE31">'[5]An. Alat'!#REF!</definedName>
    <definedName name="______EEE32">'[5]An. Alat'!#REF!</definedName>
    <definedName name="______EEE33">'[5]An. Alat'!#REF!</definedName>
    <definedName name="______MDE01">#REF!</definedName>
    <definedName name="______MDE02">#REF!</definedName>
    <definedName name="______MDE03">#REF!</definedName>
    <definedName name="______MDE04">#REF!</definedName>
    <definedName name="______MDE05">#REF!</definedName>
    <definedName name="______MDE06">#REF!</definedName>
    <definedName name="______MDE07">#REF!</definedName>
    <definedName name="______MDE08">#REF!</definedName>
    <definedName name="______MDE09">#REF!</definedName>
    <definedName name="______MDE10">#REF!</definedName>
    <definedName name="______MDE11">#REF!</definedName>
    <definedName name="______MDE12">#REF!</definedName>
    <definedName name="______MDE13">#REF!</definedName>
    <definedName name="______MDE14">#REF!</definedName>
    <definedName name="______MDE15">#REF!</definedName>
    <definedName name="______MDE16">#REF!</definedName>
    <definedName name="______MDE17">#REF!</definedName>
    <definedName name="______MDE18">#REF!</definedName>
    <definedName name="______MDE19">#REF!</definedName>
    <definedName name="______MDE20">#REF!</definedName>
    <definedName name="______MDE21">#REF!</definedName>
    <definedName name="______MDE22">#REF!</definedName>
    <definedName name="______MDE23">#REF!</definedName>
    <definedName name="______MDE24">#REF!</definedName>
    <definedName name="______MDE25">#REF!</definedName>
    <definedName name="______MDE26">#REF!</definedName>
    <definedName name="______MDE27">#REF!</definedName>
    <definedName name="______MDE28">#REF!</definedName>
    <definedName name="______MDE29">#REF!</definedName>
    <definedName name="______MDE30">#REF!</definedName>
    <definedName name="______MDE31">#REF!</definedName>
    <definedName name="______MDE32">#REF!</definedName>
    <definedName name="______MDE33">#REF!</definedName>
    <definedName name="______MDE34">#REF!</definedName>
    <definedName name="______ME01">#REF!</definedName>
    <definedName name="______ME02">#REF!</definedName>
    <definedName name="______ME03">#REF!</definedName>
    <definedName name="______ME04">#REF!</definedName>
    <definedName name="______ME05">#REF!</definedName>
    <definedName name="______ME06">#REF!</definedName>
    <definedName name="______ME07">#REF!</definedName>
    <definedName name="______ME08">#REF!</definedName>
    <definedName name="______ME09">#REF!</definedName>
    <definedName name="______ME10">#REF!</definedName>
    <definedName name="______ME11">#REF!</definedName>
    <definedName name="______ME12">#REF!</definedName>
    <definedName name="______ME13">#REF!</definedName>
    <definedName name="______ME14">#REF!</definedName>
    <definedName name="______ME15">#REF!</definedName>
    <definedName name="______ME16">#REF!</definedName>
    <definedName name="______ME17">#REF!</definedName>
    <definedName name="______ME18">#REF!</definedName>
    <definedName name="______ME19">#REF!</definedName>
    <definedName name="______ME20">#REF!</definedName>
    <definedName name="______ME21">#REF!</definedName>
    <definedName name="______ME22">#REF!</definedName>
    <definedName name="______ME23">#REF!</definedName>
    <definedName name="______ME24">#REF!</definedName>
    <definedName name="______ME25">#REF!</definedName>
    <definedName name="______ME26">#REF!</definedName>
    <definedName name="______ME27">#REF!</definedName>
    <definedName name="______ME28">#REF!</definedName>
    <definedName name="______ME29">#REF!</definedName>
    <definedName name="______ME30">#REF!</definedName>
    <definedName name="______ME31">#REF!</definedName>
    <definedName name="______ME32">#REF!</definedName>
    <definedName name="______ME33">#REF!</definedName>
    <definedName name="______ME34">#REF!</definedName>
    <definedName name="______MMM19">'[3]4-Basic Price'!$F$71</definedName>
    <definedName name="_____DIV1">'[6]Kuantitas &amp; Harga'!$G$24</definedName>
    <definedName name="_____DIV10">'[6]Kuantitas &amp; Harga'!$G$422</definedName>
    <definedName name="_____DIV11">'[6]Kuantitas &amp; Harga'!#REF!</definedName>
    <definedName name="_____DIV2">'[6]Kuantitas &amp; Harga'!$G$48</definedName>
    <definedName name="_____DIV3">'[6]Kuantitas &amp; Harga'!$G$82</definedName>
    <definedName name="_____DIV4">'[6]Kuantitas &amp; Harga'!$G$97</definedName>
    <definedName name="_____DIV5">'[6]Kuantitas &amp; Harga'!$G$117</definedName>
    <definedName name="_____DIV6">'[6]Kuantitas &amp; Harga'!$G$151</definedName>
    <definedName name="_____DIV7">'[6]Kuantitas &amp; Harga'!$G$324</definedName>
    <definedName name="_____DIV8">'[6]Kuantitas &amp; Harga'!$G$382</definedName>
    <definedName name="_____DIV9">'[6]Kuantitas &amp; Harga'!$G$409</definedName>
    <definedName name="_____EEE01">'[5]An. Alat'!#REF!</definedName>
    <definedName name="_____EEE02">'[5]An. Alat'!#REF!</definedName>
    <definedName name="_____EEE03">'[5]An. Alat'!#REF!</definedName>
    <definedName name="_____EEE04">'[5]An. Alat'!#REF!</definedName>
    <definedName name="_____EEE05">'[5]An. Alat'!#REF!</definedName>
    <definedName name="_____EEE06">'[5]An. Alat'!#REF!</definedName>
    <definedName name="_____EEE07">'[5]An. Alat'!#REF!</definedName>
    <definedName name="_____EEE08">'[5]An. Alat'!#REF!</definedName>
    <definedName name="_____EEE09">'[5]An. Alat'!#REF!</definedName>
    <definedName name="_____EEE10">'[3]5-ALAT(1)'!$AW$17</definedName>
    <definedName name="_____EEE11">'[5]An. Alat'!#REF!</definedName>
    <definedName name="_____EEE12">'[5]An. Alat'!#REF!</definedName>
    <definedName name="_____EEE13">'[3]5-ALAT(1)'!$AW$20</definedName>
    <definedName name="_____EEE14">'[5]An. Alat'!#REF!</definedName>
    <definedName name="_____EEE15">'[3]5-ALAT(1)'!$AW$22</definedName>
    <definedName name="_____EEE16">'[5]An. Alat'!#REF!</definedName>
    <definedName name="_____EEE17">'[5]An. Alat'!#REF!</definedName>
    <definedName name="_____EEE18">'[5]An. Alat'!#REF!</definedName>
    <definedName name="_____EEE19">'[3]5-ALAT(1)'!$AW$26</definedName>
    <definedName name="_____EEE20">'[5]An. Alat'!#REF!</definedName>
    <definedName name="_____EEE21">'[5]An. Alat'!#REF!</definedName>
    <definedName name="_____EEE22">'[3]5-ALAT(1)'!$AW$29</definedName>
    <definedName name="_____EEE23">'[3]5-ALAT(1)'!$AW$30</definedName>
    <definedName name="_____EEE24">'[5]An. Alat'!#REF!</definedName>
    <definedName name="_____EEE25">'[5]An. Alat'!#REF!</definedName>
    <definedName name="_____EEE26">'[5]An. Alat'!#REF!</definedName>
    <definedName name="_____EEE27">'[5]An. Alat'!#REF!</definedName>
    <definedName name="_____EEE28">'[5]An. Alat'!#REF!</definedName>
    <definedName name="_____EEE29">'[5]An. Alat'!#REF!</definedName>
    <definedName name="_____EEE30">'[5]An. Alat'!#REF!</definedName>
    <definedName name="_____EEE31">'[5]An. Alat'!#REF!</definedName>
    <definedName name="_____EEE32">'[5]An. Alat'!#REF!</definedName>
    <definedName name="_____EEE33">'[5]An. Alat'!#REF!</definedName>
    <definedName name="_____MDE01">'[5]An. Alat'!#REF!</definedName>
    <definedName name="_____MDE02">'[5]An. Alat'!#REF!</definedName>
    <definedName name="_____MDE03">'[5]An. Alat'!#REF!</definedName>
    <definedName name="_____MDE04">'[5]An. Alat'!#REF!</definedName>
    <definedName name="_____MDE05">'[5]An. Alat'!#REF!</definedName>
    <definedName name="_____MDE06">'[5]An. Alat'!#REF!</definedName>
    <definedName name="_____MDE07">'[5]An. Alat'!#REF!</definedName>
    <definedName name="_____MDE08">'[5]An. Alat'!#REF!</definedName>
    <definedName name="_____MDE09">'[5]An. Alat'!#REF!</definedName>
    <definedName name="_____MDE10">'[5]An. Alat'!#REF!</definedName>
    <definedName name="_____MDE11">'[5]An. Alat'!#REF!</definedName>
    <definedName name="_____MDE12">'[5]An. Alat'!#REF!</definedName>
    <definedName name="_____MDE13">'[5]An. Alat'!#REF!</definedName>
    <definedName name="_____MDE14">'[5]An. Alat'!#REF!</definedName>
    <definedName name="_____MDE15">'[5]An. Alat'!#REF!</definedName>
    <definedName name="_____MDE16">'[5]An. Alat'!#REF!</definedName>
    <definedName name="_____MDE17">'[5]An. Alat'!#REF!</definedName>
    <definedName name="_____MDE18">'[5]An. Alat'!#REF!</definedName>
    <definedName name="_____MDE19">'[5]An. Alat'!#REF!</definedName>
    <definedName name="_____MDE20">'[5]An. Alat'!#REF!</definedName>
    <definedName name="_____MDE21">'[5]An. Alat'!#REF!</definedName>
    <definedName name="_____MDE22">'[5]An. Alat'!#REF!</definedName>
    <definedName name="_____MDE23">'[5]An. Alat'!#REF!</definedName>
    <definedName name="_____MDE24">'[5]An. Alat'!#REF!</definedName>
    <definedName name="_____MDE25">'[5]An. Alat'!#REF!</definedName>
    <definedName name="_____MDE26">'[5]An. Alat'!#REF!</definedName>
    <definedName name="_____MDE27">'[5]An. Alat'!#REF!</definedName>
    <definedName name="_____MDE28">'[5]An. Alat'!#REF!</definedName>
    <definedName name="_____MDE29">'[5]An. Alat'!#REF!</definedName>
    <definedName name="_____MDE30">'[5]An. Alat'!#REF!</definedName>
    <definedName name="_____MDE31">'[5]An. Alat'!#REF!</definedName>
    <definedName name="_____MDE32">'[5]An. Alat'!#REF!</definedName>
    <definedName name="_____MDE33">'[5]An. Alat'!#REF!</definedName>
    <definedName name="_____MDE34">'[5]An. Alat'!#REF!</definedName>
    <definedName name="_____ME01">'[5]An. Alat'!#REF!</definedName>
    <definedName name="_____ME02">'[5]An. Alat'!#REF!</definedName>
    <definedName name="_____ME03">'[5]An. Alat'!#REF!</definedName>
    <definedName name="_____ME04">'[5]An. Alat'!#REF!</definedName>
    <definedName name="_____ME05">'[5]An. Alat'!#REF!</definedName>
    <definedName name="_____ME06">'[5]An. Alat'!#REF!</definedName>
    <definedName name="_____ME07">'[5]An. Alat'!#REF!</definedName>
    <definedName name="_____ME08">'[5]An. Alat'!#REF!</definedName>
    <definedName name="_____ME09">'[5]An. Alat'!#REF!</definedName>
    <definedName name="_____ME10">'[5]An. Alat'!#REF!</definedName>
    <definedName name="_____ME11">'[5]An. Alat'!#REF!</definedName>
    <definedName name="_____ME12">'[5]An. Alat'!#REF!</definedName>
    <definedName name="_____ME13">'[5]An. Alat'!#REF!</definedName>
    <definedName name="_____ME14">'[5]An. Alat'!#REF!</definedName>
    <definedName name="_____ME15">'[5]An. Alat'!#REF!</definedName>
    <definedName name="_____ME16">'[5]An. Alat'!#REF!</definedName>
    <definedName name="_____ME17">'[5]An. Alat'!#REF!</definedName>
    <definedName name="_____ME18">'[5]An. Alat'!#REF!</definedName>
    <definedName name="_____ME19">'[5]An. Alat'!#REF!</definedName>
    <definedName name="_____ME20">'[5]An. Alat'!#REF!</definedName>
    <definedName name="_____ME21">'[5]An. Alat'!#REF!</definedName>
    <definedName name="_____ME22">'[5]An. Alat'!#REF!</definedName>
    <definedName name="_____ME23">'[5]An. Alat'!#REF!</definedName>
    <definedName name="_____ME24">'[5]An. Alat'!#REF!</definedName>
    <definedName name="_____ME25">'[5]An. Alat'!#REF!</definedName>
    <definedName name="_____ME26">'[5]An. Alat'!#REF!</definedName>
    <definedName name="_____ME27">'[5]An. Alat'!#REF!</definedName>
    <definedName name="_____ME28">'[5]An. Alat'!#REF!</definedName>
    <definedName name="_____ME29">'[5]An. Alat'!#REF!</definedName>
    <definedName name="_____ME30">'[5]An. Alat'!#REF!</definedName>
    <definedName name="_____ME31">'[5]An. Alat'!#REF!</definedName>
    <definedName name="_____ME32">'[5]An. Alat'!#REF!</definedName>
    <definedName name="_____ME33">'[5]An. Alat'!#REF!</definedName>
    <definedName name="_____ME34">'[5]An. Alat'!#REF!</definedName>
    <definedName name="_____MMM19">'[3]4-Basic Price'!$F$71</definedName>
    <definedName name="____DIV1">'[6]Kuantitas &amp; Harga'!$G$24</definedName>
    <definedName name="____DIV10">'[6]Kuantitas &amp; Harga'!$G$422</definedName>
    <definedName name="____DIV11">'[6]Kuantitas &amp; Harga'!#REF!</definedName>
    <definedName name="____DIV2">'[6]Kuantitas &amp; Harga'!$G$48</definedName>
    <definedName name="____DIV3">'[6]Kuantitas &amp; Harga'!$G$82</definedName>
    <definedName name="____DIV4">'[6]Kuantitas &amp; Harga'!$G$97</definedName>
    <definedName name="____DIV5">'[6]Kuantitas &amp; Harga'!$G$117</definedName>
    <definedName name="____DIV6">'[6]Kuantitas &amp; Harga'!$G$151</definedName>
    <definedName name="____DIV7">'[6]Kuantitas &amp; Harga'!$G$324</definedName>
    <definedName name="____DIV8">'[6]Kuantitas &amp; Harga'!$G$382</definedName>
    <definedName name="____DIV9">'[6]Kuantitas &amp; Harga'!$G$409</definedName>
    <definedName name="____EEE01">'[5]An. Alat'!#REF!</definedName>
    <definedName name="____EEE02">'[5]An. Alat'!#REF!</definedName>
    <definedName name="____EEE03">'[5]An. Alat'!#REF!</definedName>
    <definedName name="____EEE04">'[5]An. Alat'!#REF!</definedName>
    <definedName name="____EEE05">'[5]An. Alat'!#REF!</definedName>
    <definedName name="____EEE06">'[5]An. Alat'!#REF!</definedName>
    <definedName name="____EEE07">'[5]An. Alat'!#REF!</definedName>
    <definedName name="____EEE08">'[5]An. Alat'!#REF!</definedName>
    <definedName name="____EEE09">'[5]An. Alat'!#REF!</definedName>
    <definedName name="____EEE10">'[3]5-ALAT(1)'!$AW$17</definedName>
    <definedName name="____EEE11">'[5]An. Alat'!#REF!</definedName>
    <definedName name="____EEE12">'[5]An. Alat'!#REF!</definedName>
    <definedName name="____EEE13">'[3]5-ALAT(1)'!$AW$20</definedName>
    <definedName name="____EEE14">'[5]An. Alat'!#REF!</definedName>
    <definedName name="____EEE15">'[3]5-ALAT(1)'!$AW$22</definedName>
    <definedName name="____EEE16">'[5]An. Alat'!#REF!</definedName>
    <definedName name="____EEE17">'[5]An. Alat'!#REF!</definedName>
    <definedName name="____EEE18">'[5]An. Alat'!#REF!</definedName>
    <definedName name="____EEE19">'[3]5-ALAT(1)'!$AW$26</definedName>
    <definedName name="____EEE20">'[5]An. Alat'!#REF!</definedName>
    <definedName name="____EEE21">'[5]An. Alat'!#REF!</definedName>
    <definedName name="____EEE22">'[3]5-ALAT(1)'!$AW$29</definedName>
    <definedName name="____EEE23">'[3]5-ALAT(1)'!$AW$30</definedName>
    <definedName name="____EEE24">'[5]An. Alat'!#REF!</definedName>
    <definedName name="____EEE25">'[5]An. Alat'!#REF!</definedName>
    <definedName name="____EEE26">'[5]An. Alat'!#REF!</definedName>
    <definedName name="____EEE27">'[5]An. Alat'!#REF!</definedName>
    <definedName name="____EEE28">'[5]An. Alat'!#REF!</definedName>
    <definedName name="____EEE29">'[5]An. Alat'!#REF!</definedName>
    <definedName name="____EEE30">'[5]An. Alat'!#REF!</definedName>
    <definedName name="____EEE31">'[5]An. Alat'!#REF!</definedName>
    <definedName name="____EEE32">'[5]An. Alat'!#REF!</definedName>
    <definedName name="____EEE33">'[5]An. Alat'!#REF!</definedName>
    <definedName name="____MDE01">'[5]An. Alat'!#REF!</definedName>
    <definedName name="____MDE02">'[5]An. Alat'!#REF!</definedName>
    <definedName name="____MDE03">'[5]An. Alat'!#REF!</definedName>
    <definedName name="____MDE04">'[5]An. Alat'!#REF!</definedName>
    <definedName name="____MDE05">'[5]An. Alat'!#REF!</definedName>
    <definedName name="____MDE06">'[5]An. Alat'!#REF!</definedName>
    <definedName name="____MDE07">'[5]An. Alat'!#REF!</definedName>
    <definedName name="____MDE08">'[5]An. Alat'!#REF!</definedName>
    <definedName name="____MDE09">'[5]An. Alat'!#REF!</definedName>
    <definedName name="____MDE10">'[5]An. Alat'!#REF!</definedName>
    <definedName name="____MDE11">'[5]An. Alat'!#REF!</definedName>
    <definedName name="____MDE12">'[5]An. Alat'!#REF!</definedName>
    <definedName name="____MDE13">'[5]An. Alat'!#REF!</definedName>
    <definedName name="____MDE14">'[5]An. Alat'!#REF!</definedName>
    <definedName name="____MDE15">'[5]An. Alat'!#REF!</definedName>
    <definedName name="____MDE16">'[5]An. Alat'!#REF!</definedName>
    <definedName name="____MDE17">'[5]An. Alat'!#REF!</definedName>
    <definedName name="____MDE18">'[5]An. Alat'!#REF!</definedName>
    <definedName name="____MDE19">'[5]An. Alat'!#REF!</definedName>
    <definedName name="____MDE20">'[5]An. Alat'!#REF!</definedName>
    <definedName name="____MDE21">'[5]An. Alat'!#REF!</definedName>
    <definedName name="____MDE22">'[5]An. Alat'!#REF!</definedName>
    <definedName name="____MDE23">'[5]An. Alat'!#REF!</definedName>
    <definedName name="____MDE24">'[5]An. Alat'!#REF!</definedName>
    <definedName name="____MDE25">'[5]An. Alat'!#REF!</definedName>
    <definedName name="____MDE26">'[5]An. Alat'!#REF!</definedName>
    <definedName name="____MDE27">'[5]An. Alat'!#REF!</definedName>
    <definedName name="____MDE28">'[5]An. Alat'!#REF!</definedName>
    <definedName name="____MDE29">'[5]An. Alat'!#REF!</definedName>
    <definedName name="____MDE30">'[5]An. Alat'!#REF!</definedName>
    <definedName name="____MDE31">'[5]An. Alat'!#REF!</definedName>
    <definedName name="____MDE32">'[5]An. Alat'!#REF!</definedName>
    <definedName name="____MDE33">'[5]An. Alat'!#REF!</definedName>
    <definedName name="____MDE34">'[5]An. Alat'!#REF!</definedName>
    <definedName name="____ME01">'[5]An. Alat'!#REF!</definedName>
    <definedName name="____ME02">'[5]An. Alat'!#REF!</definedName>
    <definedName name="____ME03">'[5]An. Alat'!#REF!</definedName>
    <definedName name="____ME04">'[5]An. Alat'!#REF!</definedName>
    <definedName name="____ME05">'[5]An. Alat'!#REF!</definedName>
    <definedName name="____ME06">'[5]An. Alat'!#REF!</definedName>
    <definedName name="____ME07">'[5]An. Alat'!#REF!</definedName>
    <definedName name="____ME08">'[5]An. Alat'!#REF!</definedName>
    <definedName name="____ME09">'[5]An. Alat'!#REF!</definedName>
    <definedName name="____ME10">'[5]An. Alat'!#REF!</definedName>
    <definedName name="____ME11">'[5]An. Alat'!#REF!</definedName>
    <definedName name="____ME12">'[5]An. Alat'!#REF!</definedName>
    <definedName name="____ME13">'[5]An. Alat'!#REF!</definedName>
    <definedName name="____ME14">'[5]An. Alat'!#REF!</definedName>
    <definedName name="____ME15">'[5]An. Alat'!#REF!</definedName>
    <definedName name="____ME16">'[5]An. Alat'!#REF!</definedName>
    <definedName name="____ME17">'[5]An. Alat'!#REF!</definedName>
    <definedName name="____ME18">'[5]An. Alat'!#REF!</definedName>
    <definedName name="____ME19">'[5]An. Alat'!#REF!</definedName>
    <definedName name="____ME20">'[5]An. Alat'!#REF!</definedName>
    <definedName name="____ME21">'[5]An. Alat'!#REF!</definedName>
    <definedName name="____ME22">'[5]An. Alat'!#REF!</definedName>
    <definedName name="____ME23">'[5]An. Alat'!#REF!</definedName>
    <definedName name="____ME24">'[5]An. Alat'!#REF!</definedName>
    <definedName name="____ME25">'[5]An. Alat'!#REF!</definedName>
    <definedName name="____ME26">'[5]An. Alat'!#REF!</definedName>
    <definedName name="____ME27">'[5]An. Alat'!#REF!</definedName>
    <definedName name="____ME28">'[5]An. Alat'!#REF!</definedName>
    <definedName name="____ME29">'[5]An. Alat'!#REF!</definedName>
    <definedName name="____ME30">'[5]An. Alat'!#REF!</definedName>
    <definedName name="____ME31">'[5]An. Alat'!#REF!</definedName>
    <definedName name="____ME32">'[5]An. Alat'!#REF!</definedName>
    <definedName name="____ME33">'[5]An. Alat'!#REF!</definedName>
    <definedName name="____ME34">'[5]An. Alat'!#REF!</definedName>
    <definedName name="____MMM19">'[3]4-Basic Price'!$F$71</definedName>
    <definedName name="____tot1">#REF!</definedName>
    <definedName name="____tot2">#REF!</definedName>
    <definedName name="____tot3">#REF!</definedName>
    <definedName name="____tot4">#REF!</definedName>
    <definedName name="____tot5">#REF!</definedName>
    <definedName name="____tot6">#REF!</definedName>
    <definedName name="____tot7">#REF!</definedName>
    <definedName name="___btk2">[7]analisa!$J$423</definedName>
    <definedName name="___btk275">[7]analisa!$J$458</definedName>
    <definedName name="___DIV1">'[6]Kuantitas &amp; Harga'!$G$24</definedName>
    <definedName name="___DIV10">'[6]Kuantitas &amp; Harga'!$G$422</definedName>
    <definedName name="___DIV11">'[6]Kuantitas &amp; Harga'!#REF!</definedName>
    <definedName name="___DIV2">'[6]Kuantitas &amp; Harga'!$G$48</definedName>
    <definedName name="___DIV3">'[6]Kuantitas &amp; Harga'!$G$82</definedName>
    <definedName name="___DIV4">'[6]Kuantitas &amp; Harga'!$G$97</definedName>
    <definedName name="___DIV5">'[6]Kuantitas &amp; Harga'!$G$117</definedName>
    <definedName name="___DIV6">'[6]Kuantitas &amp; Harga'!$G$151</definedName>
    <definedName name="___DIV7">'[6]Kuantitas &amp; Harga'!$G$324</definedName>
    <definedName name="___DIV8">'[6]Kuantitas &amp; Harga'!$G$382</definedName>
    <definedName name="___DIV9">'[6]Kuantitas &amp; Harga'!$G$409</definedName>
    <definedName name="___EEE01">'[5]An. Alat'!#REF!</definedName>
    <definedName name="___EEE02">'[5]An. Alat'!#REF!</definedName>
    <definedName name="___EEE03">'[5]An. Alat'!#REF!</definedName>
    <definedName name="___EEE04">'[5]An. Alat'!#REF!</definedName>
    <definedName name="___EEE05">'[5]An. Alat'!#REF!</definedName>
    <definedName name="___EEE06">'[5]An. Alat'!#REF!</definedName>
    <definedName name="___EEE07">'[5]An. Alat'!#REF!</definedName>
    <definedName name="___EEE08">'[5]An. Alat'!#REF!</definedName>
    <definedName name="___EEE09">'[5]An. Alat'!#REF!</definedName>
    <definedName name="___EEE10">'[3]5-ALAT(1)'!$AW$17</definedName>
    <definedName name="___EEE11">'[5]An. Alat'!#REF!</definedName>
    <definedName name="___EEE12">'[5]An. Alat'!#REF!</definedName>
    <definedName name="___EEE13">'[3]5-ALAT(1)'!$AW$20</definedName>
    <definedName name="___EEE14">'[5]An. Alat'!#REF!</definedName>
    <definedName name="___EEE15">'[3]5-ALAT(1)'!$AW$22</definedName>
    <definedName name="___EEE16">'[5]An. Alat'!#REF!</definedName>
    <definedName name="___EEE17">'[5]An. Alat'!#REF!</definedName>
    <definedName name="___EEE18">'[5]An. Alat'!#REF!</definedName>
    <definedName name="___EEE19">'[3]5-ALAT(1)'!$AW$26</definedName>
    <definedName name="___EEE20">'[5]An. Alat'!#REF!</definedName>
    <definedName name="___EEE21">'[5]An. Alat'!#REF!</definedName>
    <definedName name="___EEE22">'[3]5-ALAT(1)'!$AW$29</definedName>
    <definedName name="___EEE23">'[3]5-ALAT(1)'!$AW$30</definedName>
    <definedName name="___EEE24">'[5]An. Alat'!#REF!</definedName>
    <definedName name="___EEE25">'[5]An. Alat'!#REF!</definedName>
    <definedName name="___EEE26">'[5]An. Alat'!#REF!</definedName>
    <definedName name="___EEE27">'[5]An. Alat'!#REF!</definedName>
    <definedName name="___EEE28">'[5]An. Alat'!#REF!</definedName>
    <definedName name="___EEE29">'[5]An. Alat'!#REF!</definedName>
    <definedName name="___EEE30">'[5]An. Alat'!#REF!</definedName>
    <definedName name="___EEE31">'[5]An. Alat'!#REF!</definedName>
    <definedName name="___EEE32">'[5]An. Alat'!#REF!</definedName>
    <definedName name="___EEE33">'[5]An. Alat'!#REF!</definedName>
    <definedName name="___HAL1">'[4]Kuantitas &amp; Harga'!$A$1:$J$41</definedName>
    <definedName name="___HAL2">'[4]Kuantitas &amp; Harga'!$A$42:$J$55</definedName>
    <definedName name="___HAL3">'[4]Kuantitas &amp; Harga'!$A$56:$J$65</definedName>
    <definedName name="___HAL4">'[4]Kuantitas &amp; Harga'!$A$66:$J$66</definedName>
    <definedName name="___HAL5">'[4]Kuantitas &amp; Harga'!#REF!</definedName>
    <definedName name="___HAL6">'[4]Kuantitas &amp; Harga'!#REF!</definedName>
    <definedName name="___HAL7">'[4]Kuantitas &amp; Harga'!$A$69:$J$72</definedName>
    <definedName name="___HAL8">'[4]Kuantitas &amp; Harga'!$A$73:$J$85</definedName>
    <definedName name="___LLL01">'[8]basic bahan'!$F$8</definedName>
    <definedName name="___LLL02">'[8]basic bahan'!$F$10</definedName>
    <definedName name="___LLL03">'[8]basic bahan'!$F$12</definedName>
    <definedName name="___LLL04">#REF!</definedName>
    <definedName name="___LLL05">#REF!</definedName>
    <definedName name="___MDE01">'[5]An. Alat'!#REF!</definedName>
    <definedName name="___MDE02">'[5]An. Alat'!#REF!</definedName>
    <definedName name="___MDE03">'[5]An. Alat'!#REF!</definedName>
    <definedName name="___MDE04">'[5]An. Alat'!#REF!</definedName>
    <definedName name="___MDE05">'[5]An. Alat'!#REF!</definedName>
    <definedName name="___MDE06">'[5]An. Alat'!#REF!</definedName>
    <definedName name="___MDE07">'[5]An. Alat'!#REF!</definedName>
    <definedName name="___MDE08">'[5]An. Alat'!#REF!</definedName>
    <definedName name="___MDE09">'[5]An. Alat'!#REF!</definedName>
    <definedName name="___MDE10">'[5]An. Alat'!#REF!</definedName>
    <definedName name="___MDE11">'[5]An. Alat'!#REF!</definedName>
    <definedName name="___MDE12">'[5]An. Alat'!#REF!</definedName>
    <definedName name="___MDE13">'[5]An. Alat'!#REF!</definedName>
    <definedName name="___MDE14">'[5]An. Alat'!#REF!</definedName>
    <definedName name="___MDE15">'[5]An. Alat'!#REF!</definedName>
    <definedName name="___MDE16">'[5]An. Alat'!#REF!</definedName>
    <definedName name="___MDE17">'[5]An. Alat'!#REF!</definedName>
    <definedName name="___MDE18">'[5]An. Alat'!#REF!</definedName>
    <definedName name="___MDE19">'[5]An. Alat'!#REF!</definedName>
    <definedName name="___MDE20">'[5]An. Alat'!#REF!</definedName>
    <definedName name="___MDE21">'[5]An. Alat'!#REF!</definedName>
    <definedName name="___MDE22">'[5]An. Alat'!#REF!</definedName>
    <definedName name="___MDE23">'[5]An. Alat'!#REF!</definedName>
    <definedName name="___MDE24">'[5]An. Alat'!#REF!</definedName>
    <definedName name="___MDE25">'[5]An. Alat'!#REF!</definedName>
    <definedName name="___MDE26">'[5]An. Alat'!#REF!</definedName>
    <definedName name="___MDE27">'[5]An. Alat'!#REF!</definedName>
    <definedName name="___MDE28">'[5]An. Alat'!#REF!</definedName>
    <definedName name="___MDE29">'[5]An. Alat'!#REF!</definedName>
    <definedName name="___MDE30">'[5]An. Alat'!#REF!</definedName>
    <definedName name="___MDE31">'[5]An. Alat'!#REF!</definedName>
    <definedName name="___MDE32">'[5]An. Alat'!#REF!</definedName>
    <definedName name="___MDE33">'[5]An. Alat'!#REF!</definedName>
    <definedName name="___MDE34">'[5]An. Alat'!#REF!</definedName>
    <definedName name="___ME01">'[5]An. Alat'!#REF!</definedName>
    <definedName name="___ME02">'[5]An. Alat'!#REF!</definedName>
    <definedName name="___ME03">'[5]An. Alat'!#REF!</definedName>
    <definedName name="___ME04">'[5]An. Alat'!#REF!</definedName>
    <definedName name="___ME05">'[5]An. Alat'!#REF!</definedName>
    <definedName name="___ME06">'[5]An. Alat'!#REF!</definedName>
    <definedName name="___ME07">'[5]An. Alat'!#REF!</definedName>
    <definedName name="___ME08">'[5]An. Alat'!#REF!</definedName>
    <definedName name="___ME09">'[5]An. Alat'!#REF!</definedName>
    <definedName name="___ME10">'[5]An. Alat'!#REF!</definedName>
    <definedName name="___ME11">'[5]An. Alat'!#REF!</definedName>
    <definedName name="___ME12">'[5]An. Alat'!#REF!</definedName>
    <definedName name="___ME13">'[5]An. Alat'!#REF!</definedName>
    <definedName name="___ME14">'[5]An. Alat'!#REF!</definedName>
    <definedName name="___ME15">'[5]An. Alat'!#REF!</definedName>
    <definedName name="___ME16">'[5]An. Alat'!#REF!</definedName>
    <definedName name="___ME17">'[5]An. Alat'!#REF!</definedName>
    <definedName name="___ME18">'[5]An. Alat'!#REF!</definedName>
    <definedName name="___ME19">'[5]An. Alat'!#REF!</definedName>
    <definedName name="___ME20">'[5]An. Alat'!#REF!</definedName>
    <definedName name="___ME21">'[5]An. Alat'!#REF!</definedName>
    <definedName name="___ME22">'[5]An. Alat'!#REF!</definedName>
    <definedName name="___ME23">'[5]An. Alat'!#REF!</definedName>
    <definedName name="___ME24">'[5]An. Alat'!#REF!</definedName>
    <definedName name="___ME25">'[5]An. Alat'!#REF!</definedName>
    <definedName name="___ME26">'[5]An. Alat'!#REF!</definedName>
    <definedName name="___ME27">'[5]An. Alat'!#REF!</definedName>
    <definedName name="___ME28">'[5]An. Alat'!#REF!</definedName>
    <definedName name="___ME29">'[5]An. Alat'!#REF!</definedName>
    <definedName name="___ME30">'[5]An. Alat'!#REF!</definedName>
    <definedName name="___ME31">'[5]An. Alat'!#REF!</definedName>
    <definedName name="___ME32">'[5]An. Alat'!#REF!</definedName>
    <definedName name="___ME33">'[5]An. Alat'!#REF!</definedName>
    <definedName name="___ME34">'[5]An. Alat'!#REF!</definedName>
    <definedName name="___MMM01">'[9]Basic Price'!$F$50</definedName>
    <definedName name="___MMM02">'[9]Basic Price'!$F$52</definedName>
    <definedName name="___MMM03">#REF!</definedName>
    <definedName name="___MMM04">#REF!</definedName>
    <definedName name="___MMM05">'[10]basic bahan'!#REF!</definedName>
    <definedName name="___MMM06">'[10]basic bahan'!#REF!</definedName>
    <definedName name="___MMM08">#REF!</definedName>
    <definedName name="___MMM09">'[10]basic bahan'!#REF!</definedName>
    <definedName name="___MMM10">'[9]Basic Price'!$F$68</definedName>
    <definedName name="___MMM11">'[10]basic bahan'!#REF!</definedName>
    <definedName name="___MMM13">'[9]Basic Price'!$F$75</definedName>
    <definedName name="___MMM14">#REF!</definedName>
    <definedName name="___MMM15">#REF!</definedName>
    <definedName name="___MMM16">'[10]basic bahan'!#REF!</definedName>
    <definedName name="___MMM18">'[10]basic bahan'!#REF!</definedName>
    <definedName name="___MMM19">'[3]4-Basic Price'!$F$71</definedName>
    <definedName name="___MMM20">#REF!</definedName>
    <definedName name="___MMM21">#REF!</definedName>
    <definedName name="___MMM22">#REF!</definedName>
    <definedName name="___MMM28">'[10]basic bahan'!#REF!</definedName>
    <definedName name="___MMM31">#REF!</definedName>
    <definedName name="___tot1">#REF!</definedName>
    <definedName name="___tot2">#REF!</definedName>
    <definedName name="___tot3">#REF!</definedName>
    <definedName name="___tot4">#REF!</definedName>
    <definedName name="___tot5">#REF!</definedName>
    <definedName name="___tot6">#REF!</definedName>
    <definedName name="___tot7">#REF!</definedName>
    <definedName name="__123Graph_A" hidden="1">[11]div3!$H$12:$H$20</definedName>
    <definedName name="__123Graph_B" hidden="1">[11]div3!$I$12:$I$20</definedName>
    <definedName name="__123Graph_X" hidden="1">[11]div3!$G$12:$G$20</definedName>
    <definedName name="__A100000">#REF!</definedName>
    <definedName name="__A99999">#REF!</definedName>
    <definedName name="__Agg1">[12]DHSD!#REF!</definedName>
    <definedName name="__btk2">[7]analisa!$J$423</definedName>
    <definedName name="__btk275">[7]analisa!$J$458</definedName>
    <definedName name="__DIV1">'[6]Kuantitas &amp; Harga'!$G$24</definedName>
    <definedName name="__DIV10">'[6]Kuantitas &amp; Harga'!$G$422</definedName>
    <definedName name="__DIV11">'[6]Kuantitas &amp; Harga'!#REF!</definedName>
    <definedName name="__DIV111">'[13]Kuantitas &amp; Harga'!#REF!</definedName>
    <definedName name="__DIV2">'[6]Kuantitas &amp; Harga'!$G$48</definedName>
    <definedName name="__DIV3">'[6]Kuantitas &amp; Harga'!$G$82</definedName>
    <definedName name="__DIV4">'[6]Kuantitas &amp; Harga'!$G$97</definedName>
    <definedName name="__DIV5">'[6]Kuantitas &amp; Harga'!$G$117</definedName>
    <definedName name="__DIV6">'[6]Kuantitas &amp; Harga'!$G$151</definedName>
    <definedName name="__DIV7">'[6]Kuantitas &amp; Harga'!$G$324</definedName>
    <definedName name="__DIV8">'[6]Kuantitas &amp; Harga'!$G$382</definedName>
    <definedName name="__DIV9">'[6]Kuantitas &amp; Harga'!$G$409</definedName>
    <definedName name="__dr003">#REF!</definedName>
    <definedName name="__dtr34">[12]DHSD!$G$37</definedName>
    <definedName name="__dtr8">[12]DHSD!$G$38</definedName>
    <definedName name="__EEE01">'[5]An. Alat'!#REF!</definedName>
    <definedName name="__EEE02">'[5]An. Alat'!#REF!</definedName>
    <definedName name="__EEE03">'[5]An. Alat'!#REF!</definedName>
    <definedName name="__EEE04">'[5]An. Alat'!#REF!</definedName>
    <definedName name="__EEE05">'[5]An. Alat'!#REF!</definedName>
    <definedName name="__EEE06">'[5]An. Alat'!#REF!</definedName>
    <definedName name="__EEE07">'[5]An. Alat'!#REF!</definedName>
    <definedName name="__EEE08">'[5]An. Alat'!#REF!</definedName>
    <definedName name="__EEE09">'[5]An. Alat'!#REF!</definedName>
    <definedName name="__EEE10">'[3]5-ALAT(1)'!$AW$17</definedName>
    <definedName name="__EEE11">'[5]An. Alat'!#REF!</definedName>
    <definedName name="__EEE12">'[5]An. Alat'!#REF!</definedName>
    <definedName name="__EEE13">'[3]5-ALAT(1)'!$AW$20</definedName>
    <definedName name="__EEE14">'[5]An. Alat'!#REF!</definedName>
    <definedName name="__EEE15">'[3]5-ALAT(1)'!$AW$22</definedName>
    <definedName name="__EEE16">'[5]An. Alat'!#REF!</definedName>
    <definedName name="__EEE17">'[5]An. Alat'!#REF!</definedName>
    <definedName name="__EEE18">'[5]An. Alat'!#REF!</definedName>
    <definedName name="__EEE19">'[3]5-ALAT(1)'!$AW$26</definedName>
    <definedName name="__EEE20">'[5]An. Alat'!#REF!</definedName>
    <definedName name="__EEE21">'[5]An. Alat'!#REF!</definedName>
    <definedName name="__EEE22">'[3]5-ALAT(1)'!$AW$29</definedName>
    <definedName name="__EEE23">'[3]5-ALAT(1)'!$AW$30</definedName>
    <definedName name="__EEE24">'[5]An. Alat'!#REF!</definedName>
    <definedName name="__EEE25">'[5]An. Alat'!#REF!</definedName>
    <definedName name="__EEE26">'[5]An. Alat'!#REF!</definedName>
    <definedName name="__EEE27">'[5]An. Alat'!#REF!</definedName>
    <definedName name="__EEE28">'[5]An. Alat'!#REF!</definedName>
    <definedName name="__EEE29">'[5]An. Alat'!#REF!</definedName>
    <definedName name="__EEE30">'[5]An. Alat'!#REF!</definedName>
    <definedName name="__EEE31">'[5]An. Alat'!#REF!</definedName>
    <definedName name="__EEE32">'[5]An. Alat'!#REF!</definedName>
    <definedName name="__EEE33">'[5]An. Alat'!#REF!</definedName>
    <definedName name="__frm74">[14]NP!$L$1322:$V$1382</definedName>
    <definedName name="__HAL1">'[15]Kuantitas &amp; Harga'!$A$1:$J$85</definedName>
    <definedName name="__HAL2">'[15]Kuantitas &amp; Harga'!$A$86:$J$119</definedName>
    <definedName name="__HAL3">'[15]Kuantitas &amp; Harga'!$A$120:$J$151</definedName>
    <definedName name="__HAL4">'[15]Kuantitas &amp; Harga'!$A$152:$J$154</definedName>
    <definedName name="__HAL5">'[15]Kuantitas &amp; Harga'!#REF!</definedName>
    <definedName name="__HAL6">'[15]Kuantitas &amp; Harga'!#REF!</definedName>
    <definedName name="__HAL7">'[15]Kuantitas &amp; Harga'!$A$200:$J$306</definedName>
    <definedName name="__HAL8">'[15]Kuantitas &amp; Harga'!$A$307:$J$402</definedName>
    <definedName name="__hsm01">[16]QUARI!$F$120</definedName>
    <definedName name="__hsm02">[16]QUARI!$F$232</definedName>
    <definedName name="__hsm06">[16]QUARI!$F$365</definedName>
    <definedName name="__hsm07">[16]QUARI!$F$456</definedName>
    <definedName name="__hsm16">[16]QUARI!$F$568</definedName>
    <definedName name="__hsm44">[16]QUARI!$F$680</definedName>
    <definedName name="__jml1">'[17]kont anak1'!#REF!</definedName>
    <definedName name="__LLL01">#REF!</definedName>
    <definedName name="__LLL02">#REF!</definedName>
    <definedName name="__LLL03">#REF!</definedName>
    <definedName name="__LLL04">#REF!</definedName>
    <definedName name="__LLL05">#REF!</definedName>
    <definedName name="__LLL06">#REF!</definedName>
    <definedName name="__LLL07">#REF!</definedName>
    <definedName name="__LLL08">#REF!</definedName>
    <definedName name="__LLL09">#REF!</definedName>
    <definedName name="__LLL10">#REF!</definedName>
    <definedName name="__LLL11">#REF!</definedName>
    <definedName name="__MDE01">'[5]An. Alat'!#REF!</definedName>
    <definedName name="__MDE02">'[5]An. Alat'!#REF!</definedName>
    <definedName name="__MDE03">'[5]An. Alat'!#REF!</definedName>
    <definedName name="__MDE04">'[5]An. Alat'!#REF!</definedName>
    <definedName name="__MDE05">'[5]An. Alat'!#REF!</definedName>
    <definedName name="__MDE06">'[5]An. Alat'!#REF!</definedName>
    <definedName name="__MDE07">'[5]An. Alat'!#REF!</definedName>
    <definedName name="__MDE08">'[5]An. Alat'!#REF!</definedName>
    <definedName name="__MDE09">'[5]An. Alat'!#REF!</definedName>
    <definedName name="__MDE10">'[5]An. Alat'!#REF!</definedName>
    <definedName name="__MDE11">'[5]An. Alat'!#REF!</definedName>
    <definedName name="__MDE12">'[5]An. Alat'!#REF!</definedName>
    <definedName name="__MDE13">'[5]An. Alat'!#REF!</definedName>
    <definedName name="__MDE14">'[5]An. Alat'!#REF!</definedName>
    <definedName name="__MDE15">'[5]An. Alat'!#REF!</definedName>
    <definedName name="__MDE16">'[5]An. Alat'!#REF!</definedName>
    <definedName name="__MDE17">'[5]An. Alat'!#REF!</definedName>
    <definedName name="__MDE18">'[5]An. Alat'!#REF!</definedName>
    <definedName name="__MDE19">'[5]An. Alat'!#REF!</definedName>
    <definedName name="__MDE20">'[5]An. Alat'!#REF!</definedName>
    <definedName name="__MDE21">'[5]An. Alat'!#REF!</definedName>
    <definedName name="__MDE22">'[5]An. Alat'!#REF!</definedName>
    <definedName name="__MDE23">'[5]An. Alat'!#REF!</definedName>
    <definedName name="__MDE24">'[5]An. Alat'!#REF!</definedName>
    <definedName name="__MDE25">'[5]An. Alat'!#REF!</definedName>
    <definedName name="__MDE26">'[5]An. Alat'!#REF!</definedName>
    <definedName name="__MDE27">'[5]An. Alat'!#REF!</definedName>
    <definedName name="__MDE28">'[5]An. Alat'!#REF!</definedName>
    <definedName name="__MDE29">'[5]An. Alat'!#REF!</definedName>
    <definedName name="__MDE30">'[5]An. Alat'!#REF!</definedName>
    <definedName name="__MDE31">'[5]An. Alat'!#REF!</definedName>
    <definedName name="__MDE32">'[5]An. Alat'!#REF!</definedName>
    <definedName name="__MDE33">'[5]An. Alat'!#REF!</definedName>
    <definedName name="__MDE34">'[5]An. Alat'!#REF!</definedName>
    <definedName name="__MDE35">#REF!</definedName>
    <definedName name="__MDE36">#REF!</definedName>
    <definedName name="__MDE37">#REF!</definedName>
    <definedName name="__MDE38">#REF!</definedName>
    <definedName name="__MDE39">#REF!</definedName>
    <definedName name="__MDE40">#REF!</definedName>
    <definedName name="__MDE41">#REF!</definedName>
    <definedName name="__MDE42">#REF!</definedName>
    <definedName name="__MDE43">#REF!</definedName>
    <definedName name="__MDE44">#REF!</definedName>
    <definedName name="__MDE45">#REF!</definedName>
    <definedName name="__MDE46">#REF!</definedName>
    <definedName name="__MDE47">#REF!</definedName>
    <definedName name="__MDE48">#REF!</definedName>
    <definedName name="__MDE49">#REF!</definedName>
    <definedName name="__MDE50">#REF!</definedName>
    <definedName name="__MDE51">#REF!</definedName>
    <definedName name="__MDE52">#REF!</definedName>
    <definedName name="__MDE53">#REF!</definedName>
    <definedName name="__MDE54">#REF!</definedName>
    <definedName name="__MDE55">#REF!</definedName>
    <definedName name="__MDE56">#REF!</definedName>
    <definedName name="__MDE57">#REF!</definedName>
    <definedName name="__MDE58">#REF!</definedName>
    <definedName name="__MDE59">#REF!</definedName>
    <definedName name="__MDE60">#REF!</definedName>
    <definedName name="__MDE61">#REF!</definedName>
    <definedName name="__MDE62">#REF!</definedName>
    <definedName name="__MDE63">#REF!</definedName>
    <definedName name="__MDE64">#REF!</definedName>
    <definedName name="__MDE65">#REF!</definedName>
    <definedName name="__MDE66">#REF!</definedName>
    <definedName name="__MDE67">#REF!</definedName>
    <definedName name="__MDE68">#REF!</definedName>
    <definedName name="__ME01">'[5]An. Alat'!#REF!</definedName>
    <definedName name="__ME02">'[5]An. Alat'!#REF!</definedName>
    <definedName name="__ME03">'[5]An. Alat'!#REF!</definedName>
    <definedName name="__ME04">'[5]An. Alat'!#REF!</definedName>
    <definedName name="__ME05">'[5]An. Alat'!#REF!</definedName>
    <definedName name="__ME06">'[5]An. Alat'!#REF!</definedName>
    <definedName name="__ME07">'[5]An. Alat'!#REF!</definedName>
    <definedName name="__ME08">'[5]An. Alat'!#REF!</definedName>
    <definedName name="__ME09">'[5]An. Alat'!#REF!</definedName>
    <definedName name="__ME10">'[5]An. Alat'!#REF!</definedName>
    <definedName name="__ME11">'[5]An. Alat'!#REF!</definedName>
    <definedName name="__ME12">'[5]An. Alat'!#REF!</definedName>
    <definedName name="__ME13">'[5]An. Alat'!#REF!</definedName>
    <definedName name="__ME14">'[5]An. Alat'!#REF!</definedName>
    <definedName name="__ME15">'[5]An. Alat'!#REF!</definedName>
    <definedName name="__ME16">'[5]An. Alat'!#REF!</definedName>
    <definedName name="__ME17">'[5]An. Alat'!#REF!</definedName>
    <definedName name="__ME18">'[5]An. Alat'!#REF!</definedName>
    <definedName name="__ME19">'[5]An. Alat'!#REF!</definedName>
    <definedName name="__ME20">'[5]An. Alat'!#REF!</definedName>
    <definedName name="__ME21">'[5]An. Alat'!#REF!</definedName>
    <definedName name="__ME22">'[5]An. Alat'!#REF!</definedName>
    <definedName name="__ME23">'[5]An. Alat'!#REF!</definedName>
    <definedName name="__ME24">'[5]An. Alat'!#REF!</definedName>
    <definedName name="__ME25">'[5]An. Alat'!#REF!</definedName>
    <definedName name="__ME26">'[5]An. Alat'!#REF!</definedName>
    <definedName name="__ME27">'[5]An. Alat'!#REF!</definedName>
    <definedName name="__ME28">'[5]An. Alat'!#REF!</definedName>
    <definedName name="__ME29">'[5]An. Alat'!#REF!</definedName>
    <definedName name="__ME30">'[5]An. Alat'!#REF!</definedName>
    <definedName name="__ME31">'[5]An. Alat'!#REF!</definedName>
    <definedName name="__ME32">'[5]An. Alat'!#REF!</definedName>
    <definedName name="__ME33">'[5]An. Alat'!#REF!</definedName>
    <definedName name="__ME34">'[5]An. Alat'!#REF!</definedName>
    <definedName name="__ME35">#REF!</definedName>
    <definedName name="__ME36">#REF!</definedName>
    <definedName name="__ME37">#REF!</definedName>
    <definedName name="__ME38">#REF!</definedName>
    <definedName name="__ME39">#REF!</definedName>
    <definedName name="__ME40">#REF!</definedName>
    <definedName name="__ME41">#REF!</definedName>
    <definedName name="__ME42">#REF!</definedName>
    <definedName name="__ME43">#REF!</definedName>
    <definedName name="__ME44">#REF!</definedName>
    <definedName name="__ME45">#REF!</definedName>
    <definedName name="__ME46">#REF!</definedName>
    <definedName name="__ME47">#REF!</definedName>
    <definedName name="__ME48">#REF!</definedName>
    <definedName name="__ME49">#REF!</definedName>
    <definedName name="__ME50">#REF!</definedName>
    <definedName name="__ME51">#REF!</definedName>
    <definedName name="__ME52">#REF!</definedName>
    <definedName name="__ME53">#REF!</definedName>
    <definedName name="__ME54">#REF!</definedName>
    <definedName name="__ME55">#REF!</definedName>
    <definedName name="__ME56">#REF!</definedName>
    <definedName name="__ME57">#REF!</definedName>
    <definedName name="__ME58">#REF!</definedName>
    <definedName name="__ME59">#REF!</definedName>
    <definedName name="__ME60">#REF!</definedName>
    <definedName name="__ME61">#REF!</definedName>
    <definedName name="__ME62">#REF!</definedName>
    <definedName name="__ME63">#REF!</definedName>
    <definedName name="__ME64">#REF!</definedName>
    <definedName name="__ME65">#REF!</definedName>
    <definedName name="__ME66">#REF!</definedName>
    <definedName name="__ME67">#REF!</definedName>
    <definedName name="__ME68">#REF!</definedName>
    <definedName name="__Mm01">[16]QUARI!$F$120</definedName>
    <definedName name="__MMM01">'[8]basic bahan'!$F$50</definedName>
    <definedName name="__MMM02">'[8]basic bahan'!$F$52</definedName>
    <definedName name="__MMM03">#REF!</definedName>
    <definedName name="__MMM04">#REF!</definedName>
    <definedName name="__MMM05">#REF!</definedName>
    <definedName name="__MMM06">#REF!</definedName>
    <definedName name="__MMM07">'[10]basic bahan'!#REF!</definedName>
    <definedName name="__MMM08">#REF!</definedName>
    <definedName name="__MMM09">#REF!</definedName>
    <definedName name="__MMM10">'[10]basic bahan'!#REF!</definedName>
    <definedName name="__MMM11">#REF!</definedName>
    <definedName name="__MMM12">#REF!</definedName>
    <definedName name="__MMM13">#REF!</definedName>
    <definedName name="__MMM14">#REF!</definedName>
    <definedName name="__MMM15">#REF!</definedName>
    <definedName name="__MMM16">#REF!</definedName>
    <definedName name="__MMM17">'[10]basic bahan'!#REF!</definedName>
    <definedName name="__MMM18">#REF!</definedName>
    <definedName name="__MMM19">'[3]4-Basic Price'!$F$71</definedName>
    <definedName name="__MMM20">#REF!</definedName>
    <definedName name="__MMM21">#REF!</definedName>
    <definedName name="__MMM22">#REF!</definedName>
    <definedName name="__MMM23">#REF!</definedName>
    <definedName name="__MMM24">#REF!</definedName>
    <definedName name="__MMM25">'[10]basic bahan'!#REF!</definedName>
    <definedName name="__MMM26">'[10]basic bahan'!#REF!</definedName>
    <definedName name="__MMM27">'[10]basic bahan'!#REF!</definedName>
    <definedName name="__MMM28">#REF!</definedName>
    <definedName name="__MMM29">'[10]basic bahan'!#REF!</definedName>
    <definedName name="__MMM30">#REF!</definedName>
    <definedName name="__MMM31">#REF!</definedName>
    <definedName name="__MMM32">#REF!</definedName>
    <definedName name="__MMM33">#REF!</definedName>
    <definedName name="__MMM34">#REF!</definedName>
    <definedName name="__MMM35">#REF!</definedName>
    <definedName name="__MMM36">#REF!</definedName>
    <definedName name="__MMM37">#REF!</definedName>
    <definedName name="__MMM38">#REF!</definedName>
    <definedName name="__MMM39">#REF!</definedName>
    <definedName name="__MMM40">#REF!</definedName>
    <definedName name="__MMM41">#REF!</definedName>
    <definedName name="__MMM411">#REF!</definedName>
    <definedName name="__MMM42">#REF!</definedName>
    <definedName name="__MMM43">#REF!</definedName>
    <definedName name="__MMM44">#REF!</definedName>
    <definedName name="__MMM45">#REF!</definedName>
    <definedName name="__MMM46">#REF!</definedName>
    <definedName name="__MMM47">#REF!</definedName>
    <definedName name="__MMM48">#REF!</definedName>
    <definedName name="__MMM49">#REF!</definedName>
    <definedName name="__MMM50">#REF!</definedName>
    <definedName name="__MMM51">#REF!</definedName>
    <definedName name="__MMM52">#REF!</definedName>
    <definedName name="__MMM53">#REF!</definedName>
    <definedName name="__MMM54">#REF!</definedName>
    <definedName name="__rcp100">#REF!</definedName>
    <definedName name="__rcp60">#REF!</definedName>
    <definedName name="__rek1">[16]REKAP!$I$29</definedName>
    <definedName name="__rf33">'[18]SAT-DAS'!#REF!</definedName>
    <definedName name="__sc175">#REF!</definedName>
    <definedName name="__tot1">#REF!</definedName>
    <definedName name="__tot2">#REF!</definedName>
    <definedName name="__tot3">#REF!</definedName>
    <definedName name="__tot4">#REF!</definedName>
    <definedName name="__tot5">#REF!</definedName>
    <definedName name="__tot6">#REF!</definedName>
    <definedName name="__tot7">#REF!</definedName>
    <definedName name="__WC1">#REF!</definedName>
    <definedName name="__XA01">[19]BOW!#REF!</definedName>
    <definedName name="__XA18">[19]BOW!#REF!</definedName>
    <definedName name="__XAG32">[19]BOW!#REF!</definedName>
    <definedName name="__XAG51">[19]BOW!#REF!</definedName>
    <definedName name="__xk22">[19]Analisa!#REF!</definedName>
    <definedName name="_10PGDN_2">#REF!</definedName>
    <definedName name="_12RIGHT_18">#REF!</definedName>
    <definedName name="_14RIGHT_6">#REF!</definedName>
    <definedName name="_1PRINT_ALIGN">#REF!</definedName>
    <definedName name="_2PRINT_ALIGN">#REF!</definedName>
    <definedName name="_2PRINT_OUTPUT">#REF!</definedName>
    <definedName name="_3DOWN_3">#REF!</definedName>
    <definedName name="_4HOME">#REF!</definedName>
    <definedName name="_4PRINT_OUTPUT">#REF!</definedName>
    <definedName name="_5PGDN_2">#REF!</definedName>
    <definedName name="_6DOWN_3">#REF!</definedName>
    <definedName name="_6RIGHT_18">#REF!</definedName>
    <definedName name="_7.1__2">'[20]D7(1)'!#REF!</definedName>
    <definedName name="_7RIGHT_6">#REF!</definedName>
    <definedName name="_8HOME">#REF!</definedName>
    <definedName name="_A100000">#REF!</definedName>
    <definedName name="_A99999">#REF!</definedName>
    <definedName name="_AAD631">#REF!</definedName>
    <definedName name="_abb91">[21]chitimc!#REF!</definedName>
    <definedName name="_abs100">#REF!</definedName>
    <definedName name="_Agg1">[22]DHSD!#REF!</definedName>
    <definedName name="_ahu100">#REF!</definedName>
    <definedName name="_ahu150">#REF!</definedName>
    <definedName name="_ako100">#REF!</definedName>
    <definedName name="_ako150">#REF!</definedName>
    <definedName name="_ako50">#REF!</definedName>
    <definedName name="_ako80">#REF!</definedName>
    <definedName name="_aku100">#REF!</definedName>
    <definedName name="_aku150">#REF!</definedName>
    <definedName name="_B">#REF!</definedName>
    <definedName name="_bcv100">#REF!</definedName>
    <definedName name="_bcv125">#REF!</definedName>
    <definedName name="_bcv150">#REF!</definedName>
    <definedName name="_btk2">[23]analisa!$J$423</definedName>
    <definedName name="_btk275">[23]analisa!$J$458</definedName>
    <definedName name="_cas80">#REF!</definedName>
    <definedName name="_CCF2">#REF!</definedName>
    <definedName name="_CFP2">'[24]Currency Rate'!$B$16</definedName>
    <definedName name="_CLP2">#REF!</definedName>
    <definedName name="_CT250">'[21]dongia (2)'!#REF!</definedName>
    <definedName name="_cvd100">#REF!</definedName>
    <definedName name="_cvd15">#REF!</definedName>
    <definedName name="_cvd150">#REF!</definedName>
    <definedName name="_cvd50">#REF!</definedName>
    <definedName name="_cvd65">#REF!</definedName>
    <definedName name="_daf1">#REF!</definedName>
    <definedName name="_daf2">#REF!</definedName>
    <definedName name="_daf31">#REF!</definedName>
    <definedName name="_daf32">#REF!</definedName>
    <definedName name="_daf33">#REF!</definedName>
    <definedName name="_ddn400">#REF!</definedName>
    <definedName name="_ddn600">#REF!</definedName>
    <definedName name="_dgt100">'[21]dongia (2)'!#REF!</definedName>
    <definedName name="_dia6">#REF!</definedName>
    <definedName name="_DIV1">'[6]Kuantitas &amp; Harga'!$G$24</definedName>
    <definedName name="_DIV10">'[6]Kuantitas &amp; Harga'!$G$422</definedName>
    <definedName name="_DIV11">'[6]Kuantitas &amp; Harga'!#REF!</definedName>
    <definedName name="_DIV111">'[25]Kuantitas &amp; Harga'!#REF!</definedName>
    <definedName name="_DIV2">'[6]Kuantitas &amp; Harga'!$G$48</definedName>
    <definedName name="_DIV3">'[6]Kuantitas &amp; Harga'!$G$82</definedName>
    <definedName name="_DIV4">'[6]Kuantitas &amp; Harga'!$G$97</definedName>
    <definedName name="_DIV5">'[6]Kuantitas &amp; Harga'!$G$117</definedName>
    <definedName name="_DIV6">'[6]Kuantitas &amp; Harga'!$G$151</definedName>
    <definedName name="_DIV7">'[6]Kuantitas &amp; Harga'!$G$324</definedName>
    <definedName name="_DIV8">'[6]Kuantitas &amp; Harga'!$G$382</definedName>
    <definedName name="_DIV9">'[6]Kuantitas &amp; Harga'!$G$409</definedName>
    <definedName name="_dr003">#REF!</definedName>
    <definedName name="_dtr34">[22]DHSD!$G$37</definedName>
    <definedName name="_dtr8">[22]DHSD!$G$38</definedName>
    <definedName name="_EEE01">'[5]An. Alat'!#REF!</definedName>
    <definedName name="_EEE02">'[5]An. Alat'!#REF!</definedName>
    <definedName name="_EEE03">'[5]An. Alat'!#REF!</definedName>
    <definedName name="_EEE04">'[5]An. Alat'!#REF!</definedName>
    <definedName name="_EEE05">'[5]An. Alat'!#REF!</definedName>
    <definedName name="_EEE06">'[5]An. Alat'!#REF!</definedName>
    <definedName name="_EEE07">'[5]An. Alat'!#REF!</definedName>
    <definedName name="_EEE08">'[5]An. Alat'!#REF!</definedName>
    <definedName name="_EEE09">'[5]An. Alat'!#REF!</definedName>
    <definedName name="_EEE10">'[3]5-ALAT(1)'!$AW$17</definedName>
    <definedName name="_EEE11">'[5]An. Alat'!#REF!</definedName>
    <definedName name="_EEE12">'[5]An. Alat'!#REF!</definedName>
    <definedName name="_EEE13">'[3]5-ALAT(1)'!$AW$20</definedName>
    <definedName name="_EEE14">'[5]An. Alat'!#REF!</definedName>
    <definedName name="_EEE15">'[3]5-ALAT(1)'!$AW$22</definedName>
    <definedName name="_EEE16">'[5]An. Alat'!#REF!</definedName>
    <definedName name="_EEE17">'[5]An. Alat'!#REF!</definedName>
    <definedName name="_EEE18">'[5]An. Alat'!#REF!</definedName>
    <definedName name="_EEE19">'[3]5-ALAT(1)'!$AW$26</definedName>
    <definedName name="_EEE20">'[5]An. Alat'!#REF!</definedName>
    <definedName name="_EEE21">'[5]An. Alat'!#REF!</definedName>
    <definedName name="_EEE22">'[3]5-ALAT(1)'!$AW$29</definedName>
    <definedName name="_EEE23">'[3]5-ALAT(1)'!$AW$30</definedName>
    <definedName name="_EEE24">'[5]An. Alat'!#REF!</definedName>
    <definedName name="_EEE25">'[5]An. Alat'!#REF!</definedName>
    <definedName name="_EEE26">'[5]An. Alat'!#REF!</definedName>
    <definedName name="_EEE27">'[5]An. Alat'!#REF!</definedName>
    <definedName name="_EEE28">'[5]An. Alat'!#REF!</definedName>
    <definedName name="_EEE29">'[5]An. Alat'!#REF!</definedName>
    <definedName name="_EEE30">'[5]An. Alat'!#REF!</definedName>
    <definedName name="_EEE31">'[5]An. Alat'!#REF!</definedName>
    <definedName name="_EEE32">'[5]An. Alat'!#REF!</definedName>
    <definedName name="_EEE33">'[5]An. Alat'!#REF!</definedName>
    <definedName name="_Fill" hidden="1">#REF!</definedName>
    <definedName name="_xlnm._FilterDatabase" localSheetId="0" hidden="1">'A. MATERIAL'!$E$5:$E$8</definedName>
    <definedName name="_fjd100">#REF!</definedName>
    <definedName name="_fjd150">#REF!</definedName>
    <definedName name="_fjd50">#REF!</definedName>
    <definedName name="_fjd65">#REF!</definedName>
    <definedName name="_fmd150">#REF!</definedName>
    <definedName name="_frm74">[26]NP!$L$1322:$V$1382</definedName>
    <definedName name="_GID1">'[21]LKVL-CK-HT-GD1'!$A$4</definedName>
    <definedName name="_grc1">#REF!</definedName>
    <definedName name="_gti50">#REF!</definedName>
    <definedName name="_gti60">#REF!</definedName>
    <definedName name="_gvd100">#REF!</definedName>
    <definedName name="_gvd15">#REF!</definedName>
    <definedName name="_gvd150">#REF!</definedName>
    <definedName name="_gvd25">#REF!</definedName>
    <definedName name="_gvd50">#REF!</definedName>
    <definedName name="_gvd65">#REF!</definedName>
    <definedName name="_HAL1">'[15]Kuantitas &amp; Harga'!$A$1:$J$85</definedName>
    <definedName name="_HAL2">'[15]Kuantitas &amp; Harga'!$A$86:$J$119</definedName>
    <definedName name="_HAL3">'[15]Kuantitas &amp; Harga'!$A$120:$J$151</definedName>
    <definedName name="_HAL4">'[15]Kuantitas &amp; Harga'!$A$152:$J$154</definedName>
    <definedName name="_HAL5">'[15]Kuantitas &amp; Harga'!#REF!</definedName>
    <definedName name="_HAL6">'[15]Kuantitas &amp; Harga'!#REF!</definedName>
    <definedName name="_HAL7">'[15]Kuantitas &amp; Harga'!$A$200:$J$306</definedName>
    <definedName name="_HAL8">'[15]Kuantitas &amp; Harga'!$A$307:$J$402</definedName>
    <definedName name="_hdw1">#REF!</definedName>
    <definedName name="_hsm01">[27]QUARI!$F$120</definedName>
    <definedName name="_hsm02">[27]QUARI!$F$232</definedName>
    <definedName name="_hsm06">[27]QUARI!$F$365</definedName>
    <definedName name="_hsm07">[27]QUARI!$F$456</definedName>
    <definedName name="_hsm16">[27]QUARI!$F$568</definedName>
    <definedName name="_hsm44">[27]QUARI!$F$680</definedName>
    <definedName name="_jml1">'[28]kont anak1'!#REF!</definedName>
    <definedName name="_Key1" hidden="1">[29]Schdule!$Z$16</definedName>
    <definedName name="_kof1">[30]Analisa!$AB$17</definedName>
    <definedName name="_LLL01">'[31]Basic Price'!$E$12</definedName>
    <definedName name="_LLL02">'[31]Basic Price'!$E$13</definedName>
    <definedName name="_LLL03">'[31]Basic Price'!$E$14</definedName>
    <definedName name="_LLL04">'[31]Basic Price'!$E$15</definedName>
    <definedName name="_LLL05">'[31]Basic Price'!$E$16</definedName>
    <definedName name="_LLL06">'[31]Basic Price'!$E$17</definedName>
    <definedName name="_LLL07">'[31]Basic Price'!$E$18</definedName>
    <definedName name="_LLL08">'[31]Basic Price'!$E$19</definedName>
    <definedName name="_LLL09">'[31]Basic Price'!$E$20</definedName>
    <definedName name="_LLL10">'[31]Basic Price'!#REF!</definedName>
    <definedName name="_LLL11">'[31]Basic Price'!#REF!</definedName>
    <definedName name="_MAC12">#REF!</definedName>
    <definedName name="_MAC46">#REF!</definedName>
    <definedName name="_MDE01">'[5]An. Alat'!#REF!</definedName>
    <definedName name="_MDE02">'[5]An. Alat'!#REF!</definedName>
    <definedName name="_MDE03">'[5]An. Alat'!#REF!</definedName>
    <definedName name="_MDE04">'[5]An. Alat'!#REF!</definedName>
    <definedName name="_MDE05">'[5]An. Alat'!#REF!</definedName>
    <definedName name="_MDE06">'[5]An. Alat'!#REF!</definedName>
    <definedName name="_MDE07">'[5]An. Alat'!#REF!</definedName>
    <definedName name="_MDE08">'[5]An. Alat'!#REF!</definedName>
    <definedName name="_MDE09">'[5]An. Alat'!#REF!</definedName>
    <definedName name="_MDE10">'[5]An. Alat'!#REF!</definedName>
    <definedName name="_MDE11">'[5]An. Alat'!#REF!</definedName>
    <definedName name="_MDE12">'[5]An. Alat'!#REF!</definedName>
    <definedName name="_MDE13">'[5]An. Alat'!#REF!</definedName>
    <definedName name="_MDE14">'[5]An. Alat'!#REF!</definedName>
    <definedName name="_MDE15">'[5]An. Alat'!#REF!</definedName>
    <definedName name="_MDE16">'[5]An. Alat'!#REF!</definedName>
    <definedName name="_MDE17">'[5]An. Alat'!#REF!</definedName>
    <definedName name="_MDE18">'[5]An. Alat'!#REF!</definedName>
    <definedName name="_MDE19">'[5]An. Alat'!#REF!</definedName>
    <definedName name="_MDE20">'[5]An. Alat'!#REF!</definedName>
    <definedName name="_MDE21">'[5]An. Alat'!#REF!</definedName>
    <definedName name="_MDE22">'[5]An. Alat'!#REF!</definedName>
    <definedName name="_MDE23">'[5]An. Alat'!#REF!</definedName>
    <definedName name="_MDE24">'[5]An. Alat'!#REF!</definedName>
    <definedName name="_MDE25">'[5]An. Alat'!#REF!</definedName>
    <definedName name="_MDE26">'[5]An. Alat'!#REF!</definedName>
    <definedName name="_MDE27">'[5]An. Alat'!#REF!</definedName>
    <definedName name="_MDE28">'[5]An. Alat'!#REF!</definedName>
    <definedName name="_MDE29">'[5]An. Alat'!#REF!</definedName>
    <definedName name="_MDE30">'[5]An. Alat'!#REF!</definedName>
    <definedName name="_MDE31">'[5]An. Alat'!#REF!</definedName>
    <definedName name="_MDE32">'[5]An. Alat'!#REF!</definedName>
    <definedName name="_MDE33">'[5]An. Alat'!#REF!</definedName>
    <definedName name="_MDE34">'[5]An. Alat'!#REF!</definedName>
    <definedName name="_MDE35">'[32]Peralatan (2)'!$R$27</definedName>
    <definedName name="_MDE36">[33]Alat2!$R$47</definedName>
    <definedName name="_MDE37">[33]Alat2!$R$67</definedName>
    <definedName name="_MDE38">[33]Alat2!$R$87</definedName>
    <definedName name="_MDE39">[33]Alat2!$R$107</definedName>
    <definedName name="_MDE40">[33]Alat2!$R$127</definedName>
    <definedName name="_MDE41">[33]Alat2!$R$147</definedName>
    <definedName name="_MDE42">[33]Alat2!$R$167</definedName>
    <definedName name="_MDE43">[33]Alat2!$R$187</definedName>
    <definedName name="_MDE44">[33]Alat2!$R$207</definedName>
    <definedName name="_MDE45">[33]Alat2!$R$227</definedName>
    <definedName name="_MDE46">[33]Alat2!$R$247</definedName>
    <definedName name="_MDE47">[33]Alat2!$R$267</definedName>
    <definedName name="_MDE48">[33]Alat2!$R$287</definedName>
    <definedName name="_MDE49">[33]Alat2!$R$307</definedName>
    <definedName name="_MDE50">[33]Alat2!$R$327</definedName>
    <definedName name="_MDE51">[33]Alat2!$R$347</definedName>
    <definedName name="_MDE52">[33]Alat2!$R$367</definedName>
    <definedName name="_MDE53">[33]Alat2!$R$387</definedName>
    <definedName name="_MDE54">[33]Alat2!$R$407</definedName>
    <definedName name="_MDE55">[33]Alat2!$R$427</definedName>
    <definedName name="_MDE56">[33]Alat2!$R$447</definedName>
    <definedName name="_MDE57">[33]Alat2!$R$467</definedName>
    <definedName name="_MDE58">[33]Alat2!$R$487</definedName>
    <definedName name="_MDE59">[33]Alat2!$R$507</definedName>
    <definedName name="_MDE60">[33]Alat2!$R$527</definedName>
    <definedName name="_MDE61">[33]Alat2!$R$547</definedName>
    <definedName name="_MDE62">[33]Alat2!$R$567</definedName>
    <definedName name="_MDE63">[33]Alat2!$R$587</definedName>
    <definedName name="_MDE64">[33]Alat2!$R$607</definedName>
    <definedName name="_MDE65">[33]Alat2!$R$627</definedName>
    <definedName name="_MDE66">[33]Alat2!$R$647</definedName>
    <definedName name="_MDE67">[33]Alat2!$R$667</definedName>
    <definedName name="_MDE68">[33]Alat2!$R$698</definedName>
    <definedName name="_ME01">'[5]An. Alat'!#REF!</definedName>
    <definedName name="_ME02">'[5]An. Alat'!#REF!</definedName>
    <definedName name="_ME03">'[5]An. Alat'!#REF!</definedName>
    <definedName name="_ME04">'[5]An. Alat'!#REF!</definedName>
    <definedName name="_ME05">'[5]An. Alat'!#REF!</definedName>
    <definedName name="_ME06">'[5]An. Alat'!#REF!</definedName>
    <definedName name="_ME07">'[5]An. Alat'!#REF!</definedName>
    <definedName name="_ME08">'[5]An. Alat'!#REF!</definedName>
    <definedName name="_ME09">'[5]An. Alat'!#REF!</definedName>
    <definedName name="_ME10">'[5]An. Alat'!#REF!</definedName>
    <definedName name="_ME11">'[5]An. Alat'!#REF!</definedName>
    <definedName name="_ME12">'[5]An. Alat'!#REF!</definedName>
    <definedName name="_ME13">'[5]An. Alat'!#REF!</definedName>
    <definedName name="_ME14">'[5]An. Alat'!#REF!</definedName>
    <definedName name="_ME15">'[5]An. Alat'!#REF!</definedName>
    <definedName name="_ME16">'[5]An. Alat'!#REF!</definedName>
    <definedName name="_ME17">'[5]An. Alat'!#REF!</definedName>
    <definedName name="_ME18">'[5]An. Alat'!#REF!</definedName>
    <definedName name="_ME19">'[5]An. Alat'!#REF!</definedName>
    <definedName name="_ME20">'[5]An. Alat'!#REF!</definedName>
    <definedName name="_ME21">'[5]An. Alat'!#REF!</definedName>
    <definedName name="_ME22">'[5]An. Alat'!#REF!</definedName>
    <definedName name="_ME23">'[5]An. Alat'!#REF!</definedName>
    <definedName name="_ME24">'[5]An. Alat'!#REF!</definedName>
    <definedName name="_ME25">'[5]An. Alat'!#REF!</definedName>
    <definedName name="_ME26">'[5]An. Alat'!#REF!</definedName>
    <definedName name="_ME27">'[5]An. Alat'!#REF!</definedName>
    <definedName name="_ME28">'[5]An. Alat'!#REF!</definedName>
    <definedName name="_ME29">'[5]An. Alat'!#REF!</definedName>
    <definedName name="_ME30">'[5]An. Alat'!#REF!</definedName>
    <definedName name="_ME31">'[5]An. Alat'!#REF!</definedName>
    <definedName name="_ME32">'[5]An. Alat'!#REF!</definedName>
    <definedName name="_ME33">'[5]An. Alat'!#REF!</definedName>
    <definedName name="_ME34">'[5]An. Alat'!#REF!</definedName>
    <definedName name="_ME35">'[32]Peralatan (2)'!$R$26</definedName>
    <definedName name="_ME36">[33]Alat2!$R$46</definedName>
    <definedName name="_ME37">[33]Alat2!$R$66</definedName>
    <definedName name="_ME38">[33]Alat2!$R$86</definedName>
    <definedName name="_ME39">[33]Alat2!$R$106</definedName>
    <definedName name="_ME40">[33]Alat2!$R$126</definedName>
    <definedName name="_ME41">[33]Alat2!$R$146</definedName>
    <definedName name="_ME42">[33]Alat2!$R$166</definedName>
    <definedName name="_ME43">[33]Alat2!$R$186</definedName>
    <definedName name="_ME44">[33]Alat2!$R$206</definedName>
    <definedName name="_ME45">[33]Alat2!$R$226</definedName>
    <definedName name="_ME46">[33]Alat2!$R$246</definedName>
    <definedName name="_ME47">[33]Alat2!$R$266</definedName>
    <definedName name="_ME48">[33]Alat2!$R$286</definedName>
    <definedName name="_ME49">[33]Alat2!$R$306</definedName>
    <definedName name="_ME50">[33]Alat2!$R$326</definedName>
    <definedName name="_ME51">[33]Alat2!$R$346</definedName>
    <definedName name="_ME52">[33]Alat2!$R$366</definedName>
    <definedName name="_ME53">[33]Alat2!$R$386</definedName>
    <definedName name="_ME54">[33]Alat2!$R$406</definedName>
    <definedName name="_ME55">[33]Alat2!$R$426</definedName>
    <definedName name="_ME56">[33]Alat2!$R$446</definedName>
    <definedName name="_ME57">[33]Alat2!$R$466</definedName>
    <definedName name="_ME58">[33]Alat2!$R$486</definedName>
    <definedName name="_ME59">[33]Alat2!$R$506</definedName>
    <definedName name="_ME60">[33]Alat2!$R$526</definedName>
    <definedName name="_ME61">[33]Alat2!$R$546</definedName>
    <definedName name="_ME62">[33]Alat2!$R$566</definedName>
    <definedName name="_ME63">[33]Alat2!$R$586</definedName>
    <definedName name="_ME64">[33]Alat2!$R$606</definedName>
    <definedName name="_ME65">[33]Alat2!$R$626</definedName>
    <definedName name="_ME66">[33]Alat2!$R$646</definedName>
    <definedName name="_ME67">[33]Alat2!$R$666</definedName>
    <definedName name="_ME68">[33]Alat2!$R$697</definedName>
    <definedName name="_Mm01">[27]QUARI!$F$120</definedName>
    <definedName name="_MMM01">'[31]Basic Price'!#REF!</definedName>
    <definedName name="_MMM02">'[31]Basic Price'!#REF!</definedName>
    <definedName name="_MMM03">'[31]Basic Price'!#REF!</definedName>
    <definedName name="_MMM04">'[31]Basic Price'!#REF!</definedName>
    <definedName name="_MMM05">'[31]Basic Price'!#REF!</definedName>
    <definedName name="_MMM06">'[31]Basic Price'!#REF!</definedName>
    <definedName name="_MMM07">'[31]Basic Price'!#REF!</definedName>
    <definedName name="_MMM08">'[31]Basic Price'!#REF!</definedName>
    <definedName name="_MMM09">'[31]Basic Price'!#REF!</definedName>
    <definedName name="_MMM10">'[31]Basic Price'!#REF!</definedName>
    <definedName name="_MMM11">'[31]Basic Price'!#REF!</definedName>
    <definedName name="_MMM12">'[31]Basic Price'!#REF!</definedName>
    <definedName name="_MMM13">'[31]Basic Price'!#REF!</definedName>
    <definedName name="_MMM14">'[31]Basic Price'!#REF!</definedName>
    <definedName name="_MMM15">'[31]Basic Price'!#REF!</definedName>
    <definedName name="_MMM16">'[31]Basic Price'!#REF!</definedName>
    <definedName name="_MMM17">'[31]Basic Price'!#REF!</definedName>
    <definedName name="_MMM18">'[31]Basic Price'!#REF!</definedName>
    <definedName name="_MMM19">'[3]4-Basic Price'!$F$71</definedName>
    <definedName name="_MMM20">'[31]Basic Price'!#REF!</definedName>
    <definedName name="_MMM21">'[31]Basic Price'!#REF!</definedName>
    <definedName name="_MMM22">'[31]Basic Price'!#REF!</definedName>
    <definedName name="_MMM23">'[31]Basic Price'!#REF!</definedName>
    <definedName name="_MMM24">'[31]Basic Price'!#REF!</definedName>
    <definedName name="_MMM25">'[31]Basic Price'!#REF!</definedName>
    <definedName name="_MMM26">'[31]Basic Price'!#REF!</definedName>
    <definedName name="_MMM27">'[31]Basic Price'!#REF!</definedName>
    <definedName name="_MMM28">'[31]Basic Price'!#REF!</definedName>
    <definedName name="_MMM29">'[31]Basic Price'!#REF!</definedName>
    <definedName name="_MMM30">'[31]Basic Price'!#REF!</definedName>
    <definedName name="_MMM31">'[31]Basic Price'!#REF!</definedName>
    <definedName name="_MMM32">'[31]Basic Price'!#REF!</definedName>
    <definedName name="_MMM33">'[31]Basic Price'!#REF!</definedName>
    <definedName name="_MMM34">'[31]Basic Price'!#REF!</definedName>
    <definedName name="_MMM35">'[31]Basic Price'!#REF!</definedName>
    <definedName name="_MMM36">'[31]Basic Price'!#REF!</definedName>
    <definedName name="_MMM37">'[31]Basic Price'!#REF!</definedName>
    <definedName name="_MMM38">'[31]Basic Price'!#REF!</definedName>
    <definedName name="_MMM39">'[31]Basic Price'!#REF!</definedName>
    <definedName name="_MMM40">'[31]Basic Price'!#REF!</definedName>
    <definedName name="_MMM41">'[31]Basic Price'!#REF!</definedName>
    <definedName name="_MMM411">'[31]Basic Price'!#REF!</definedName>
    <definedName name="_MMM42">'[31]Basic Price'!#REF!</definedName>
    <definedName name="_MMM43">'[31]Basic Price'!#REF!</definedName>
    <definedName name="_MMM44">'[31]Basic Price'!#REF!</definedName>
    <definedName name="_MMM45">'[31]Basic Price'!#REF!</definedName>
    <definedName name="_MMM46">'[31]Basic Price'!#REF!</definedName>
    <definedName name="_MMM47">'[31]Basic Price'!#REF!</definedName>
    <definedName name="_MMM48">'[31]Basic Price'!#REF!</definedName>
    <definedName name="_MMM49">'[31]Basic Price'!#REF!</definedName>
    <definedName name="_MMM50">'[31]Basic Price'!#REF!</definedName>
    <definedName name="_MMM51">'[31]Basic Price'!#REF!</definedName>
    <definedName name="_MMM52">'[31]Basic Price'!#REF!</definedName>
    <definedName name="_MMM53">'[31]Basic Price'!#REF!</definedName>
    <definedName name="_MMM54">'[31]Basic Price'!#REF!</definedName>
    <definedName name="_NCL100">#REF!</definedName>
    <definedName name="_NCL200">#REF!</definedName>
    <definedName name="_NCL250">#REF!</definedName>
    <definedName name="_nin190">#REF!</definedName>
    <definedName name="_Order1" hidden="1">0</definedName>
    <definedName name="_Order2" hidden="1">0</definedName>
    <definedName name="_pab100">#REF!</definedName>
    <definedName name="_pab125">#REF!</definedName>
    <definedName name="_pab15">#REF!</definedName>
    <definedName name="_pab150">#REF!</definedName>
    <definedName name="_pab2">#REF!</definedName>
    <definedName name="_pab20">#REF!</definedName>
    <definedName name="_pab25">#REF!</definedName>
    <definedName name="_pab32">#REF!</definedName>
    <definedName name="_pab4">#REF!</definedName>
    <definedName name="_pab40">#REF!</definedName>
    <definedName name="_pab50">#REF!</definedName>
    <definedName name="_pab6">#REF!</definedName>
    <definedName name="_pab65">#REF!</definedName>
    <definedName name="_pab80">#REF!</definedName>
    <definedName name="_pah150">#REF!</definedName>
    <definedName name="_pak100">#REF!</definedName>
    <definedName name="_pak150">#REF!</definedName>
    <definedName name="_pak50">#REF!</definedName>
    <definedName name="_pak80">#REF!</definedName>
    <definedName name="_pbs100">#REF!</definedName>
    <definedName name="_pbs15">#REF!</definedName>
    <definedName name="_pbs150">#REF!</definedName>
    <definedName name="_pbs40">#REF!</definedName>
    <definedName name="_pbs50">#REF!</definedName>
    <definedName name="_pbs65">#REF!</definedName>
    <definedName name="_pbs80">#REF!</definedName>
    <definedName name="_pc50">#REF!</definedName>
    <definedName name="_pc80">#REF!</definedName>
    <definedName name="_pcf80">#REF!</definedName>
    <definedName name="_ph100">#REF!</definedName>
    <definedName name="_ph150">#REF!</definedName>
    <definedName name="_phf100">#REF!</definedName>
    <definedName name="_phf150">#REF!</definedName>
    <definedName name="_pv100">#REF!</definedName>
    <definedName name="_pv40">#REF!</definedName>
    <definedName name="_pv50">#REF!</definedName>
    <definedName name="_pv80">#REF!</definedName>
    <definedName name="_pvf100">#REF!</definedName>
    <definedName name="_pvf80">#REF!</definedName>
    <definedName name="_rcp100">#REF!</definedName>
    <definedName name="_rcp60">#REF!</definedName>
    <definedName name="_Regression_Int">1</definedName>
    <definedName name="_Regression_X" hidden="1">#REF!</definedName>
    <definedName name="_Regression_Y" hidden="1">#REF!</definedName>
    <definedName name="_rek1">[27]REKAP!$I$29</definedName>
    <definedName name="_rf33">'[34]SAT-DAS'!#REF!</definedName>
    <definedName name="_rk100">#REF!</definedName>
    <definedName name="_rk200">#REF!</definedName>
    <definedName name="_rk300">#REF!</definedName>
    <definedName name="_rk600">#REF!</definedName>
    <definedName name="_rkl1000">#REF!</definedName>
    <definedName name="_rkl1200">#REF!</definedName>
    <definedName name="_rkl200">#REF!</definedName>
    <definedName name="_rkl300">#REF!</definedName>
    <definedName name="_rkl400">#REF!</definedName>
    <definedName name="_rkl500">#REF!</definedName>
    <definedName name="_rkl600">#REF!</definedName>
    <definedName name="_rkl700">#REF!</definedName>
    <definedName name="_rkl800">#REF!</definedName>
    <definedName name="_sc1">#REF!</definedName>
    <definedName name="_sc175">#REF!</definedName>
    <definedName name="_SC2">#REF!</definedName>
    <definedName name="_sc3">#REF!</definedName>
    <definedName name="_sfv150">#REF!</definedName>
    <definedName name="_SN3">#REF!</definedName>
    <definedName name="_Sort" hidden="1">[29]Schdule!$Z$16:$Z$112</definedName>
    <definedName name="_std100">#REF!</definedName>
    <definedName name="_std150">#REF!</definedName>
    <definedName name="_std50">#REF!</definedName>
    <definedName name="_std65">#REF!</definedName>
    <definedName name="_Table1_In1" hidden="1">#REF!</definedName>
    <definedName name="_Table2_In1" hidden="1">#REF!</definedName>
    <definedName name="_th100">'[21]dongia (2)'!#REF!</definedName>
    <definedName name="_TH160">'[21]dongia (2)'!#REF!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lc20">#REF!</definedName>
    <definedName name="_tot1">#REF!</definedName>
    <definedName name="_tot2">#REF!</definedName>
    <definedName name="_tot3">#REF!</definedName>
    <definedName name="_tot4">#REF!</definedName>
    <definedName name="_tot5">#REF!</definedName>
    <definedName name="_tot6">#REF!</definedName>
    <definedName name="_tot7">#REF!</definedName>
    <definedName name="_TR250">'[21]dongia (2)'!#REF!</definedName>
    <definedName name="_tr375">[21]giathanh1!#REF!</definedName>
    <definedName name="_tsv25">#REF!</definedName>
    <definedName name="_VL100">#REF!</definedName>
    <definedName name="_VL200">#REF!</definedName>
    <definedName name="_VL250">#REF!</definedName>
    <definedName name="_vnt100">#REF!</definedName>
    <definedName name="_vnt40">#REF!</definedName>
    <definedName name="_vnt50">#REF!</definedName>
    <definedName name="_vnt80">#REF!</definedName>
    <definedName name="_WC1">#REF!</definedName>
    <definedName name="_XA01">[35]BOW!#REF!</definedName>
    <definedName name="_XA18">[35]BOW!#REF!</definedName>
    <definedName name="_XAG32">[35]BOW!#REF!</definedName>
    <definedName name="_XAG51">[35]BOW!#REF!</definedName>
    <definedName name="_XK010">'[36]ANL. Harga'!$K$3771</definedName>
    <definedName name="_XK011">'[36]ANL. Harga'!$K$3849</definedName>
    <definedName name="_XK012">'[36]ANL. Harga'!$K$3929</definedName>
    <definedName name="_XK013">'[36]ANL. Harga'!$K$4009</definedName>
    <definedName name="_XK014">'[36]ANL. Harga'!$K$4087</definedName>
    <definedName name="_XK016">'[36]ANL. Harga'!$K$4165</definedName>
    <definedName name="_XK017">'[36]ANL. Harga'!$K$4243</definedName>
    <definedName name="_XK018">'[36]ANL. Harga'!$K$4323</definedName>
    <definedName name="_XK020">'[36]ANL. Harga'!$K$4401</definedName>
    <definedName name="_xk0201">#REF!</definedName>
    <definedName name="_XK023">'[36]ANL. Harga'!$K$4479</definedName>
    <definedName name="_XK024">'[36]ANL. Harga'!$K$4557</definedName>
    <definedName name="_XK025">'[36]ANL. Harga'!$K$4630</definedName>
    <definedName name="_XK026">'[36]ANL. Harga'!$K$4703</definedName>
    <definedName name="_XK030">'[36]ANL. Harga'!$K$4776</definedName>
    <definedName name="_XK035">'[36]ANL. Harga'!$K$4849</definedName>
    <definedName name="_XK040">'[36]ANL. Harga'!$K$4922</definedName>
    <definedName name="_XK110">'[36]ANL. Harga'!$K$4995</definedName>
    <definedName name="_XK111">'[36]ANL. Harga'!$K$5072</definedName>
    <definedName name="_XK112">'[36]ANL. Harga'!$K$5150</definedName>
    <definedName name="_XK113">'[36]ANL. Harga'!$K$5228</definedName>
    <definedName name="_XK114">'[36]ANL. Harga'!$K$5306</definedName>
    <definedName name="_XK115">'[36]ANL. Harga'!$K$5379</definedName>
    <definedName name="_XK116">'[36]ANL. Harga'!$K$5452</definedName>
    <definedName name="_XK117">'[36]ANL. Harga'!$K$5525</definedName>
    <definedName name="_XK118">'[36]ANL. Harga'!$K$5598</definedName>
    <definedName name="_xk12">'[36]ANL. Harga'!$I$536</definedName>
    <definedName name="_XK121">'[36]ANL. Harga'!$K$5671</definedName>
    <definedName name="_XK122">'[36]ANL. Harga'!$K$3391</definedName>
    <definedName name="_XK123">'[36]ANL. Harga'!$K$3311</definedName>
    <definedName name="_XK124">'[36]ANL. Harga'!$K$3238</definedName>
    <definedName name="_XK125">'[36]ANL. Harga'!$K$3165</definedName>
    <definedName name="_xk126">'[36]ANL. Harga'!$K$6127</definedName>
    <definedName name="_xk127">#REF!</definedName>
    <definedName name="_xk128">#REF!</definedName>
    <definedName name="_XK131">'[36]ANL. Harga'!$K$6447</definedName>
    <definedName name="_XK132">'[36]ANL. Harga'!$K$6525</definedName>
    <definedName name="_XK139">'[36]ANL. Harga'!$K$6604</definedName>
    <definedName name="_XK140">'[36]ANL. Harga'!$K$6683</definedName>
    <definedName name="_XK158">'[36]ANL. Harga'!$K$3464</definedName>
    <definedName name="_XK210">'[36]ANL. Harga'!$K$3537</definedName>
    <definedName name="_XK211">'[36]ANL. Harga'!$K$1845</definedName>
    <definedName name="_xk22">[35]Analisa!#REF!</definedName>
    <definedName name="_XK220">'[36]ANL. Harga'!$K$3615</definedName>
    <definedName name="_XK221">'[36]ANL. Harga'!$K$3693</definedName>
    <definedName name="_XK224">'[36]ANL. Harga'!$K$1205</definedName>
    <definedName name="_XK225">'[36]ANL. Harga'!$K$1925</definedName>
    <definedName name="_XK230">'[36]ANL. Harga'!$K$325</definedName>
    <definedName name="_XK231">'[36]ANL. Harga'!$K$405</definedName>
    <definedName name="_XK232">'[36]ANL. Harga'!$K$6060</definedName>
    <definedName name="_XK233">'[36]ANL. Harga'!$K$6139</definedName>
    <definedName name="_XK310">'[36]ANL. Harga'!$K$5</definedName>
    <definedName name="_XK311">'[36]ANL. Harga'!$K$85</definedName>
    <definedName name="_XK320">'[36]ANL. Harga'!$K$165</definedName>
    <definedName name="_XK321">'[36]ANL. Harga'!$K$245</definedName>
    <definedName name="_XK341">'[36]ANL. Harga'!$K$5825</definedName>
    <definedName name="_XK342">'[36]ANL. Harga'!$K$5903</definedName>
    <definedName name="_XK410">'[36]ANL. Harga'!$K$5980</definedName>
    <definedName name="_XK411">'[36]ANL. Harga'!$K$5749</definedName>
    <definedName name="_XK421">'[36]ANL. Harga'!$K$2625</definedName>
    <definedName name="_XK422">'[36]ANL. Harga'!$K$2703</definedName>
    <definedName name="_XK424">'[36]ANL. Harga'!$K$2780</definedName>
    <definedName name="_XK510">'[36]ANL. Harga'!$K$3014</definedName>
    <definedName name="_XK511">'[36]ANL. Harga'!$K$2858</definedName>
    <definedName name="_XK512">'[36]ANL. Harga'!$K$2936</definedName>
    <definedName name="_XK513">'[36]ANL. Harga'!$K$2393</definedName>
    <definedName name="_XK514">'[36]ANL. Harga'!$K$485</definedName>
    <definedName name="_XK515">'[36]ANL. Harga'!$K$645</definedName>
    <definedName name="_XK516">'[36]ANL. Harga'!$K$2547</definedName>
    <definedName name="_XK520">'[36]ANL. Harga'!$K$725</definedName>
    <definedName name="_XK521">'[36]ANL. Harga'!$K$805</definedName>
    <definedName name="_XK522">'[36]ANL. Harga'!$K$885</definedName>
    <definedName name="_XK523">'[36]ANL. Harga'!$K$965</definedName>
    <definedName name="_XK612">'[36]ANL. Harga'!$K$2243</definedName>
    <definedName name="_XK615">'[36]ANL. Harga'!$K$2320</definedName>
    <definedName name="_XK618">'[36]ANL. Harga'!$K$1045</definedName>
    <definedName name="_XK638">'[36]ANL. Harga'!$K$1125</definedName>
    <definedName name="_XK705">'[36]ANL. Harga'!$K$2005</definedName>
    <definedName name="_XK710">'[36]ANL. Harga'!$K$2083</definedName>
    <definedName name="_XK715">'[36]ANL. Harga'!$K$2162</definedName>
    <definedName name="_XK719">'[36]ANL. Harga'!$B$2160:$K$2238</definedName>
    <definedName name="_XK720">'[36]ANL. Harga'!$K$1365</definedName>
    <definedName name="_XK722">'[36]ANL. Harga'!$K$6999</definedName>
    <definedName name="_XK725">'[36]ANL. Harga'!$K$7239</definedName>
    <definedName name="_XK726">'[36]ANL. Harga'!$K$7159</definedName>
    <definedName name="_xk730">'[36]ANL. Harga'!$H$1490</definedName>
    <definedName name="_xk81">#REF!</definedName>
    <definedName name="_XK810">'[36]ANL. Harga'!$K$1445</definedName>
    <definedName name="_XK815">'[36]ANL. Harga'!$K$1525</definedName>
    <definedName name="_XK855">'[36]ANL. Harga'!$K$1605</definedName>
    <definedName name="_xk860">#REF!</definedName>
    <definedName name="_XK865">'[36]ANL. Harga'!$K$1765</definedName>
    <definedName name="\0" localSheetId="0">#REF!</definedName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G">#REF!</definedName>
    <definedName name="\h">#REF!</definedName>
    <definedName name="\i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u">#REF!</definedName>
    <definedName name="\v">#REF!</definedName>
    <definedName name="\W">#REF!</definedName>
    <definedName name="\WQ">'[1]BAG-2'!#REF!</definedName>
    <definedName name="\x">[2]Cover!#REF!</definedName>
    <definedName name="\y">#REF!</definedName>
    <definedName name="A">'[37]LT-061'!#REF!</definedName>
    <definedName name="A_1">#REF!</definedName>
    <definedName name="A_2">#REF!</definedName>
    <definedName name="A_311">#REF!</definedName>
    <definedName name="A_312">#REF!</definedName>
    <definedName name="A_321">#REF!</definedName>
    <definedName name="A_322">#REF!</definedName>
    <definedName name="A_33">#REF!</definedName>
    <definedName name="A_ALAT1">#REF!</definedName>
    <definedName name="A_ALAT2">#REF!</definedName>
    <definedName name="A_ALAT3">#REF!</definedName>
    <definedName name="A_ALAT4">#REF!</definedName>
    <definedName name="A_ALAT5">#REF!</definedName>
    <definedName name="A_ALAT6">#REF!</definedName>
    <definedName name="A_ALAT7">#REF!</definedName>
    <definedName name="A_ALAT8">#REF!</definedName>
    <definedName name="A_ALAT9">#REF!</definedName>
    <definedName name="A_ATAP_GENTENG_METAL">[38]Analisa!$G$570</definedName>
    <definedName name="A_BALOK_BORDES_20.40">[38]Analisa!$G$475</definedName>
    <definedName name="A_BALOK_LANTAI_20.40">[38]Analisa!$G$393</definedName>
    <definedName name="A_BALOK_LATAI_13.15">[38]Analisa!$G$466</definedName>
    <definedName name="A_BESI_POLOS">#REF!</definedName>
    <definedName name="A_BESI_ULIR">#REF!</definedName>
    <definedName name="A_Beton">[39]ANALISA!$G$229</definedName>
    <definedName name="A_BETON_BERTULANG_K200">#REF!</definedName>
    <definedName name="A_BETON_BERTULANG_K225">#REF!</definedName>
    <definedName name="A_BETON_COR">[7]analisa!$G$183</definedName>
    <definedName name="A_Boplank">[39]ANALISA!$G$12</definedName>
    <definedName name="A_Bpolos">[39]ANALISA!$G$246</definedName>
    <definedName name="A_BUBUNGAN_GENTENG_METAL">[38]Analisa!$G$581</definedName>
    <definedName name="A_CAT_KAYU_LESPLANG_PAPAN_RIDER">[38]Analisa!$G$618</definedName>
    <definedName name="A_CAT_MENI">#REF!</definedName>
    <definedName name="A_CAT_MENI_BESI_2X">#REF!</definedName>
    <definedName name="A_CAT_TEMBOK_DINDING_3X">[38]Analisa!$G$594</definedName>
    <definedName name="A_CETAKAN_BETON">[7]analisa!$G$205</definedName>
    <definedName name="A_DINDING_KERAMIK_20X25">[38]Analisa!$G$234</definedName>
    <definedName name="A_DINDING_SHEAR_WALL">[38]Analisa!$G$424</definedName>
    <definedName name="A_DINDING_SUMURAN">[38]Analisa!$G$483</definedName>
    <definedName name="A_GALIAN_TANAH_1M">[38]Analisa!$G$19</definedName>
    <definedName name="A_GALIAN_TANAH_BESAR_1M">[38]Analisa!$G$26</definedName>
    <definedName name="A_Galian_tanah_biasa">[39]ANALISA!$G$19</definedName>
    <definedName name="A_GILAS_TIPA_BULAN">[40]ANALISA!$G$661</definedName>
    <definedName name="A_GIPSUM_SILECA_3.6MM">[38]Analisa!$G$548</definedName>
    <definedName name="A_ikisting">[39]ANALISA!$G$295</definedName>
    <definedName name="A_KAYU_KUDA2_GORDING">#REF!</definedName>
    <definedName name="A_KOLOM_KIA_30CM">[38]Analisa!$G$409</definedName>
    <definedName name="A_KOLOM_KIB_30.30">[38]Analisa!$G$417</definedName>
    <definedName name="A_KOLOM_PRAKTIS">[38]Analisa!$G$441</definedName>
    <definedName name="A_KONSTRUKSI_BAJA_KAP_KUDA2">#REF!</definedName>
    <definedName name="A_KUSEN_KAYU_PINTU_JENDELA">#REF!</definedName>
    <definedName name="A_lain">[39]ANALISA!$G$299</definedName>
    <definedName name="A_LANTAI_BETON_TUMBUK_1.3.6_7CM">[38]Analisa!$G$175</definedName>
    <definedName name="A_LANTAI_KERAMIK_20X20">[38]Analisa!$G$270</definedName>
    <definedName name="A_LANTAI_KERAMIK_20X25">[38]Analisa!$G$252</definedName>
    <definedName name="A_LANTAI_KERAMIK_40X40">[38]Analisa!$G$216</definedName>
    <definedName name="A_LAPISAN_ASPAL_PERTAMA">#REF!</definedName>
    <definedName name="A_MEMBONGKAR_CETAKAN_MENYIRAM_BETON">[7]analisa!$G$209</definedName>
    <definedName name="A_PAPAN_LESPLANG">[38]Analisa!$G$528</definedName>
    <definedName name="A_PAS_BATA_TBL_0.5_1.2">[38]Analisa!$G$95</definedName>
    <definedName name="A_PAS_BATA_TBL_0.5_1.4">[38]Analisa!$G$107</definedName>
    <definedName name="A_PAS_BATA_TBL_1_1.2">[38]Analisa!$G$119</definedName>
    <definedName name="A_PAS_BATA_TBL_1_1.4">[38]Analisa!$G$130</definedName>
    <definedName name="A_PAS_BATU_PAKLAAG_15CM">#REF!</definedName>
    <definedName name="A_PAS_BATU_SLIJTLAAG_6CM">#REF!</definedName>
    <definedName name="A_PASANGAN_AANSTAMPING">[38]Analisa!$G$59</definedName>
    <definedName name="A_PEK_LAIN2">#REF!</definedName>
    <definedName name="A_PEKERJAAN_BESI">[7]analisa!$G$196</definedName>
    <definedName name="A_PENETRASI_ASPAL_LATASIR">#REF!</definedName>
    <definedName name="A_PENGUKURAN_PEMAS_BOWPLANK">[38]Analisa!$G$12</definedName>
    <definedName name="A_PENYIAPAN_TANAH_DASAR">#REF!</definedName>
    <definedName name="A_Perekat">[39]ANALISA!$G$141</definedName>
    <definedName name="A_PEREKAT_1.3">[40]ANALISA!$G$196</definedName>
    <definedName name="A_PLAFOND_GIBSUM">#REF!</definedName>
    <definedName name="A_PLAFOND_PAPAN_RIDER">#REF!</definedName>
    <definedName name="A_PLAT_LANTAI_12CM">[38]Analisa!$G$433</definedName>
    <definedName name="A_PLESTERAN_1.2_15MM">[38]Analisa!$G$141</definedName>
    <definedName name="A_PLESTERAN_1.3_15MM">#REF!</definedName>
    <definedName name="A_PLESTERAN_1.4_15MM">[38]Analisa!$G$163</definedName>
    <definedName name="A_PONDASI_BATU_GUNUNG_1.5">[38]Analisa!$G$70</definedName>
    <definedName name="A_PONDASI_CYCLOPEN_1.3.6">[38]Analisa!$G$83</definedName>
    <definedName name="A_PONDASI_PLAT_TAPAK">[38]Analisa!$G$458</definedName>
    <definedName name="A_RANGKA_KASAU_RENG">#REF!</definedName>
    <definedName name="A_RESIDU_KAYU_KUDA2_2X">#REF!</definedName>
    <definedName name="A_RING_BALOK_20.30">[38]Analisa!$G$401</definedName>
    <definedName name="A_SLOOF_20.40">[38]Analisa!$G$384</definedName>
    <definedName name="A_STUTWERK">#REF!</definedName>
    <definedName name="A_Sw">[39]ANALISA!$G$313</definedName>
    <definedName name="A_Tanah_urug">[39]ANALISA!$G$34</definedName>
    <definedName name="A_TANGGA_BORDES">[38]Analisa!$G$450</definedName>
    <definedName name="A_timbunan_kembali">[39]ANALISA!$G$26</definedName>
    <definedName name="A_TIMBUNAN_PASIR">[38]Analisa!$G$49</definedName>
    <definedName name="A_TIMBUNAN_TANAH">[38]Analisa!$G$41</definedName>
    <definedName name="A_Ulir">[39]ANALISA!$G$263</definedName>
    <definedName name="A_URUGAN_TANAH_KEMBALI">[38]Analisa!$G$33</definedName>
    <definedName name="A.1">#REF!</definedName>
    <definedName name="A.16">#REF!</definedName>
    <definedName name="A.18a">#REF!</definedName>
    <definedName name="A.18b">#REF!</definedName>
    <definedName name="A.364">#REF!</definedName>
    <definedName name="A10000000000000">#REF!</definedName>
    <definedName name="A120_">#REF!</definedName>
    <definedName name="a18a">[7]analisa!$J$44</definedName>
    <definedName name="a18b">[7]analisa!$J$57</definedName>
    <definedName name="A35_">#REF!</definedName>
    <definedName name="A50_">#REF!</definedName>
    <definedName name="A70_">#REF!</definedName>
    <definedName name="A95_">#REF!</definedName>
    <definedName name="aa">#REF!</definedName>
    <definedName name="aaa">'[37]LT-061'!#REF!</definedName>
    <definedName name="aaaaa">[41]BoQ!$A$1:$H$354</definedName>
    <definedName name="aaaaaa">[41]BoQ!$A$152:$H$210</definedName>
    <definedName name="AAAAAAAA">#REF!</definedName>
    <definedName name="aaajsdksflsflfsfs">'[42]7a'!$L$2460:$V$2520</definedName>
    <definedName name="aas" localSheetId="0" hidden="1">{#N/A,#N/A,FALSE,"Chi tiÆt"}</definedName>
    <definedName name="aas" hidden="1">{#N/A,#N/A,FALSE,"Chi tiÆt"}</definedName>
    <definedName name="aax">#REF!</definedName>
    <definedName name="ab">#REF!</definedName>
    <definedName name="ABC">#REF!</definedName>
    <definedName name="abch100">#REF!</definedName>
    <definedName name="abe">[43]Cover!#REF!</definedName>
    <definedName name="aber100">#REF!</definedName>
    <definedName name="aber15">#REF!</definedName>
    <definedName name="Aber150">#REF!</definedName>
    <definedName name="aber2">#REF!</definedName>
    <definedName name="aber20">#REF!</definedName>
    <definedName name="aber25">#REF!</definedName>
    <definedName name="aber32">#REF!</definedName>
    <definedName name="aber4">#REF!</definedName>
    <definedName name="aber40">#REF!</definedName>
    <definedName name="aber50">#REF!</definedName>
    <definedName name="Aber6">#REF!</definedName>
    <definedName name="aber80">#REF!</definedName>
    <definedName name="aberf100">#REF!</definedName>
    <definedName name="aberf150">#REF!</definedName>
    <definedName name="aberf4">#REF!</definedName>
    <definedName name="aberf6">#REF!</definedName>
    <definedName name="aberf80">#REF!</definedName>
    <definedName name="abfj100">#REF!</definedName>
    <definedName name="abfj150">#REF!</definedName>
    <definedName name="abfj40">#REF!</definedName>
    <definedName name="abfj50">#REF!</definedName>
    <definedName name="abfl40">#REF!</definedName>
    <definedName name="abft100">#REF!</definedName>
    <definedName name="abft150">#REF!</definedName>
    <definedName name="abft50">#REF!</definedName>
    <definedName name="abfv100">#REF!</definedName>
    <definedName name="abfv150">#REF!</definedName>
    <definedName name="abfv50">#REF!</definedName>
    <definedName name="abfv80">#REF!</definedName>
    <definedName name="abgv100">#REF!</definedName>
    <definedName name="abgv150">#REF!</definedName>
    <definedName name="abgv20">#REF!</definedName>
    <definedName name="abgv32">#REF!</definedName>
    <definedName name="abgv40">#REF!</definedName>
    <definedName name="abgv50">#REF!</definedName>
    <definedName name="abka15">#REF!</definedName>
    <definedName name="abpg">#REF!</definedName>
    <definedName name="abwl">#REF!</definedName>
    <definedName name="ABX">#REF!</definedName>
    <definedName name="a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essDatabase" hidden="1">"C:\My Documents\Konstruksi\MM-Unpad\Ged-C\RABGedung-C.mdb"</definedName>
    <definedName name="acetelynt">'[44]harga lama'!#REF!</definedName>
    <definedName name="Aco">'[45]SAT-DAS'!#REF!</definedName>
    <definedName name="ACX">#REF!</definedName>
    <definedName name="adi">#REF!</definedName>
    <definedName name="ADX">#REF!</definedName>
    <definedName name="af">#REF!</definedName>
    <definedName name="afinis">[46]Harsat!$E$70</definedName>
    <definedName name="Afs">'[45]SAT-DAS'!#REF!</definedName>
    <definedName name="ag">'[47]SAT-DAS'!$I$27</definedName>
    <definedName name="ag142X42">[21]chitimc!#REF!</definedName>
    <definedName name="ag267N59">[21]chitimc!#REF!</definedName>
    <definedName name="Agg">[12]DHSD!#REF!</definedName>
    <definedName name="AggA">'[48]SAT-DAS'!#REF!</definedName>
    <definedName name="aggB">'[48]SAT-DAS'!#REF!</definedName>
    <definedName name="AggC">[12]DHSD!#REF!</definedName>
    <definedName name="Aggh">'[45]SAT-DAS'!#REF!</definedName>
    <definedName name="Aggh4">'[45]SAT-DAS'!#REF!</definedName>
    <definedName name="Aggh6">'[45]SAT-DAS'!#REF!</definedName>
    <definedName name="Aggk">'[45]SAT-DAS'!#REF!</definedName>
    <definedName name="Aggk4">'[45]SAT-DAS'!#REF!</definedName>
    <definedName name="aghls">[12]DHSD!$G$20</definedName>
    <definedName name="agksbc">[12]DHSD!$G$18</definedName>
    <definedName name="agkslk">[12]DHSD!$G$19</definedName>
    <definedName name="AGREGAT">'[4]Kuantitas &amp; Harga'!$A$48:$J$55</definedName>
    <definedName name="AGREGAT1">'[13]Kuantitas &amp; Harga'!$A$86:$K$100</definedName>
    <definedName name="AGREGATA">#REF!</definedName>
    <definedName name="AGREGATB">#REF!</definedName>
    <definedName name="AGREGATC">#REF!</definedName>
    <definedName name="ahalus">#REF!</definedName>
    <definedName name="ahrd100">#REF!</definedName>
    <definedName name="ahrd150">#REF!</definedName>
    <definedName name="ahuf100">#REF!</definedName>
    <definedName name="ahuf150">#REF!</definedName>
    <definedName name="ahuf150ahuf150">#REF!</definedName>
    <definedName name="akasar">#REF!</definedName>
    <definedName name="akco100">#REF!</definedName>
    <definedName name="akco150">#REF!</definedName>
    <definedName name="akco80">#REF!</definedName>
    <definedName name="akfd50">#REF!</definedName>
    <definedName name="akfj100">#REF!</definedName>
    <definedName name="akgv100">#REF!</definedName>
    <definedName name="akgv80">#REF!</definedName>
    <definedName name="akof100">#REF!</definedName>
    <definedName name="akof150">#REF!</definedName>
    <definedName name="akof4">#REF!</definedName>
    <definedName name="akof6">#REF!</definedName>
    <definedName name="akof80">#REF!</definedName>
    <definedName name="akofl80">#REF!</definedName>
    <definedName name="akogv100">#REF!</definedName>
    <definedName name="akogv80">#REF!</definedName>
    <definedName name="akunci">#REF!</definedName>
    <definedName name="ALAT">#REF!</definedName>
    <definedName name="alat_bantu">#REF!</definedName>
    <definedName name="ALAT_U">#REF!</definedName>
    <definedName name="alatbantu">'[44]harga lama'!#REF!</definedName>
    <definedName name="ALATUTAMA">'[5]An. Alat'!#REF!</definedName>
    <definedName name="AMP">'[5]An. Alat'!#REF!</definedName>
    <definedName name="amplas_biasa">#REF!</definedName>
    <definedName name="amplas_niken">#REF!</definedName>
    <definedName name="AN">#REF!</definedName>
    <definedName name="an.01">#REF!</definedName>
    <definedName name="an.02">#REF!</definedName>
    <definedName name="an.03">#REF!</definedName>
    <definedName name="an.03a">#REF!</definedName>
    <definedName name="an.04">#REF!</definedName>
    <definedName name="an.05">#REF!</definedName>
    <definedName name="an.05a">#REF!</definedName>
    <definedName name="an.06">#REF!</definedName>
    <definedName name="an.06a">#REF!</definedName>
    <definedName name="an.07">#REF!</definedName>
    <definedName name="an.08">#REF!</definedName>
    <definedName name="an.09">#REF!</definedName>
    <definedName name="AN.10">#REF!</definedName>
    <definedName name="AN.11">#REF!</definedName>
    <definedName name="AN.12">#REF!</definedName>
    <definedName name="AN.13">#REF!</definedName>
    <definedName name="AN.14">#REF!</definedName>
    <definedName name="ANAL">#REF!</definedName>
    <definedName name="ANALISA">#REF!</definedName>
    <definedName name="analisa_pembersihan_lapangan">#REF!</definedName>
    <definedName name="Analisa101A">'[49]Analisa HSP'!$U$51</definedName>
    <definedName name="Analisa101B">'[49]Analisa HSP'!$U$231</definedName>
    <definedName name="Analisa101C">'[49]Analisa HSP'!$U$410</definedName>
    <definedName name="Analisa101D">'[49]Analisa HSP'!$U$589</definedName>
    <definedName name="Analisa101E">'[49]Analisa HSP'!$U$768</definedName>
    <definedName name="analisa146">#REF!</definedName>
    <definedName name="analisamm">'[10]basic bahan'!#REF!</definedName>
    <definedName name="angsa">#REF!</definedName>
    <definedName name="Anl_1m3_Sturtwerk">[7]analisa!$G$376</definedName>
    <definedName name="anl_a18">[7]analisa!$J$70</definedName>
    <definedName name="Anl_Cetakan_Beton_Multiplek9mm">#REF!</definedName>
    <definedName name="anl_f22">[7]analisa!$J$877</definedName>
    <definedName name="anl_f37">[7]analisa!$J$893</definedName>
    <definedName name="anl_g14">[7]analisa!$J$332</definedName>
    <definedName name="anl_g16">[7]analisa!$J$323</definedName>
    <definedName name="Anl_G41.a_Beton_Cor_K225">[7]analisa!$G$299</definedName>
    <definedName name="anl_g44">[7]analisa!$J$120</definedName>
    <definedName name="anl_g53">[7]analisa!$J$907</definedName>
    <definedName name="anl_g67">[7]analisa!$J$314</definedName>
    <definedName name="anl_g69">[7]analisa!$J$342</definedName>
    <definedName name="anl_h10">[7]analisa!$J$833</definedName>
    <definedName name="anl_h8">[7]analisa!$J$818</definedName>
    <definedName name="Anl_I1_Besi_Beton_Polos">[7]analisa!$G$313</definedName>
    <definedName name="Anl_I2_Besi_Beton_Ulir">[40]ANALISA!#REF!</definedName>
    <definedName name="anl_k102328">[7]analisa!$J$941</definedName>
    <definedName name="anl_k23">[7]analisa!$J$954</definedName>
    <definedName name="anl_K2323">[7]analisa!$J$923</definedName>
    <definedName name="anl_k35">[7]analisa!$J$954</definedName>
    <definedName name="Anl_Pekerjaan_Lain2">[7]analisa!$G$362</definedName>
    <definedName name="anlisah267">'[50]RAB Murni (1)'!#REF!</definedName>
    <definedName name="anlk112">#REF!</definedName>
    <definedName name="anlk121">#REF!</definedName>
    <definedName name="anlk224">#REF!</definedName>
    <definedName name="anlk310">#REF!</definedName>
    <definedName name="anlk311">#REF!</definedName>
    <definedName name="anlk342">#REF!</definedName>
    <definedName name="anlk516">#REF!</definedName>
    <definedName name="anlk638">#REF!</definedName>
    <definedName name="anlk725">#REF!</definedName>
    <definedName name="anlk810">#REF!</definedName>
    <definedName name="anls_G_67a">[40]ANALISA!$G$189</definedName>
    <definedName name="Anls_jns_pkrjn">[51]HSItem!$B$178:$F$671</definedName>
    <definedName name="ANLS_STDR">'[52]Analisa SNI'!#REF!</definedName>
    <definedName name="AnlSirtu">#REF!</definedName>
    <definedName name="Anlurugpasir">#REF!</definedName>
    <definedName name="anscount" hidden="1">1</definedName>
    <definedName name="ant">#REF!</definedName>
    <definedName name="ANTE">#REF!</definedName>
    <definedName name="antek">#REF!</definedName>
    <definedName name="Antek2">#REF!</definedName>
    <definedName name="antk">#REF!</definedName>
    <definedName name="apl_Vh">[7]analisa!$J$660</definedName>
    <definedName name="aplVh">[7]analisa!$J$660</definedName>
    <definedName name="apokok">#REF!</definedName>
    <definedName name="AR_KBRK_AKAP">#REF!</definedName>
    <definedName name="AR_KBRK_AKDP">#REF!</definedName>
    <definedName name="AR_KBRK_ANGK">#REF!</definedName>
    <definedName name="AR_KDTG_AKAP">'[52]7.AR-KDTG AKDP'!#REF!</definedName>
    <definedName name="AR_KDTG_ANGK">#REF!</definedName>
    <definedName name="ARSITEK.C">'[53]BAHAN &amp; UPAH'!#REF!</definedName>
    <definedName name="ARSITEK.L">#REF!</definedName>
    <definedName name="ARSITEK.O">#REF!</definedName>
    <definedName name="ARSITEK.T">#REF!</definedName>
    <definedName name="ARSTEK.S">'[53]BAHAN &amp; UPAH'!#REF!</definedName>
    <definedName name="as">[54]Beton!#REF!</definedName>
    <definedName name="asbes">'[44]harga lama'!#REF!</definedName>
    <definedName name="AsBuildDuration">#REF!</definedName>
    <definedName name="ascem">[12]DHSD!$G$23</definedName>
    <definedName name="asdfrea">#REF!</definedName>
    <definedName name="asdfryy">#REF!</definedName>
    <definedName name="ASFK">#REF!</definedName>
    <definedName name="asgel">'[44]harga lama'!#REF!</definedName>
    <definedName name="Asp">'[45]SAT-DAS'!#REF!</definedName>
    <definedName name="aspal">'[44]harga lama'!#REF!</definedName>
    <definedName name="aspfin">[12]DHSD!$G$34</definedName>
    <definedName name="Asphalt">'[44]harga lama'!#REF!</definedName>
    <definedName name="asprayer">[46]Harsat!$E$71</definedName>
    <definedName name="aspspr">[12]DHSD!$G$33</definedName>
    <definedName name="Atap_Seng_Genteng_Metal">[55]H.Bahan!$E$42</definedName>
    <definedName name="ataponduline">[56]Harga!#REF!</definedName>
    <definedName name="atb">#REF!</definedName>
    <definedName name="atbl">#REF!</definedName>
    <definedName name="atbpat">#REF!</definedName>
    <definedName name="atm">#REF!</definedName>
    <definedName name="atutup">#REF!</definedName>
    <definedName name="b">#REF!</definedName>
    <definedName name="B_1">#REF!</definedName>
    <definedName name="b_240">'[21]THPDMoi  (2)'!#REF!</definedName>
    <definedName name="b_280">'[21]THPDMoi  (2)'!#REF!</definedName>
    <definedName name="b_320">'[21]THPDMoi  (2)'!#REF!</definedName>
    <definedName name="B_ALAT">#REF!</definedName>
    <definedName name="B_Kali_B_Belah">[55]H.Bahan!$E$20</definedName>
    <definedName name="B.">#REF!</definedName>
    <definedName name="B.3.6">#REF!</definedName>
    <definedName name="b1000l">'[57]DU&amp;B'!#REF!</definedName>
    <definedName name="b1000lh">'[57]DU&amp;B'!#REF!</definedName>
    <definedName name="b1000u">'[57]DU&amp;B'!#REF!</definedName>
    <definedName name="b10u">'[57]DU&amp;B'!#REF!</definedName>
    <definedName name="b250u">'[57]DU&amp;B'!#REF!</definedName>
    <definedName name="b5l">'[57]DU&amp;B'!#REF!</definedName>
    <definedName name="b5lh">'[57]DU&amp;B'!#REF!</definedName>
    <definedName name="backhoe">#REF!</definedName>
    <definedName name="BACKPRESSURE">#REF!</definedName>
    <definedName name="BAGIAN_1">'[58]Daf 1'!$K$423</definedName>
    <definedName name="bahan">'[59]DAF HAR SATUAN'!$A$1:$G$141</definedName>
    <definedName name="BAHU">'[4]Kuantitas &amp; Harga'!$A$42:$J$47</definedName>
    <definedName name="baja">#REF!</definedName>
    <definedName name="Baja_profil_Canal_C100x50x1">[55]H.Bahan!$E$71</definedName>
    <definedName name="bajaprofil">'[44]harga lama'!#REF!</definedName>
    <definedName name="BAJATULANGAN">[60]Analisa!#REF!</definedName>
    <definedName name="Balok">#REF!</definedName>
    <definedName name="baloklantaiI">#REF!</definedName>
    <definedName name="baloklantaiII">#REF!</definedName>
    <definedName name="bangciti">'[21]dongia (2)'!#REF!</definedName>
    <definedName name="bantu">#REF!</definedName>
    <definedName name="basaom">#REF!</definedName>
    <definedName name="basdim">#REF!</definedName>
    <definedName name="basdoc">#REF!</definedName>
    <definedName name="basfs">#REF!</definedName>
    <definedName name="basi">#REF!</definedName>
    <definedName name="basitc">#REF!</definedName>
    <definedName name="basrtu">#REF!</definedName>
    <definedName name="bastw">#REF!</definedName>
    <definedName name="bata">[61]H.Mtrl!$E$11</definedName>
    <definedName name="bata12">#REF!</definedName>
    <definedName name="bata14">#REF!</definedName>
    <definedName name="batu">#REF!</definedName>
    <definedName name="Batu_bata">[39]upah!$G$10</definedName>
    <definedName name="batu_bata_lubang">#REF!</definedName>
    <definedName name="Batu_gunung_\batu_pecah">'[7]upah &amp; bhan'!$F$23</definedName>
    <definedName name="Batu_Gunung_batu_belah">[39]upah!$G$11</definedName>
    <definedName name="Batu_Kali">[39]upah!$G$12</definedName>
    <definedName name="batu.5.50">[61]H.Mtrl!$E$10</definedName>
    <definedName name="batu.gunung">[61]H.Mtrl!$E$12</definedName>
    <definedName name="batu10">[57]Analisa!#REF!</definedName>
    <definedName name="batu1000">'[57]DU&amp;B'!#REF!</definedName>
    <definedName name="BATU13">[62]Analisa!#REF!</definedName>
    <definedName name="batu15">'[44]harga lama'!#REF!</definedName>
    <definedName name="batu1500">[57]Analisa!#REF!</definedName>
    <definedName name="batu15kg">'[44]harga lama'!#REF!</definedName>
    <definedName name="batu20">'[44]harga lama'!#REF!</definedName>
    <definedName name="batu23">'[44]harga lama'!#REF!</definedName>
    <definedName name="batu40kg">'[44]harga lama'!#REF!</definedName>
    <definedName name="batu5">'[57]DU&amp;B'!#REF!</definedName>
    <definedName name="batu57">'[44]harga lama'!#REF!</definedName>
    <definedName name="BATUBELAH">'[10]Analisa Quarry'!#REF!</definedName>
    <definedName name="BATUKALI">#REF!</definedName>
    <definedName name="batukosong">#REF!</definedName>
    <definedName name="batupecah">'[44]harga lama'!#REF!</definedName>
    <definedName name="batusaring">#REF!</definedName>
    <definedName name="baut">#REF!</definedName>
    <definedName name="BAX">#REF!</definedName>
    <definedName name="bb">#REF!</definedName>
    <definedName name="bbelah">#REF!</definedName>
    <definedName name="bbet">#REF!</definedName>
    <definedName name="bbeton">#REF!</definedName>
    <definedName name="bbffhdn">'[10]basic bahan'!#REF!</definedName>
    <definedName name="bbj">#REF!</definedName>
    <definedName name="BBt">'[63]SAT-DAS'!$I$36</definedName>
    <definedName name="bbtn">[12]DHSD!$G$26</definedName>
    <definedName name="BBX">#REF!</definedName>
    <definedName name="BCX">#REF!</definedName>
    <definedName name="Bder_Keramik_10_20cm">[55]H.Bahan!$E$51</definedName>
    <definedName name="bdht15nc">[21]gtrinh!#REF!</definedName>
    <definedName name="bdht15vl">[21]gtrinh!#REF!</definedName>
    <definedName name="bdht25nc">[21]gtrinh!#REF!</definedName>
    <definedName name="bdht25vl">[21]gtrinh!#REF!</definedName>
    <definedName name="bdht325nc">[21]gtrinh!#REF!</definedName>
    <definedName name="bdht325vl">[21]gtrinh!#REF!</definedName>
    <definedName name="bdia6">#REF!</definedName>
    <definedName name="bdo">#REF!</definedName>
    <definedName name="Bdz">'[63]SAT-DAS'!$I$67</definedName>
    <definedName name="be">#REF!</definedName>
    <definedName name="bebre">[43]Cover!#REF!</definedName>
    <definedName name="bender">[64]bahan!#REF!</definedName>
    <definedName name="bensin">#REF!</definedName>
    <definedName name="BERSIHLAP">'[65]1.Neo_pbersih-lap'!#REF!</definedName>
    <definedName name="besi">#REF!</definedName>
    <definedName name="besi_beton">#REF!</definedName>
    <definedName name="Besi_beton_polos">[39]upah!$G$13</definedName>
    <definedName name="Besi_beton_ulir">[39]upah!$G$14</definedName>
    <definedName name="Besi_ulir">'[7]upah &amp; bhan'!$F$28</definedName>
    <definedName name="besi.polos">[61]H.Mtrl!$E$13</definedName>
    <definedName name="besi.ulir">[61]H.Mtrl!$E$14</definedName>
    <definedName name="besi10">[66]B.T!$C$9</definedName>
    <definedName name="besi12">[66]B.T!$C$11</definedName>
    <definedName name="besi16">[67]B.T!$C$15</definedName>
    <definedName name="besi19">[67]B.T!$C$18</definedName>
    <definedName name="besi6">[67]B.T!$C$5</definedName>
    <definedName name="besi8">[67]B.T!$C$7</definedName>
    <definedName name="besikm">'[57]DU&amp;B'!#REF!</definedName>
    <definedName name="besil">'[57]DU&amp;B'!#REF!</definedName>
    <definedName name="besilh">'[57]DU&amp;B'!#REF!</definedName>
    <definedName name="besipegangan">[56]Harga!#REF!</definedName>
    <definedName name="BesiPolos">[68]Analisa!#REF!</definedName>
    <definedName name="besiu">'[57]DU&amp;B'!#REF!</definedName>
    <definedName name="BesiUlir">[68]Analisa!#REF!</definedName>
    <definedName name="beton">#REF!</definedName>
    <definedName name="Beton_Bertulang_Balok_25_40cm_1m3">'[55]Contoh Analisa'!$G$442</definedName>
    <definedName name="Beton_Bertulang_Balok_25_45cm_1m3">'[55]Contoh Analisa'!$G$433</definedName>
    <definedName name="Beton_Bertulang_Kolom_25_25cm_1m3">'[55]Contoh Analisa'!$G$450</definedName>
    <definedName name="Beton_Bertulang_Plat_Lantai_1m3">'[55]Contoh Analisa'!$G$459</definedName>
    <definedName name="Beton_Bertulang_Pondasi_Tapak_1m3">'[55]Contoh Analisa'!$G$424</definedName>
    <definedName name="Beton_Cor_1_3_5_1m3">'[55]Contoh Analisa'!$G$156</definedName>
    <definedName name="Beton_Cor_utk_Kolom_13_19cm_1m3">'[55]Contoh Analisa'!$G$466</definedName>
    <definedName name="Beton_Cor_Utk_Kolom_13_25cm_1m3">'[55]Contoh Analisa'!$G$473</definedName>
    <definedName name="Beton_Cor_Utk_Kolom_20_20cm_1m3">'[55]Contoh Analisa'!$G$480</definedName>
    <definedName name="Beton_Cor_Utk_Ring_Balk_13_13cm_1m3">'[55]Contoh Analisa'!$G$487</definedName>
    <definedName name="BETON_K225">[60]Analisa!#REF!</definedName>
    <definedName name="betonmassa">#REF!</definedName>
    <definedName name="BETONSTRUKTUR">[60]Analisa!#REF!</definedName>
    <definedName name="betontulang">[57]Analisa!#REF!</definedName>
    <definedName name="bg">#REF!</definedName>
    <definedName name="biaya_gilas_tiap_bulan">[40]ANALISA!$G$681</definedName>
    <definedName name="bit">#REF!</definedName>
    <definedName name="BJ">#REF!</definedName>
    <definedName name="bk">#REF!</definedName>
    <definedName name="bka">[12]DHSD!$G$17</definedName>
    <definedName name="Bkis">[12]DHSD!#REF!</definedName>
    <definedName name="Bkon">[12]DHSD!#REF!</definedName>
    <definedName name="bkunci">#REF!</definedName>
    <definedName name="bmcb">#REF!</definedName>
    <definedName name="bobot_minggu">#REF!</definedName>
    <definedName name="bobot_pembersihan_lapangan">[69]bobot!$N$6</definedName>
    <definedName name="Bonbon_keramik_setelah_dipasang">[39]upah!$G$15</definedName>
    <definedName name="Border_Keramik_10x20cm_1m2">'[55]Contoh Analisa'!$G$218</definedName>
    <definedName name="bouplank">#REF!</definedName>
    <definedName name="Box_Zekrring_MCB">[55]H.Bahan!$E$98</definedName>
    <definedName name="bpengisi">#REF!</definedName>
    <definedName name="BR" localSheetId="0" hidden="1">{#N/A,#N/A,FALSE,"Chi tiÆt"}</definedName>
    <definedName name="BR" hidden="1">{#N/A,#N/A,FALSE,"Chi tiÆt"}</definedName>
    <definedName name="bs">#REF!</definedName>
    <definedName name="Bs_Bton_Polos">[55]H.Bahan!$E$26</definedName>
    <definedName name="Bsi_Bton_Ulir">[55]H.Bahan!$E$27</definedName>
    <definedName name="Bsi_Strip">[55]H.Bahan!$E$41</definedName>
    <definedName name="bsk">#REF!</definedName>
    <definedName name="Bt">'[63]SAT-DAS'!$I$27</definedName>
    <definedName name="Bt_Bata">[55]H.Bahan!$E$21</definedName>
    <definedName name="BTU_hr">#REF!</definedName>
    <definedName name="bubungan_genteng_beton">#REF!</definedName>
    <definedName name="Bubungan_Rabung_Seng_Genteng_Metal_1m">'[55]Contoh Analisa'!$G$260</definedName>
    <definedName name="bubunganseng">#REF!</definedName>
    <definedName name="bul" localSheetId="0" hidden="1">{#N/A,#N/A,FALSE,"Chi tiÆt"}</definedName>
    <definedName name="bul" hidden="1">{#N/A,#N/A,FALSE,"Chi tiÆt"}</definedName>
    <definedName name="buldozer">#REF!</definedName>
    <definedName name="bull">#REF!</definedName>
    <definedName name="BULLDOZER">'[5]An. Alat'!#REF!</definedName>
    <definedName name="BuruhLapanganSemi">[70]UPAH!$F$21</definedName>
    <definedName name="BuruhTakTerlatih">[70]UPAH!$F$20</definedName>
    <definedName name="bvd0.5">'[71]DAF-2'!#REF!</definedName>
    <definedName name="bvd1.25">'[71]DAF-2'!#REF!</definedName>
    <definedName name="bvd1.5">'[71]DAF-2'!#REF!</definedName>
    <definedName name="bvnbv">#REF!</definedName>
    <definedName name="BY">#REF!</definedName>
    <definedName name="byjnsthhn">#REF!</definedName>
    <definedName name="C_1">#REF!</definedName>
    <definedName name="C_2">#REF!</definedName>
    <definedName name="C_nz">#REF!</definedName>
    <definedName name="C.">#REF!</definedName>
    <definedName name="ca">#REF!</definedName>
    <definedName name="CALCULATION_AREA">[72]Calca!#REF!</definedName>
    <definedName name="calib_range_max">#REF!</definedName>
    <definedName name="calib_range_min">#REF!</definedName>
    <definedName name="calib_range_uflg_max">#REF!</definedName>
    <definedName name="calib_range_uflg_min">#REF!</definedName>
    <definedName name="calib_range_uom_max">#REF!</definedName>
    <definedName name="calib_range_uom_min">#REF!</definedName>
    <definedName name="calib_set_output_max">#REF!</definedName>
    <definedName name="calib_set_output_min">#REF!</definedName>
    <definedName name="calib_set_output_uom">#REF!</definedName>
    <definedName name="Calibration">#REF!</definedName>
    <definedName name="campuranpanaslatasir">#REF!</definedName>
    <definedName name="CANCEL">'[73]2'!$L$720:$W$781</definedName>
    <definedName name="CAPDAT">[21]phuluc1!#REF!</definedName>
    <definedName name="CAPE01">[74]ALAT!$Q$19</definedName>
    <definedName name="CAPE03">[16]ALAT!$Q$21</definedName>
    <definedName name="cape06">[16]ALAT!$Q$24</definedName>
    <definedName name="CAPE09">[16]ALAT!$Q$27</definedName>
    <definedName name="CAPE15">[16]ALAT!$Q$33</definedName>
    <definedName name="carpen">#REF!</definedName>
    <definedName name="casf80">#REF!</definedName>
    <definedName name="cat">#REF!</definedName>
    <definedName name="Cat_Dasar">[55]H.Bahan!$E$55</definedName>
    <definedName name="Cat_Dasar_Super_Vinylex">[39]upah!$G$16</definedName>
    <definedName name="Cat_kayu_mengkilat">'[7]upah &amp; bhan'!$F$42</definedName>
    <definedName name="Cat_Kayu1m2_1x_cat_Minie_Dempul_2xcat_Synthetic_Enamel">'[55]Contoh Analisa'!$G$318</definedName>
    <definedName name="cat_kilat">#REF!</definedName>
    <definedName name="Cat_Mengkilat">[55]H.Bahan!$E$57</definedName>
    <definedName name="Cat_meni_kayu_besi">[39]upah!$G$17</definedName>
    <definedName name="cat_meni_nippon">#REF!</definedName>
    <definedName name="Cat_menie_kayu\besi">'[7]upah &amp; bhan'!$F$41</definedName>
    <definedName name="Cat_Minie">[55]H.Bahan!$E$56</definedName>
    <definedName name="Cat_minyak">[39]upah!$G$18</definedName>
    <definedName name="Cat_Plafond_1m2_Dempul_2xCat_Acrelic_Emultion_Paint">'[55]Contoh Analisa'!$G$301</definedName>
    <definedName name="Cat_Super_Vinylex">[39]upah!$G$19</definedName>
    <definedName name="Cat_Tembok">[55]H.Bahan!$E$58</definedName>
    <definedName name="Cat_Tembok_1m2_1lapis_Plamir_1catdasar_2cat_Acrylic_Emurylic_Paint">'[55]Contoh Analisa'!$G$287</definedName>
    <definedName name="cat.dasar">[61]H.Mtrl!$E$15</definedName>
    <definedName name="cat.meni">[61]H.Mtrl!$E$17</definedName>
    <definedName name="cat.minyak">[61]H.Mtrl!$E$16</definedName>
    <definedName name="cat.tembok">[61]H.Mtrl!$E$18</definedName>
    <definedName name="catkosen">#REF!</definedName>
    <definedName name="catmeni">#REF!</definedName>
    <definedName name="catmenie">'[44]harga lama'!#REF!</definedName>
    <definedName name="catminyak">'[44]harga lama'!#REF!</definedName>
    <definedName name="CatMK">'[45]SAT-DAS'!#REF!</definedName>
    <definedName name="cattembok">#REF!</definedName>
    <definedName name="cavator">'[75]SAT-DAS'!#REF!</definedName>
    <definedName name="cb">#REF!</definedName>
    <definedName name="CCF">#REF!</definedName>
    <definedName name="CCS">#REF!</definedName>
    <definedName name="CDD">#REF!</definedName>
    <definedName name="CDDD">'[21]THPDMoi  (2)'!#REF!</definedName>
    <definedName name="cddd1p">'[21]TONG HOP VL-NC'!$C$3</definedName>
    <definedName name="cddd3p">'[21]TONG HOP VL-NC'!$C$2</definedName>
    <definedName name="cek">[20]Rekap!$H$30</definedName>
    <definedName name="cetakan">#REF!</definedName>
    <definedName name="CFP">#REF!</definedName>
    <definedName name="cgionc">'[21]lam-moi'!#REF!</definedName>
    <definedName name="cgiovl">'[21]lam-moi'!#REF!</definedName>
    <definedName name="CH">#REF!</definedName>
    <definedName name="chhtnc">'[21]lam-moi'!#REF!</definedName>
    <definedName name="chhtvl">'[21]lam-moi'!#REF!</definedName>
    <definedName name="china">#REF!</definedName>
    <definedName name="chnc">'[21]lam-moi'!#REF!</definedName>
    <definedName name="chvl">'[21]lam-moi'!#REF!</definedName>
    <definedName name="citidd">'[21]dongia (2)'!#REF!</definedName>
    <definedName name="CK">#REF!</definedName>
    <definedName name="cknc">'[21]lam-moi'!#REF!</definedName>
    <definedName name="ckvl">'[21]lam-moi'!#REF!</definedName>
    <definedName name="clearing">#REF!</definedName>
    <definedName name="CLIENT">#REF!</definedName>
    <definedName name="clm_accelerator">#REF!</definedName>
    <definedName name="clm_alignment">#REF!</definedName>
    <definedName name="clm_background_color">#REF!</definedName>
    <definedName name="clm_background_mode">#REF!</definedName>
    <definedName name="clm_band">#REF!</definedName>
    <definedName name="clm_bitmapname">#REF!</definedName>
    <definedName name="clm_border">#REF!</definedName>
    <definedName name="clm_brush_color">#REF!</definedName>
    <definedName name="clm_brush_hatch">#REF!</definedName>
    <definedName name="clm_calib_range_max">#REF!</definedName>
    <definedName name="clm_calib_range_min">#REF!</definedName>
    <definedName name="clm_calib_range_uflg_max">#REF!</definedName>
    <definedName name="clm_calib_range_uflg_min">#REF!</definedName>
    <definedName name="clm_calib_range_uom_max">#REF!</definedName>
    <definedName name="clm_calib_range_uom_min">#REF!</definedName>
    <definedName name="clm_calib_set_output_max">#REF!</definedName>
    <definedName name="clm_calib_set_output_min">#REF!</definedName>
    <definedName name="clm_calib_set_output_uom">#REF!</definedName>
    <definedName name="clm_checkbox_3d">#REF!</definedName>
    <definedName name="clm_checkbox_lefttext">#REF!</definedName>
    <definedName name="clm_checkbox_off">#REF!</definedName>
    <definedName name="clm_checkbox_on">#REF!</definedName>
    <definedName name="clm_checkbox_other">#REF!</definedName>
    <definedName name="clm_checkbox_scale">#REF!</definedName>
    <definedName name="clm_checkbox_text">#REF!</definedName>
    <definedName name="clm_cmpnt_mfr_id">#REF!</definedName>
    <definedName name="clm_cmpnt_mod_id">#REF!</definedName>
    <definedName name="clm_cmpnt_name">#REF!</definedName>
    <definedName name="clm_cmpnt_serv">#REF!</definedName>
    <definedName name="clm_color">#REF!</definedName>
    <definedName name="clm_coltype">#REF!</definedName>
    <definedName name="clm_cv_num_passages">#REF!</definedName>
    <definedName name="clm_cv_sound_lvl_max">#REF!</definedName>
    <definedName name="clm_cv_sound_lvl_min">#REF!</definedName>
    <definedName name="clm_cv_sound_lvl_nor">#REF!</definedName>
    <definedName name="clm_cv_travel_max">#REF!</definedName>
    <definedName name="clm_cv_travel_min">#REF!</definedName>
    <definedName name="clm_cv_travel_nor">#REF!</definedName>
    <definedName name="clm_cv_valve_diam">#REF!</definedName>
    <definedName name="clm_cv_valve_diam_uid">#REF!</definedName>
    <definedName name="clm_cv_valve_type">#REF!</definedName>
    <definedName name="clm_cv_vlv_cv_max">#REF!</definedName>
    <definedName name="clm_cv_vlv_cv_min">#REF!</definedName>
    <definedName name="clm_cv_vlv_cv_nor">#REF!</definedName>
    <definedName name="clm_dddw_allowedit">#REF!</definedName>
    <definedName name="clm_dddw_autohscroll">#REF!</definedName>
    <definedName name="clm_dddw_datacolumn">#REF!</definedName>
    <definedName name="clm_dddw_displaycolumn">#REF!</definedName>
    <definedName name="clm_dddw_hscrollbar">#REF!</definedName>
    <definedName name="clm_dddw_hsplitscroll">#REF!</definedName>
    <definedName name="clm_dddw_limit">#REF!</definedName>
    <definedName name="clm_dddw_name">#REF!</definedName>
    <definedName name="clm_dddw_nillsnull">#REF!</definedName>
    <definedName name="clm_dddw_percentwidth">#REF!</definedName>
    <definedName name="clm_dddw_required">#REF!</definedName>
    <definedName name="clm_dddw_showlist">#REF!</definedName>
    <definedName name="clm_dddw_useasborder">#REF!</definedName>
    <definedName name="clm_dddw_vscrollbar">#REF!</definedName>
    <definedName name="clm_ddlb_allowedit">#REF!</definedName>
    <definedName name="clm_ddlb_autohscroll">#REF!</definedName>
    <definedName name="clm_ddlb_case">#REF!</definedName>
    <definedName name="clm_ddlb_limit">#REF!</definedName>
    <definedName name="clm_ddlb_nillsnull">#REF!</definedName>
    <definedName name="clm_ddlb_showlist">#REF!</definedName>
    <definedName name="clm_ddlb_sorted">#REF!</definedName>
    <definedName name="clm_ddlb_useasborder">#REF!</definedName>
    <definedName name="clm_ddlb_values">#REF!</definedName>
    <definedName name="clm_ddlb_vscrollbar">#REF!</definedName>
    <definedName name="clm_dwg_name">#REF!</definedName>
    <definedName name="clm_edit_autohscroll">#REF!</definedName>
    <definedName name="clm_edit_autoselect">#REF!</definedName>
    <definedName name="clm_edit_autovscroll">#REF!</definedName>
    <definedName name="clm_edit_case">#REF!</definedName>
    <definedName name="clm_edit_codetable">#REF!</definedName>
    <definedName name="clm_edit_focusrectangle">#REF!</definedName>
    <definedName name="clm_edit_format">#REF!</definedName>
    <definedName name="clm_edit_hscrollbar">#REF!</definedName>
    <definedName name="clm_edit_limit">#REF!</definedName>
    <definedName name="clm_edit_nillsnull">#REF!</definedName>
    <definedName name="clm_edit_password">#REF!</definedName>
    <definedName name="clm_edit_required">#REF!</definedName>
    <definedName name="clm_edit_style">#REF!</definedName>
    <definedName name="clm_edit_validatecode">#REF!</definedName>
    <definedName name="clm_edit_values">#REF!</definedName>
    <definedName name="clm_edit_vscrollbar">#REF!</definedName>
    <definedName name="clm_editmask_autoskip">#REF!</definedName>
    <definedName name="clm_editmask_codetable">#REF!</definedName>
    <definedName name="clm_editmask_focusrectangle">#REF!</definedName>
    <definedName name="clm_editmask_mask">#REF!</definedName>
    <definedName name="clm_editmask_readonly">#REF!</definedName>
    <definedName name="clm_editmask_required">#REF!</definedName>
    <definedName name="clm_editmask_spin">#REF!</definedName>
    <definedName name="clm_editmask_spinincr">#REF!</definedName>
    <definedName name="clm_editmask_spinrange">#REF!</definedName>
    <definedName name="clm_ellipseheight">#REF!</definedName>
    <definedName name="clm_ellipsewidth">#REF!</definedName>
    <definedName name="clm_expression">#REF!</definedName>
    <definedName name="clm_filename">#REF!</definedName>
    <definedName name="clm_fm_beta">#REF!</definedName>
    <definedName name="clm_fm_bleed_hole_diam">#REF!</definedName>
    <definedName name="clm_fm_bleed_hole_diam_uid">#REF!</definedName>
    <definedName name="clm_fm_diff_press_tr">#REF!</definedName>
    <definedName name="clm_fm_diff_press_tr_uid">#REF!</definedName>
    <definedName name="clm_fm_meter_type">#REF!</definedName>
    <definedName name="clm_fm_orif_diam">#REF!</definedName>
    <definedName name="clm_fm_orif_diam_uid">#REF!</definedName>
    <definedName name="clm_fm_orif_mat">#REF!</definedName>
    <definedName name="clm_fm_orif_mat_id">#REF!</definedName>
    <definedName name="clm_fm_sub_meter_type">#REF!</definedName>
    <definedName name="clm_font_charset">#REF!</definedName>
    <definedName name="clm_font_escapement">#REF!</definedName>
    <definedName name="clm_font_face">#REF!</definedName>
    <definedName name="clm_font_family">#REF!</definedName>
    <definedName name="clm_font_height">#REF!</definedName>
    <definedName name="clm_font_italic">#REF!</definedName>
    <definedName name="clm_font_pitch">#REF!</definedName>
    <definedName name="clm_font_strikethrough">#REF!</definedName>
    <definedName name="clm_font_underline">#REF!</definedName>
    <definedName name="clm_font_weight">#REF!</definedName>
    <definedName name="clm_format">#REF!</definedName>
    <definedName name="clm_height">#REF!</definedName>
    <definedName name="clm_height_autosize">#REF!</definedName>
    <definedName name="clm_id">#REF!</definedName>
    <definedName name="clm_inst_range_max">#REF!</definedName>
    <definedName name="clm_inst_range_min">#REF!</definedName>
    <definedName name="clm_inst_range_uflg_max">#REF!</definedName>
    <definedName name="clm_inst_range_uflg_min">#REF!</definedName>
    <definedName name="clm_inst_range_uom_max">#REF!</definedName>
    <definedName name="clm_inst_range_uom_min">#REF!</definedName>
    <definedName name="clm_invert">#REF!</definedName>
    <definedName name="clm_line_i_d">#REF!</definedName>
    <definedName name="clm_line_num">#REF!</definedName>
    <definedName name="clm_line_sched">#REF!</definedName>
    <definedName name="clm_line_size">#REF!</definedName>
    <definedName name="clm_line_uom">#REF!</definedName>
    <definedName name="clm_moveable">#REF!</definedName>
    <definedName name="clm_name">#REF!</definedName>
    <definedName name="clm_pd_build_tend">#REF!</definedName>
    <definedName name="clm_pd_compres_flow_max">#REF!</definedName>
    <definedName name="clm_pd_compres_flow_min">#REF!</definedName>
    <definedName name="clm_pd_compres_flow_nor">#REF!</definedName>
    <definedName name="clm_pd_corrosive">#REF!</definedName>
    <definedName name="clm_pd_cp_cv_max">#REF!</definedName>
    <definedName name="clm_pd_cp_cv_min">#REF!</definedName>
    <definedName name="clm_pd_cp_cv_nor">#REF!</definedName>
    <definedName name="clm_pd_dens_max">#REF!</definedName>
    <definedName name="clm_pd_dens_min">#REF!</definedName>
    <definedName name="clm_pd_dens_nor">#REF!</definedName>
    <definedName name="clm_pd_dens_uid">#REF!</definedName>
    <definedName name="clm_pd_dist_glass">#REF!</definedName>
    <definedName name="clm_pd_dist_glass_uid">#REF!</definedName>
    <definedName name="clm_pd_entrained_gas">#REF!</definedName>
    <definedName name="clm_pd_erosive">#REF!</definedName>
    <definedName name="clm_pd_f_range_max">#REF!</definedName>
    <definedName name="clm_pd_failure_action">#REF!</definedName>
    <definedName name="clm_pd_flow_max">#REF!</definedName>
    <definedName name="clm_pd_flow_min">#REF!</definedName>
    <definedName name="clm_pd_flow_nor">#REF!</definedName>
    <definedName name="clm_pd_fluid_name">#REF!</definedName>
    <definedName name="clm_pd_fluid_phase">#REF!</definedName>
    <definedName name="clm_pd_lower_fluid_name">#REF!</definedName>
    <definedName name="clm_pd_max_shut_off_press_dif">#REF!</definedName>
    <definedName name="clm_pd_max_shut_off_press_dif_uid">#REF!</definedName>
    <definedName name="clm_pd_molecular_mass">#REF!</definedName>
    <definedName name="clm_pd_oxidizing">#REF!</definedName>
    <definedName name="clm_pd_p_dif_press_uid">#REF!</definedName>
    <definedName name="clm_pd_press_base">#REF!</definedName>
    <definedName name="clm_pd_press_base_uid">#REF!</definedName>
    <definedName name="clm_pd_press_drp_max">#REF!</definedName>
    <definedName name="clm_pd_press_drp_min">#REF!</definedName>
    <definedName name="clm_pd_press_drp_nor">#REF!</definedName>
    <definedName name="clm_pd_press_drp_uid">#REF!</definedName>
    <definedName name="clm_pd_press_max">#REF!</definedName>
    <definedName name="clm_pd_press_min">#REF!</definedName>
    <definedName name="clm_pd_press_nor">#REF!</definedName>
    <definedName name="clm_pd_pulsation">#REF!</definedName>
    <definedName name="clm_pd_seat_leak">#REF!</definedName>
    <definedName name="clm_pd_spec_grav_base">#REF!</definedName>
    <definedName name="clm_pd_spec_grav_low">#REF!</definedName>
    <definedName name="clm_pd_spec_grav_max">#REF!</definedName>
    <definedName name="clm_pd_spec_grav_min">#REF!</definedName>
    <definedName name="clm_pd_spec_grav_nor">#REF!</definedName>
    <definedName name="clm_pd_temp_base">#REF!</definedName>
    <definedName name="clm_pd_temp_base_uid">#REF!</definedName>
    <definedName name="clm_pd_temp_max">#REF!</definedName>
    <definedName name="clm_pd_temp_min">#REF!</definedName>
    <definedName name="clm_pd_temp_nor">#REF!</definedName>
    <definedName name="clm_pd_temp_uid">#REF!</definedName>
    <definedName name="clm_pd_term_shock">#REF!</definedName>
    <definedName name="clm_pd_vap_press_max">#REF!</definedName>
    <definedName name="clm_pd_vap_press_min">#REF!</definedName>
    <definedName name="clm_pd_vap_press_nor">#REF!</definedName>
    <definedName name="clm_pd_vibration">#REF!</definedName>
    <definedName name="clm_pd_visc_max">#REF!</definedName>
    <definedName name="clm_pd_visc_min">#REF!</definedName>
    <definedName name="clm_pd_visc_nor">#REF!</definedName>
    <definedName name="clm_pd_visc_uid">#REF!</definedName>
    <definedName name="clm_pen_color">#REF!</definedName>
    <definedName name="clm_pen_style">#REF!</definedName>
    <definedName name="clm_pen_width">#REF!</definedName>
    <definedName name="clm_pid_no">#REF!</definedName>
    <definedName name="clm_pointer">#REF!</definedName>
    <definedName name="clm_radiobuttons_3d">#REF!</definedName>
    <definedName name="clm_radiobuttons_columns">#REF!</definedName>
    <definedName name="clm_radiobuttons_lefttext">#REF!</definedName>
    <definedName name="clm_radiobuttons_scale">#REF!</definedName>
    <definedName name="clm_radiobuttons_values">#REF!</definedName>
    <definedName name="clm_resizeable">#REF!</definedName>
    <definedName name="clm_spec_cmpnt_mounting">#REF!</definedName>
    <definedName name="clm_spec_cmpnt_po_item_no">#REF!</definedName>
    <definedName name="clm_spec_cmpnt_po_no">#REF!</definedName>
    <definedName name="clm_spec_cmpnt_price">#REF!</definedName>
    <definedName name="clm_spec_cmpnt_sn">#REF!</definedName>
    <definedName name="clm_spec_cmpnt_type">#REF!</definedName>
    <definedName name="clm_spec_note">#REF!</definedName>
    <definedName name="clm_spec_sheet_of">#REF!</definedName>
    <definedName name="clm_spec_sheets">#REF!</definedName>
    <definedName name="clm_spec_udf_c01">#REF!</definedName>
    <definedName name="clm_spec_udf_c02">#REF!</definedName>
    <definedName name="clm_spec_udf_c03">#REF!</definedName>
    <definedName name="clm_spec_udf_c04">#REF!</definedName>
    <definedName name="clm_spec_udf_c05">#REF!</definedName>
    <definedName name="clm_spec_udf_c06">#REF!</definedName>
    <definedName name="clm_spec_udf_c07">#REF!</definedName>
    <definedName name="clm_spec_udf_c08">#REF!</definedName>
    <definedName name="clm_spec_udf_c09">#REF!</definedName>
    <definedName name="clm_spec_udf_c10">#REF!</definedName>
    <definedName name="clm_spec_udf_c11">#REF!</definedName>
    <definedName name="clm_spec_udf_c12">#REF!</definedName>
    <definedName name="clm_spec_udf_c13">#REF!</definedName>
    <definedName name="clm_spec_udf_c14">#REF!</definedName>
    <definedName name="clm_spec_udf_c15">#REF!</definedName>
    <definedName name="clm_spec_udf_c16">#REF!</definedName>
    <definedName name="clm_spec_udf_c17">#REF!</definedName>
    <definedName name="clm_spec_udf_c18">#REF!</definedName>
    <definedName name="clm_spec_udf_c19">#REF!</definedName>
    <definedName name="clm_spec_udf_c20">#REF!</definedName>
    <definedName name="clm_spec_udf_c21">#REF!</definedName>
    <definedName name="clm_spec_udf_c22">#REF!</definedName>
    <definedName name="clm_spec_udf_c23">#REF!</definedName>
    <definedName name="clm_spec_udf_c24">#REF!</definedName>
    <definedName name="clm_spec_udf_c25">#REF!</definedName>
    <definedName name="clm_spec_udf_c26">#REF!</definedName>
    <definedName name="clm_spec_udf_c27">#REF!</definedName>
    <definedName name="clm_spec_udf_c28">#REF!</definedName>
    <definedName name="clm_spec_udf_c29">#REF!</definedName>
    <definedName name="clm_spec_udf_c30">#REF!</definedName>
    <definedName name="clm_spec_udf_c31">#REF!</definedName>
    <definedName name="clm_spec_udf_c32">#REF!</definedName>
    <definedName name="clm_spec_udf_c33">#REF!</definedName>
    <definedName name="clm_spec_udf_c34">#REF!</definedName>
    <definedName name="clm_spec_udf_c35">#REF!</definedName>
    <definedName name="clm_spec_udf_c36">#REF!</definedName>
    <definedName name="clm_spec_udf_c37">#REF!</definedName>
    <definedName name="clm_spec_udf_c38">#REF!</definedName>
    <definedName name="clm_spec_udf_c39">#REF!</definedName>
    <definedName name="clm_spec_udf_c40">#REF!</definedName>
    <definedName name="clm_spec_udf_c41">#REF!</definedName>
    <definedName name="clm_spec_udf_c42">#REF!</definedName>
    <definedName name="clm_spec_udf_c43">#REF!</definedName>
    <definedName name="clm_spec_udf_c44">#REF!</definedName>
    <definedName name="clm_spec_udf_c45">#REF!</definedName>
    <definedName name="clm_spec_udf_c46">#REF!</definedName>
    <definedName name="clm_spec_udf_c47">#REF!</definedName>
    <definedName name="clm_spec_udf_c48">#REF!</definedName>
    <definedName name="clm_spec_udf_c49">#REF!</definedName>
    <definedName name="clm_spec_udf_c50">#REF!</definedName>
    <definedName name="clm_spec_udf_c51">#REF!</definedName>
    <definedName name="clm_spec_udf_c52">#REF!</definedName>
    <definedName name="clm_spec_udf_c53">#REF!</definedName>
    <definedName name="clm_spec_udf_c54">#REF!</definedName>
    <definedName name="clm_spec_udf_c55">#REF!</definedName>
    <definedName name="clm_spec_udf_c56">#REF!</definedName>
    <definedName name="clm_spec_udf_c57">#REF!</definedName>
    <definedName name="clm_spec_udf_c58">#REF!</definedName>
    <definedName name="clm_spec_udf_c59">#REF!</definedName>
    <definedName name="clm_spec_udf_c60">#REF!</definedName>
    <definedName name="clm_spec_udf_c61">#REF!</definedName>
    <definedName name="clm_spec_udf_c62">#REF!</definedName>
    <definedName name="clm_spec_udf_c63">#REF!</definedName>
    <definedName name="clm_spec_udf_c64">#REF!</definedName>
    <definedName name="clm_spec_udf_c65">#REF!</definedName>
    <definedName name="clm_spec_udf_c66">#REF!</definedName>
    <definedName name="clm_spec_udf_c67">#REF!</definedName>
    <definedName name="clm_spec_udf_c68">#REF!</definedName>
    <definedName name="clm_spec_udf_c69">#REF!</definedName>
    <definedName name="clm_spec_udf_c70">#REF!</definedName>
    <definedName name="clm_spec_udf_c71">#REF!</definedName>
    <definedName name="clm_spec_udf_c72">#REF!</definedName>
    <definedName name="clm_spec_udf_c73">#REF!</definedName>
    <definedName name="clm_spec_udf_c74">#REF!</definedName>
    <definedName name="clm_spec_udf_c75">#REF!</definedName>
    <definedName name="clm_spec_udf_c76">#REF!</definedName>
    <definedName name="clm_spec_udf_c77">#REF!</definedName>
    <definedName name="clm_spec_udf_c78">#REF!</definedName>
    <definedName name="clm_spec_udf_c79">#REF!</definedName>
    <definedName name="clm_spec_udf_c80">#REF!</definedName>
    <definedName name="clm_spec_udf_c81">#REF!</definedName>
    <definedName name="clm_spec_udf_c82">#REF!</definedName>
    <definedName name="clm_spec_udf_c83">#REF!</definedName>
    <definedName name="clm_spec_udf_c84">#REF!</definedName>
    <definedName name="clm_spec_udf_c85">#REF!</definedName>
    <definedName name="clm_spec_udf_c86">#REF!</definedName>
    <definedName name="clm_spec_udf_c87">#REF!</definedName>
    <definedName name="clm_spec_udf_c88">#REF!</definedName>
    <definedName name="clm_spec_udf_c89">#REF!</definedName>
    <definedName name="clm_spec_udf_c90">#REF!</definedName>
    <definedName name="clm_spec_udf_c91">#REF!</definedName>
    <definedName name="clm_tabsequence">#REF!</definedName>
    <definedName name="clm_tag">#REF!</definedName>
    <definedName name="clm_text">#REF!</definedName>
    <definedName name="clm_Type">#REF!</definedName>
    <definedName name="clm_width">#REF!</definedName>
    <definedName name="clm_x">#REF!</definedName>
    <definedName name="clm_x1">#REF!</definedName>
    <definedName name="clm_x2">#REF!</definedName>
    <definedName name="clm_y">#REF!</definedName>
    <definedName name="clm_y1">#REF!</definedName>
    <definedName name="clm_y2">#REF!</definedName>
    <definedName name="Closed_Duduk__Setara_KIA">[39]upah!$G$20</definedName>
    <definedName name="Closed_Jongkok__Setara_KIA">[39]upah!$G$21</definedName>
    <definedName name="CLP">#REF!</definedName>
    <definedName name="clvc1">[21]chitiet!$D$3</definedName>
    <definedName name="CLVC3">0.1</definedName>
    <definedName name="CLVCTB">#REF!</definedName>
    <definedName name="Cmi">[12]DHSD!#REF!</definedName>
    <definedName name="cmix">[12]DHSD!$G$36</definedName>
    <definedName name="cmixer">#REF!</definedName>
    <definedName name="cmpnt_mfr_id">#REF!</definedName>
    <definedName name="cmpnt_mod_id">#REF!</definedName>
    <definedName name="cmpnt_name">#REF!</definedName>
    <definedName name="cmpnt_serv">#REF!</definedName>
    <definedName name="CMr">'[63]SAT-DAS'!$I$68</definedName>
    <definedName name="CN3p">'[21]TONGKE3p '!$X$295</definedName>
    <definedName name="CÖÏ_LY_VAÄN_CHUYEÅN">#REF!</definedName>
    <definedName name="Cöï_ly_vaän_chuyeãn">#REF!</definedName>
    <definedName name="cola">#REF!</definedName>
    <definedName name="comp">[12]DHSD!$G$35</definedName>
    <definedName name="comp_flow_range_uom">#REF!</definedName>
    <definedName name="comp_flow_uom">#REF!</definedName>
    <definedName name="comp_flow_uom_1">#REF!</definedName>
    <definedName name="comp_flow_uom_2">#REF!</definedName>
    <definedName name="comp_pd_temp_uid">#REF!</definedName>
    <definedName name="comp_press_uom">#REF!</definedName>
    <definedName name="comp_press_uom_1">#REF!</definedName>
    <definedName name="compactor">#REF!</definedName>
    <definedName name="compatcing">#REF!</definedName>
    <definedName name="compresor">#REF!</definedName>
    <definedName name="compress">[46]Harsat!$E$73</definedName>
    <definedName name="COMPRESSOR">'[5]An. Alat'!#REF!</definedName>
    <definedName name="conbo">#REF!</definedName>
    <definedName name="concrate">#REF!</definedName>
    <definedName name="CONCRETEMIXER">'[5]An. Alat'!$A$1:$J$59</definedName>
    <definedName name="CONCRETEVIBRO">'[5]An. Alat'!$A$474:$J$532</definedName>
    <definedName name="cong1x15">[21]giathanh1!#REF!</definedName>
    <definedName name="conmix">#REF!</definedName>
    <definedName name="ConstEngDuration">#REF!</definedName>
    <definedName name="CONTRACT">#REF!</definedName>
    <definedName name="convib">#REF!</definedName>
    <definedName name="Copy_Object">"Text 4"</definedName>
    <definedName name="Copyright" hidden="1">"© 1995 Worley Limited"</definedName>
    <definedName name="Cot_thep">[76]Du_lieu!$C$19</definedName>
    <definedName name="cover">#REF!</definedName>
    <definedName name="covib">[12]DHSD!$G$46</definedName>
    <definedName name="cp">#REF!</definedName>
    <definedName name="cp200fur">#REF!</definedName>
    <definedName name="cp200su">#REF!</definedName>
    <definedName name="cp250fur">#REF!</definedName>
    <definedName name="cp250su">#REF!</definedName>
    <definedName name="CPVC100">#REF!</definedName>
    <definedName name="CPVC1KM">'[21]TH VL, NC, DDHT Thanhphuoc'!$J$19</definedName>
    <definedName name="CPVCDN">'[21]#REF'!$K$33</definedName>
    <definedName name="Cr">'[45]SAT-DAS'!#REF!</definedName>
    <definedName name="crane">'[44]harga lama'!#REF!</definedName>
    <definedName name="CRD">#REF!</definedName>
    <definedName name="_xlnm.Criteria">#REF!</definedName>
    <definedName name="CRS">#REF!</definedName>
    <definedName name="crusher">#REF!</definedName>
    <definedName name="CS">#REF!</definedName>
    <definedName name="CS_Pipe_ID">'[77]Help-Pipe Size'!$C$5:$U$17</definedName>
    <definedName name="csd3p">#REF!</definedName>
    <definedName name="csddg1p">#REF!</definedName>
    <definedName name="csddt1p">#REF!</definedName>
    <definedName name="csht3p">#REF!</definedName>
    <definedName name="ct">#REF!</definedName>
    <definedName name="cti3x15">[21]giathanh1!#REF!</definedName>
    <definedName name="culy1">[21]DONGIA!#REF!</definedName>
    <definedName name="culy2">[21]DONGIA!#REF!</definedName>
    <definedName name="culy3">[21]DONGIA!#REF!</definedName>
    <definedName name="culy4">[21]DONGIA!#REF!</definedName>
    <definedName name="culy5">[21]DONGIA!#REF!</definedName>
    <definedName name="cuoc">[21]DONGIA!#REF!</definedName>
    <definedName name="cuter">[64]bahan!#REF!</definedName>
    <definedName name="Cv">#REF!</definedName>
    <definedName name="Cv_a">#REF!</definedName>
    <definedName name="cv_num_passages">#REF!</definedName>
    <definedName name="cv_sound_lvl_max">#REF!</definedName>
    <definedName name="cv_sound_lvl_min">#REF!</definedName>
    <definedName name="cv_sound_lvl_nor">#REF!</definedName>
    <definedName name="cv_travel_max">#REF!</definedName>
    <definedName name="cv_travel_min">#REF!</definedName>
    <definedName name="cv_travel_nor">#REF!</definedName>
    <definedName name="cv_valve_diam">#REF!</definedName>
    <definedName name="cv_valve_diam_uid">#REF!</definedName>
    <definedName name="cv_valve_type">#REF!</definedName>
    <definedName name="cv_vlv_cv_max">#REF!</definedName>
    <definedName name="cv_vlv_cv_min">#REF!</definedName>
    <definedName name="cv_vlv_cv_nor">#REF!</definedName>
    <definedName name="Cvi">[12]DHSD!#REF!</definedName>
    <definedName name="cvibrator">#REF!</definedName>
    <definedName name="CX">#REF!</definedName>
    <definedName name="cxhtnc">'[21]lam-moi'!#REF!</definedName>
    <definedName name="cxhtvl">'[21]lam-moi'!#REF!</definedName>
    <definedName name="cxnc">'[21]lam-moi'!#REF!</definedName>
    <definedName name="cxvl">'[21]lam-moi'!#REF!</definedName>
    <definedName name="cxxnc">'[21]lam-moi'!#REF!</definedName>
    <definedName name="cxxvl">'[21]lam-moi'!#REF!</definedName>
    <definedName name="cy">#REF!</definedName>
    <definedName name="cycloop">#REF!</definedName>
    <definedName name="d">#REF!</definedName>
    <definedName name="D_1">#REF!</definedName>
    <definedName name="D.">#REF!</definedName>
    <definedName name="D.13">#REF!</definedName>
    <definedName name="D1x49">[21]chitimc!#REF!</definedName>
    <definedName name="D1x49x49">[21]chitimc!#REF!</definedName>
    <definedName name="d24nc">'[21]lam-moi'!#REF!</definedName>
    <definedName name="d24vl">'[21]lam-moi'!#REF!</definedName>
    <definedName name="daa">#REF!</definedName>
    <definedName name="Daf.4">#REF!</definedName>
    <definedName name="DAFTARSEWA">'[5]An. Alat'!#REF!</definedName>
    <definedName name="dak">#REF!</definedName>
    <definedName name="DASAR">#REF!</definedName>
    <definedName name="_xlnm.Database">#REF!</definedName>
    <definedName name="DATAUPAH">#REF!</definedName>
    <definedName name="DATE">#REF!</definedName>
    <definedName name="DAU">#REF!</definedName>
    <definedName name="Daun_Jendela_Kaca_5mm_Ukuran_75x100cm">[55]H.Bahan!$E$106</definedName>
    <definedName name="Daun_Pintu_Aluminium_Ukuran_65x200cm">[55]H.Bahan!$E$104</definedName>
    <definedName name="Daun_Pintu_Aluminium_Ukuran_80x200cm">[55]H.Bahan!$E$105</definedName>
    <definedName name="DAUS">[78]ALAT!$AW$38</definedName>
    <definedName name="DAX">#REF!</definedName>
    <definedName name="DAYWORKS">'[4]Kuantitas &amp; Harga'!$A$69:$J$72</definedName>
    <definedName name="db_accelerator">#REF!</definedName>
    <definedName name="db_alignment">#REF!</definedName>
    <definedName name="db_area_id">#REF!</definedName>
    <definedName name="db_background_color">#REF!</definedName>
    <definedName name="db_background_mode">#REF!</definedName>
    <definedName name="db_band">#REF!</definedName>
    <definedName name="db_bitmapname">#REF!</definedName>
    <definedName name="db_border">#REF!</definedName>
    <definedName name="db_brush_color">#REF!</definedName>
    <definedName name="db_brush_hatch">#REF!</definedName>
    <definedName name="db_c_page_count">#REF!</definedName>
    <definedName name="db_c_page_num">#REF!</definedName>
    <definedName name="db_calib_range_max">#REF!</definedName>
    <definedName name="db_calib_range_min">#REF!</definedName>
    <definedName name="db_calib_range_uflg_max">#REF!</definedName>
    <definedName name="db_calib_range_uflg_min">#REF!</definedName>
    <definedName name="db_calib_range_uom_max">#REF!</definedName>
    <definedName name="db_calib_range_uom_min">#REF!</definedName>
    <definedName name="db_calib_set_output_max">#REF!</definedName>
    <definedName name="db_calib_set_output_min">#REF!</definedName>
    <definedName name="db_calib_set_output_uom">#REF!</definedName>
    <definedName name="db_checkbox_3d">#REF!</definedName>
    <definedName name="db_checkbox_lefttext">#REF!</definedName>
    <definedName name="db_checkbox_off">#REF!</definedName>
    <definedName name="db_checkbox_on">#REF!</definedName>
    <definedName name="db_checkbox_other">#REF!</definedName>
    <definedName name="db_checkbox_scale">#REF!</definedName>
    <definedName name="db_checkbox_text">#REF!</definedName>
    <definedName name="db_chg_date">#REF!</definedName>
    <definedName name="db_chg_num">#REF!</definedName>
    <definedName name="db_chg_status">#REF!</definedName>
    <definedName name="db_cmpnt_id">#REF!</definedName>
    <definedName name="db_cmpnt_mfr_id">#REF!</definedName>
    <definedName name="db_cmpnt_mod_id">#REF!</definedName>
    <definedName name="db_cmpnt_name">#REF!</definedName>
    <definedName name="db_cmpnt_serv">#REF!</definedName>
    <definedName name="db_color">#REF!</definedName>
    <definedName name="db_coltype">#REF!</definedName>
    <definedName name="db_comp_entrained">#REF!</definedName>
    <definedName name="db_comp_f_range_uom">#REF!</definedName>
    <definedName name="db_comp_flow_range_uom">#REF!</definedName>
    <definedName name="db_comp_flow_uom">#REF!</definedName>
    <definedName name="db_comp_flow_uom_1">#REF!</definedName>
    <definedName name="db_comp_flow_uom_2">#REF!</definedName>
    <definedName name="db_comp_pd_p_dif_press_uid">#REF!</definedName>
    <definedName name="db_comp_pd_temp_uid">#REF!</definedName>
    <definedName name="db_comp_pd_temp_uid_1">#REF!</definedName>
    <definedName name="db_comp_press_uom">#REF!</definedName>
    <definedName name="db_comp_press_uom_1">#REF!</definedName>
    <definedName name="db_comp_press_uom1">#REF!</definedName>
    <definedName name="db_comp_vap_press_uom">#REF!</definedName>
    <definedName name="db_cv_num_passages">#REF!</definedName>
    <definedName name="db_cv_sound_lvl_max">#REF!</definedName>
    <definedName name="db_cv_sound_lvl_min">#REF!</definedName>
    <definedName name="db_cv_sound_lvl_nor">#REF!</definedName>
    <definedName name="db_cv_travel_max">#REF!</definedName>
    <definedName name="db_cv_travel_min">#REF!</definedName>
    <definedName name="db_cv_travel_nor">#REF!</definedName>
    <definedName name="db_cv_valve_diam">#REF!</definedName>
    <definedName name="db_cv_valve_diam_uid">#REF!</definedName>
    <definedName name="db_cv_valve_type">#REF!</definedName>
    <definedName name="db_cv_vlv_cv_max">#REF!</definedName>
    <definedName name="db_cv_vlv_cv_min">#REF!</definedName>
    <definedName name="db_cv_vlv_cv_nor">#REF!</definedName>
    <definedName name="db_dddw_allowedit">#REF!</definedName>
    <definedName name="db_dddw_autohscroll">#REF!</definedName>
    <definedName name="db_dddw_datacolumn">#REF!</definedName>
    <definedName name="db_dddw_displaycolumn">#REF!</definedName>
    <definedName name="db_dddw_hscrollbar">#REF!</definedName>
    <definedName name="db_dddw_hsplitscroll">#REF!</definedName>
    <definedName name="db_dddw_limit">#REF!</definedName>
    <definedName name="db_dddw_name">#REF!</definedName>
    <definedName name="db_dddw_nillsnull">#REF!</definedName>
    <definedName name="db_dddw_percentwidth">#REF!</definedName>
    <definedName name="db_dddw_required">#REF!</definedName>
    <definedName name="db_dddw_showlist">#REF!</definedName>
    <definedName name="db_dddw_useasborder">#REF!</definedName>
    <definedName name="db_dddw_vscrollbar">#REF!</definedName>
    <definedName name="db_ddlb_allowedit">#REF!</definedName>
    <definedName name="db_ddlb_autohscroll">#REF!</definedName>
    <definedName name="db_ddlb_case">#REF!</definedName>
    <definedName name="db_ddlb_limit">#REF!</definedName>
    <definedName name="db_ddlb_nillsnull">#REF!</definedName>
    <definedName name="db_ddlb_showlist">#REF!</definedName>
    <definedName name="db_ddlb_sorted">#REF!</definedName>
    <definedName name="db_ddlb_useasborder">#REF!</definedName>
    <definedName name="db_ddlb_values">#REF!</definedName>
    <definedName name="db_ddlb_vscrollbar">#REF!</definedName>
    <definedName name="db_dwg_id">#REF!</definedName>
    <definedName name="db_dwg_name">#REF!</definedName>
    <definedName name="db_edit_autohscroll">#REF!</definedName>
    <definedName name="db_edit_autoselect">#REF!</definedName>
    <definedName name="db_edit_autovscroll">#REF!</definedName>
    <definedName name="db_edit_case">#REF!</definedName>
    <definedName name="db_edit_codetable">#REF!</definedName>
    <definedName name="db_edit_focusrectangle">#REF!</definedName>
    <definedName name="db_edit_format">#REF!</definedName>
    <definedName name="db_edit_hscrollbar">#REF!</definedName>
    <definedName name="db_edit_limit">#REF!</definedName>
    <definedName name="db_edit_nillsnull">#REF!</definedName>
    <definedName name="db_edit_password">#REF!</definedName>
    <definedName name="db_edit_required">#REF!</definedName>
    <definedName name="db_edit_style">#REF!</definedName>
    <definedName name="db_edit_validatecode">#REF!</definedName>
    <definedName name="db_edit_values">#REF!</definedName>
    <definedName name="db_edit_vscrollbar">#REF!</definedName>
    <definedName name="db_editmask_autoskip">#REF!</definedName>
    <definedName name="db_editmask_codetable">#REF!</definedName>
    <definedName name="db_editmask_focusrectangle">#REF!</definedName>
    <definedName name="db_editmask_mask">#REF!</definedName>
    <definedName name="db_editmask_readonly">#REF!</definedName>
    <definedName name="db_editmask_required">#REF!</definedName>
    <definedName name="db_editmask_spin">#REF!</definedName>
    <definedName name="db_editmask_spinincr">#REF!</definedName>
    <definedName name="db_editmask_spinrange">#REF!</definedName>
    <definedName name="db_ellipseheight">#REF!</definedName>
    <definedName name="db_ellipsewidth">#REF!</definedName>
    <definedName name="db_equip_id">#REF!</definedName>
    <definedName name="db_expression">#REF!</definedName>
    <definedName name="db_filename">#REF!</definedName>
    <definedName name="db_flow_flag">#REF!</definedName>
    <definedName name="db_fm_beta">#REF!</definedName>
    <definedName name="db_fm_bleed_hole_diam">#REF!</definedName>
    <definedName name="db_fm_bleed_hole_diam_uid">#REF!</definedName>
    <definedName name="db_fm_diff_press_tr">#REF!</definedName>
    <definedName name="db_fm_diff_press_tr_uid">#REF!</definedName>
    <definedName name="db_fm_meter_type">#REF!</definedName>
    <definedName name="db_fm_orif_diam">#REF!</definedName>
    <definedName name="db_fm_orif_diam_uid">#REF!</definedName>
    <definedName name="db_fm_orif_mat">#REF!</definedName>
    <definedName name="db_fm_orif_mat_id">#REF!</definedName>
    <definedName name="db_fm_press_loss_max">#REF!</definedName>
    <definedName name="db_fm_press_loss_uid">#REF!</definedName>
    <definedName name="db_fm_reyn">#REF!</definedName>
    <definedName name="db_fm_sub_meter_type">#REF!</definedName>
    <definedName name="db_font_charset">#REF!</definedName>
    <definedName name="db_font_face">#REF!</definedName>
    <definedName name="db_font_family">#REF!</definedName>
    <definedName name="db_font_height">#REF!</definedName>
    <definedName name="db_font_italic">#REF!</definedName>
    <definedName name="db_font_pitch">#REF!</definedName>
    <definedName name="db_font_strikethrough">#REF!</definedName>
    <definedName name="db_font_underline">#REF!</definedName>
    <definedName name="db_font_weight">#REF!</definedName>
    <definedName name="db_format">#REF!</definedName>
    <definedName name="db_height">#REF!</definedName>
    <definedName name="db_height_autosize">#REF!</definedName>
    <definedName name="db_id">#REF!</definedName>
    <definedName name="db_inst_range_max">#REF!</definedName>
    <definedName name="db_inst_range_min">#REF!</definedName>
    <definedName name="db_inst_range_uflg_max">#REF!</definedName>
    <definedName name="db_inst_range_uflg_min">#REF!</definedName>
    <definedName name="db_inst_range_uom_max">#REF!</definedName>
    <definedName name="db_inst_range_uom_min">#REF!</definedName>
    <definedName name="db_invert">#REF!</definedName>
    <definedName name="db_line_i_d">#REF!</definedName>
    <definedName name="db_line_num">#REF!</definedName>
    <definedName name="db_line_sched">#REF!</definedName>
    <definedName name="db_line_size">#REF!</definedName>
    <definedName name="db_line_uom">#REF!</definedName>
    <definedName name="db_logo">#REF!</definedName>
    <definedName name="db_moveable">#REF!</definedName>
    <definedName name="db_name">#REF!</definedName>
    <definedName name="db_pd_body_material">#REF!</definedName>
    <definedName name="db_pd_build_tend">#REF!</definedName>
    <definedName name="db_pd_compres_flow_max">#REF!</definedName>
    <definedName name="db_pd_compres_flow_min">#REF!</definedName>
    <definedName name="db_pd_compres_flow_nor">#REF!</definedName>
    <definedName name="db_pd_corrosive">#REF!</definedName>
    <definedName name="db_pd_cp_cv_max">#REF!</definedName>
    <definedName name="db_pd_cp_cv_min">#REF!</definedName>
    <definedName name="db_pd_cp_cv_nor">#REF!</definedName>
    <definedName name="db_pd_critic_press">#REF!</definedName>
    <definedName name="db_pd_critic_press_uflg">#REF!</definedName>
    <definedName name="db_pd_critic_press_uid">#REF!</definedName>
    <definedName name="db_pd_dens_at_bas_uid">#REF!</definedName>
    <definedName name="db_pd_dens_at_base">#REF!</definedName>
    <definedName name="db_pd_dens_grav_flg">#REF!</definedName>
    <definedName name="db_pd_dens_max">#REF!</definedName>
    <definedName name="db_pd_dens_min">#REF!</definedName>
    <definedName name="db_pd_dens_nor">#REF!</definedName>
    <definedName name="db_pd_dens_uid">#REF!</definedName>
    <definedName name="db_pd_design_temp_max">#REF!</definedName>
    <definedName name="db_pd_design_temp_uid">#REF!</definedName>
    <definedName name="db_pd_dist_glass">#REF!</definedName>
    <definedName name="db_pd_dist_glass_uid">#REF!</definedName>
    <definedName name="db_pd_entrained_gas">#REF!</definedName>
    <definedName name="db_pd_erosive">#REF!</definedName>
    <definedName name="db_pd_f_range_max">#REF!</definedName>
    <definedName name="db_pd_f_range_min">#REF!</definedName>
    <definedName name="db_pd_f_range_uflg">#REF!</definedName>
    <definedName name="db_pd_f_range_uid">#REF!</definedName>
    <definedName name="db_pd_failure_action">#REF!</definedName>
    <definedName name="db_pd_flow_max">#REF!</definedName>
    <definedName name="db_pd_flow_min">#REF!</definedName>
    <definedName name="db_pd_flow_nor">#REF!</definedName>
    <definedName name="db_pd_flow_uflg">#REF!</definedName>
    <definedName name="db_pd_flow_uid">#REF!</definedName>
    <definedName name="db_pd_fluid_name">#REF!</definedName>
    <definedName name="db_pd_fluid_phase">#REF!</definedName>
    <definedName name="db_pd_lower_fluid_name">#REF!</definedName>
    <definedName name="db_pd_max_shut_off_press_dif">#REF!</definedName>
    <definedName name="db_pd_max_shut_off_press_dif_uid">#REF!</definedName>
    <definedName name="db_pd_molecular_mass">#REF!</definedName>
    <definedName name="db_pd_oxidizing">#REF!</definedName>
    <definedName name="db_pd_p_dif_press_uid">#REF!</definedName>
    <definedName name="db_pd_press_base">#REF!</definedName>
    <definedName name="db_pd_press_base_uid">#REF!</definedName>
    <definedName name="db_pd_press_des">#REF!</definedName>
    <definedName name="db_pd_press_des_uflg">#REF!</definedName>
    <definedName name="db_pd_press_des_uid">#REF!</definedName>
    <definedName name="db_pd_press_drp_max">#REF!</definedName>
    <definedName name="db_pd_press_drp_min">#REF!</definedName>
    <definedName name="db_pd_press_drp_nor">#REF!</definedName>
    <definedName name="db_pd_press_drp_uid">#REF!</definedName>
    <definedName name="db_pd_press_max">#REF!</definedName>
    <definedName name="db_pd_press_min">#REF!</definedName>
    <definedName name="db_pd_press_nor">#REF!</definedName>
    <definedName name="db_pd_press_uflg">#REF!</definedName>
    <definedName name="db_pd_press_uid">#REF!</definedName>
    <definedName name="db_pd_pulsation">#REF!</definedName>
    <definedName name="db_pd_seat_leak">#REF!</definedName>
    <definedName name="db_pd_spec_grav_base">#REF!</definedName>
    <definedName name="db_pd_spec_grav_low">#REF!</definedName>
    <definedName name="db_pd_spec_grav_max">#REF!</definedName>
    <definedName name="db_pd_spec_grav_min">#REF!</definedName>
    <definedName name="db_pd_spec_grav_nor">#REF!</definedName>
    <definedName name="db_pd_temp_base">#REF!</definedName>
    <definedName name="db_pd_temp_base_uid">#REF!</definedName>
    <definedName name="db_pd_temp_max">#REF!</definedName>
    <definedName name="db_pd_temp_min">#REF!</definedName>
    <definedName name="db_pd_temp_nor">#REF!</definedName>
    <definedName name="db_pd_temp_uid">#REF!</definedName>
    <definedName name="db_pd_term_shock">#REF!</definedName>
    <definedName name="db_pd_vap_press_max">#REF!</definedName>
    <definedName name="db_pd_vap_press_min">#REF!</definedName>
    <definedName name="db_pd_vap_press_nor">#REF!</definedName>
    <definedName name="db_pd_vap_press_uflg">#REF!</definedName>
    <definedName name="db_pd_vap_press_uid">#REF!</definedName>
    <definedName name="db_pd_vibration">#REF!</definedName>
    <definedName name="db_pd_visc_max">#REF!</definedName>
    <definedName name="db_pd_visc_min">#REF!</definedName>
    <definedName name="db_pd_visc_nor">#REF!</definedName>
    <definedName name="db_pd_visc_uid">#REF!</definedName>
    <definedName name="db_pen_color">#REF!</definedName>
    <definedName name="db_pen_style">#REF!</definedName>
    <definedName name="db_pen_width">#REF!</definedName>
    <definedName name="db_pid_no">#REF!</definedName>
    <definedName name="db_plant_id">#REF!</definedName>
    <definedName name="db_pointer">#REF!</definedName>
    <definedName name="db_proc_func_id">#REF!</definedName>
    <definedName name="db_proj_id">#REF!</definedName>
    <definedName name="db_radiobuttons_3d">#REF!</definedName>
    <definedName name="db_radiobuttons_columns">#REF!</definedName>
    <definedName name="db_radiobuttons_lefttext">#REF!</definedName>
    <definedName name="db_radiobuttons_scale">#REF!</definedName>
    <definedName name="db_radiobuttons_values">#REF!</definedName>
    <definedName name="db_resizeable">#REF!</definedName>
    <definedName name="db_rev_id">#REF!</definedName>
    <definedName name="db_site_id">#REF!</definedName>
    <definedName name="db_spec_cmpnt_func">#REF!</definedName>
    <definedName name="db_spec_cmpnt_mounting">#REF!</definedName>
    <definedName name="db_spec_cmpnt_po_item_no">#REF!</definedName>
    <definedName name="db_spec_cmpnt_po_no">#REF!</definedName>
    <definedName name="db_spec_cmpnt_power_supply">#REF!</definedName>
    <definedName name="db_spec_cmpnt_price">#REF!</definedName>
    <definedName name="db_spec_cmpnt_sn">#REF!</definedName>
    <definedName name="db_spec_cmpnt_type">#REF!</definedName>
    <definedName name="db_spec_enclosure_class">#REF!</definedName>
    <definedName name="db_spec_form_id">#REF!</definedName>
    <definedName name="db_spec_id">#REF!</definedName>
    <definedName name="db_spec_note">#REF!</definedName>
    <definedName name="db_spec_sheet_of">#REF!</definedName>
    <definedName name="db_spec_sheets">#REF!</definedName>
    <definedName name="db_spec_type_flg">#REF!</definedName>
    <definedName name="db_spec_udf_c01">#REF!</definedName>
    <definedName name="db_spec_udf_c02">#REF!</definedName>
    <definedName name="db_spec_udf_c03">#REF!</definedName>
    <definedName name="db_spec_udf_c04">#REF!</definedName>
    <definedName name="db_spec_udf_c05">#REF!</definedName>
    <definedName name="db_spec_udf_c06">#REF!</definedName>
    <definedName name="db_spec_udf_c07">#REF!</definedName>
    <definedName name="db_spec_udf_c08">#REF!</definedName>
    <definedName name="db_spec_udf_c09">#REF!</definedName>
    <definedName name="db_spec_udf_c10">#REF!</definedName>
    <definedName name="db_spec_udf_c100">#REF!</definedName>
    <definedName name="db_spec_udf_c11">#REF!</definedName>
    <definedName name="db_spec_udf_c12">#REF!</definedName>
    <definedName name="db_spec_udf_c13">#REF!</definedName>
    <definedName name="db_spec_udf_c14">#REF!</definedName>
    <definedName name="db_spec_udf_c15">#REF!</definedName>
    <definedName name="db_spec_udf_c16">#REF!</definedName>
    <definedName name="db_spec_udf_c17">#REF!</definedName>
    <definedName name="db_spec_udf_c18">#REF!</definedName>
    <definedName name="db_spec_udf_c19">#REF!</definedName>
    <definedName name="db_spec_udf_c20">#REF!</definedName>
    <definedName name="db_spec_udf_c21">#REF!</definedName>
    <definedName name="db_spec_udf_c22">#REF!</definedName>
    <definedName name="db_spec_udf_c23">#REF!</definedName>
    <definedName name="db_spec_udf_c24">#REF!</definedName>
    <definedName name="db_spec_udf_c25">#REF!</definedName>
    <definedName name="db_spec_udf_c26">#REF!</definedName>
    <definedName name="db_spec_udf_c27">#REF!</definedName>
    <definedName name="db_spec_udf_c28">#REF!</definedName>
    <definedName name="db_spec_udf_c29">#REF!</definedName>
    <definedName name="db_spec_udf_c30">#REF!</definedName>
    <definedName name="db_spec_udf_c31">#REF!</definedName>
    <definedName name="db_spec_udf_c32">#REF!</definedName>
    <definedName name="db_spec_udf_c33">#REF!</definedName>
    <definedName name="db_spec_udf_c34">#REF!</definedName>
    <definedName name="db_spec_udf_c35">#REF!</definedName>
    <definedName name="db_spec_udf_c36">#REF!</definedName>
    <definedName name="db_spec_udf_c37">#REF!</definedName>
    <definedName name="db_spec_udf_c38">#REF!</definedName>
    <definedName name="db_spec_udf_c39">#REF!</definedName>
    <definedName name="db_spec_udf_c40">#REF!</definedName>
    <definedName name="db_spec_udf_c41">#REF!</definedName>
    <definedName name="db_spec_udf_c42">#REF!</definedName>
    <definedName name="db_spec_udf_c43">#REF!</definedName>
    <definedName name="db_spec_udf_c44">#REF!</definedName>
    <definedName name="db_spec_udf_c45">#REF!</definedName>
    <definedName name="db_spec_udf_c46">#REF!</definedName>
    <definedName name="db_spec_udf_c47">#REF!</definedName>
    <definedName name="db_spec_udf_c48">#REF!</definedName>
    <definedName name="db_spec_udf_c49">#REF!</definedName>
    <definedName name="db_spec_udf_c50">#REF!</definedName>
    <definedName name="db_spec_udf_c51">#REF!</definedName>
    <definedName name="db_spec_udf_c52">#REF!</definedName>
    <definedName name="db_spec_udf_c53">#REF!</definedName>
    <definedName name="db_spec_udf_c54">#REF!</definedName>
    <definedName name="db_spec_udf_c55">#REF!</definedName>
    <definedName name="db_spec_udf_c56">#REF!</definedName>
    <definedName name="db_spec_udf_c57">#REF!</definedName>
    <definedName name="db_spec_udf_c58">#REF!</definedName>
    <definedName name="db_spec_udf_c59">#REF!</definedName>
    <definedName name="db_spec_udf_c60">#REF!</definedName>
    <definedName name="db_spec_udf_c61">#REF!</definedName>
    <definedName name="db_spec_udf_c62">#REF!</definedName>
    <definedName name="db_spec_udf_c63">#REF!</definedName>
    <definedName name="db_spec_udf_c64">#REF!</definedName>
    <definedName name="db_spec_udf_c65">#REF!</definedName>
    <definedName name="db_spec_udf_c66">#REF!</definedName>
    <definedName name="db_spec_udf_c67">#REF!</definedName>
    <definedName name="db_spec_udf_c68">#REF!</definedName>
    <definedName name="db_spec_udf_c69">#REF!</definedName>
    <definedName name="db_spec_udf_c70">#REF!</definedName>
    <definedName name="db_spec_udf_c71">#REF!</definedName>
    <definedName name="db_spec_udf_c72">#REF!</definedName>
    <definedName name="db_spec_udf_c73">#REF!</definedName>
    <definedName name="db_spec_udf_c74">#REF!</definedName>
    <definedName name="db_spec_udf_c75">#REF!</definedName>
    <definedName name="db_spec_udf_c76">#REF!</definedName>
    <definedName name="db_spec_udf_c77">#REF!</definedName>
    <definedName name="db_spec_udf_c78">#REF!</definedName>
    <definedName name="db_spec_udf_c79">#REF!</definedName>
    <definedName name="db_spec_udf_c80">#REF!</definedName>
    <definedName name="db_spec_udf_c81">#REF!</definedName>
    <definedName name="db_spec_udf_c82">#REF!</definedName>
    <definedName name="db_spec_udf_c83">#REF!</definedName>
    <definedName name="db_spec_udf_c84">#REF!</definedName>
    <definedName name="db_spec_udf_c85">#REF!</definedName>
    <definedName name="db_spec_udf_c86">#REF!</definedName>
    <definedName name="db_spec_udf_c87">#REF!</definedName>
    <definedName name="db_spec_udf_c88">#REF!</definedName>
    <definedName name="db_spec_udf_c89">#REF!</definedName>
    <definedName name="db_spec_udf_c90">#REF!</definedName>
    <definedName name="db_spec_udf_c91">#REF!</definedName>
    <definedName name="db_spec_udf_c92">#REF!</definedName>
    <definedName name="db_spec_udf_c93">#REF!</definedName>
    <definedName name="db_spec_udf_c94">#REF!</definedName>
    <definedName name="db_spec_udf_c95">#REF!</definedName>
    <definedName name="db_spec_udf_c96">#REF!</definedName>
    <definedName name="db_spec_udf_c97">#REF!</definedName>
    <definedName name="db_spec_udf_c98">#REF!</definedName>
    <definedName name="db_spec_udf_c99">#REF!</definedName>
    <definedName name="db_tabsequence">#REF!</definedName>
    <definedName name="db_tag">#REF!</definedName>
    <definedName name="db_temp_uom">#REF!</definedName>
    <definedName name="db_text">#REF!</definedName>
    <definedName name="db_Type">#REF!</definedName>
    <definedName name="db_unit_id">#REF!</definedName>
    <definedName name="db_user_name">#REF!</definedName>
    <definedName name="db_width">#REF!</definedName>
    <definedName name="db_x">#REF!</definedName>
    <definedName name="db_x1">#REF!</definedName>
    <definedName name="db_x2">#REF!</definedName>
    <definedName name="db_y">#REF!</definedName>
    <definedName name="db_y1">#REF!</definedName>
    <definedName name="db_y2">#REF!</definedName>
    <definedName name="DBX">#REF!</definedName>
    <definedName name="dcc">'[18]SAT-DAS'!#REF!</definedName>
    <definedName name="DCX">#REF!</definedName>
    <definedName name="DD">#REF!</definedName>
    <definedName name="dd1pnc">[21]chitiet!$G$404</definedName>
    <definedName name="dd1pvl">[21]chitiet!$G$383</definedName>
    <definedName name="dd1x2">[79]gvl!$N$9</definedName>
    <definedName name="dd3pctnc">'[21]lam-moi'!#REF!</definedName>
    <definedName name="dd3pctvl">'[21]lam-moi'!#REF!</definedName>
    <definedName name="dd3plmvl">'[21]lam-moi'!#REF!</definedName>
    <definedName name="dd3pnc">'[21]lam-moi'!#REF!</definedName>
    <definedName name="dd3pvl">'[21]lam-moi'!#REF!</definedName>
    <definedName name="DDD">#REF!</definedName>
    <definedName name="dddd">'[80]DIV.3 NP'!#REF!</definedName>
    <definedName name="dddddddddd">[81]Alat1!$A$1:$J$59</definedName>
    <definedName name="ddhtnc">'[21]lam-moi'!#REF!</definedName>
    <definedName name="ddhtvl">'[21]lam-moi'!#REF!</definedName>
    <definedName name="ddt2nc">[21]gtrinh!#REF!</definedName>
    <definedName name="ddt2vl">[21]gtrinh!#REF!</definedName>
    <definedName name="ddtd3pnc">'[21]thao-go'!#REF!</definedName>
    <definedName name="ddtt1pnc">[21]gtrinh!#REF!</definedName>
    <definedName name="ddtt1pvl">[21]gtrinh!#REF!</definedName>
    <definedName name="ddtt3pnc">[21]gtrinh!#REF!</definedName>
    <definedName name="ddtt3pvl">[21]gtrinh!#REF!</definedName>
    <definedName name="DDX">#REF!</definedName>
    <definedName name="debuilding">#REF!</definedName>
    <definedName name="deconcrete">#REF!</definedName>
    <definedName name="dekplang">#REF!</definedName>
    <definedName name="Delta_level_m">75</definedName>
    <definedName name="Delta_level_us">3</definedName>
    <definedName name="demansory">#REF!</definedName>
    <definedName name="dempul">[56]Harga!#REF!</definedName>
    <definedName name="Dempul_Vinylex">'[40]HARGA BAHAN'!$F$44</definedName>
    <definedName name="densopaste">'[44]harga lama'!#REF!</definedName>
    <definedName name="densopool">'[44]harga lama'!#REF!</definedName>
    <definedName name="densotape">'[44]harga lama'!#REF!</definedName>
    <definedName name="dess">#REF!</definedName>
    <definedName name="detib2100">#REF!</definedName>
    <definedName name="detib2120">#REF!</definedName>
    <definedName name="detib250">#REF!</definedName>
    <definedName name="detib260">#REF!</definedName>
    <definedName name="detib280">#REF!</definedName>
    <definedName name="dfas">'[82]Analisa (ok)'!#REF!</definedName>
    <definedName name="DFDF">#REF!</definedName>
    <definedName name="DFHGDH">#REF!</definedName>
    <definedName name="dft_EI">[51]HSItem!$A$351:$F$671</definedName>
    <definedName name="dft_SNI">[51]HSItem!$A$178:$F$350</definedName>
    <definedName name="dgdf">'[83]SAT-DAS'!$J$68</definedName>
    <definedName name="DGDFG">#REF!</definedName>
    <definedName name="DGFDGD">#REF!</definedName>
    <definedName name="DGHDFG">#REF!</definedName>
    <definedName name="dgk">#REF!</definedName>
    <definedName name="DGM">[21]DONGIA!$A$453:$F$459</definedName>
    <definedName name="dgnc">#REF!</definedName>
    <definedName name="DGTH">[21]DONGIA!#REF!</definedName>
    <definedName name="DGTH1">[21]DONGIA!$A$414:$G$452</definedName>
    <definedName name="dgth2">[21]DONGIA!$A$414:$G$439</definedName>
    <definedName name="DGTR">[21]DONGIA!$A$472:$I$521</definedName>
    <definedName name="dgvl">#REF!</definedName>
    <definedName name="DGVL1">[21]DONGIA!$A$5:$F$235</definedName>
    <definedName name="DGVT">'[21]DON GIA'!$C$5:$G$137</definedName>
    <definedName name="DHDHF3789">#REF!</definedName>
    <definedName name="DIAM">#REF!</definedName>
    <definedName name="Dinding_Keramik_20x25cm_1m2">'[55]Contoh Analisa'!$G$205</definedName>
    <definedName name="Divisi1">'[4]Anl. Mobilisasi'!$K$57</definedName>
    <definedName name="Divisi10">'[4]Kuantitas &amp; Harga'!$I$176</definedName>
    <definedName name="Divisi3">'[4]Kuantitas &amp; Harga'!$I$48</definedName>
    <definedName name="Divisi4">'[4]Kuantitas &amp; Harga'!$I$59</definedName>
    <definedName name="Divisi5">'[4]Kuantitas &amp; Harga'!$I$69</definedName>
    <definedName name="Divisi6">'[4]Kuantitas &amp; Harga'!$I$82</definedName>
    <definedName name="Divisi7">'[4]Kuantitas &amp; Harga'!$I$106</definedName>
    <definedName name="Divisi8">'[4]Kuantitas &amp; Harga'!$I$138</definedName>
    <definedName name="dka">#REF!</definedName>
    <definedName name="dkk">#REF!</definedName>
    <definedName name="DL15HT">'[21]TONGKE-HT'!#REF!</definedName>
    <definedName name="DL16HT">'[21]TONGKE-HT'!#REF!</definedName>
    <definedName name="DL19HT">'[21]TONGKE-HT'!#REF!</definedName>
    <definedName name="DL20HT">'[21]TONGKE-HT'!#REF!</definedName>
    <definedName name="dldl1100">'[84]Isolasi Luar Dalam'!$N$46</definedName>
    <definedName name="dldl160">'[84]Isolasi Luar Dalam'!$L$46</definedName>
    <definedName name="dldl180">'[84]Isolasi Luar Dalam'!$M$46</definedName>
    <definedName name="dldlg100">'[84]Isolasi Luar Dalam'!$N$23</definedName>
    <definedName name="dllg100">'[84]Isolasi Luar'!$N$342</definedName>
    <definedName name="dllg120">'[84]Isolasi Luar'!$O$342</definedName>
    <definedName name="dllg50">'[84]Isolasi Luar'!$K$342</definedName>
    <definedName name="dllg60">'[84]Isolasi Luar'!$L$342</definedName>
    <definedName name="dllg80">'[84]Isolasi Luar'!$M$342</definedName>
    <definedName name="dlpar38120">#REF!</definedName>
    <definedName name="dlplc13w">#REF!</definedName>
    <definedName name="dlplc13wbimc">#REF!</definedName>
    <definedName name="dm">1416.98</definedName>
    <definedName name="dolken">[61]H.Mtrl!$E$30</definedName>
    <definedName name="dongia">[21]DG!$A$4:$I$567</definedName>
    <definedName name="dongia1">[21]DG!$A$4:$H$606</definedName>
    <definedName name="double">#REF!</definedName>
    <definedName name="dozer">'[64]TP ALAT'!#REF!</definedName>
    <definedName name="dP">#REF!</definedName>
    <definedName name="dpa">#REF!</definedName>
    <definedName name="dpk">#REF!</definedName>
    <definedName name="Dpul_Kayu">[55]H.Bahan!$E$53</definedName>
    <definedName name="DRAINASE">'[4]Kuantitas &amp; Harga'!$A$25:$J$31</definedName>
    <definedName name="drilb2100">#REF!</definedName>
    <definedName name="drilb2120">#REF!</definedName>
    <definedName name="drilb250">#REF!</definedName>
    <definedName name="drilb260">#REF!</definedName>
    <definedName name="drilb280">#REF!</definedName>
    <definedName name="drildl3a100">#REF!</definedName>
    <definedName name="drildl3a120">#REF!</definedName>
    <definedName name="drildl3a50">#REF!</definedName>
    <definedName name="drildl3a60">#REF!</definedName>
    <definedName name="drildl3a80">#REF!</definedName>
    <definedName name="drill1100">#REF!</definedName>
    <definedName name="drill1120">#REF!</definedName>
    <definedName name="drill150">#REF!</definedName>
    <definedName name="drill160">#REF!</definedName>
    <definedName name="drill180">#REF!</definedName>
    <definedName name="drill3100">#REF!</definedName>
    <definedName name="drill3120">#REF!</definedName>
    <definedName name="drill350">#REF!</definedName>
    <definedName name="drill360">#REF!</definedName>
    <definedName name="drill380">#REF!</definedName>
    <definedName name="drill5100">#REF!</definedName>
    <definedName name="drill5120">#REF!</definedName>
    <definedName name="drill550">#REF!</definedName>
    <definedName name="drill560">#REF!</definedName>
    <definedName name="drill580">#REF!</definedName>
    <definedName name="drill5a100">#REF!</definedName>
    <definedName name="drill5a120">#REF!</definedName>
    <definedName name="drill5a50">#REF!</definedName>
    <definedName name="drill5a60">#REF!</definedName>
    <definedName name="drill5a80">#REF!</definedName>
    <definedName name="drill6a100">#REF!</definedName>
    <definedName name="drill6a120">#REF!</definedName>
    <definedName name="drill6a50">#REF!</definedName>
    <definedName name="drill6a60">#REF!</definedName>
    <definedName name="drill6a80">#REF!</definedName>
    <definedName name="drillug100">#REF!</definedName>
    <definedName name="drillug120">#REF!</definedName>
    <definedName name="drillug50">#REF!</definedName>
    <definedName name="drillug60">#REF!</definedName>
    <definedName name="drillug80">#REF!</definedName>
    <definedName name="drumpencampur">#REF!</definedName>
    <definedName name="drumpenyemprot">#REF!</definedName>
    <definedName name="DRYWEIGHT">#REF!</definedName>
    <definedName name="DS_No">#REF!</definedName>
    <definedName name="ds1pnc">#REF!</definedName>
    <definedName name="ds1pvl">#REF!</definedName>
    <definedName name="ds3pnc">#REF!</definedName>
    <definedName name="ds3pvl">#REF!</definedName>
    <definedName name="dsct3pnc">'[21]#REF'!#REF!</definedName>
    <definedName name="dsct3pvl">'[21]#REF'!#REF!</definedName>
    <definedName name="dsdsd">'[80]DIV.3 NP'!#REF!</definedName>
    <definedName name="dsilb2100">#REF!</definedName>
    <definedName name="dsilb2120">#REF!</definedName>
    <definedName name="dsilb250">#REF!</definedName>
    <definedName name="dsilb260">#REF!</definedName>
    <definedName name="dsilb280">#REF!</definedName>
    <definedName name="dsildb2100">#REF!</definedName>
    <definedName name="dsildb2120">#REF!</definedName>
    <definedName name="dsildb250">#REF!</definedName>
    <definedName name="dsildb260">#REF!</definedName>
    <definedName name="dsildb280">#REF!</definedName>
    <definedName name="dsildl1100">#REF!</definedName>
    <definedName name="dsildl1120">#REF!</definedName>
    <definedName name="dsildl150">#REF!</definedName>
    <definedName name="dsildl160">#REF!</definedName>
    <definedName name="dsildl180">#REF!</definedName>
    <definedName name="dsildl3100">#REF!</definedName>
    <definedName name="dsildl3120">#REF!</definedName>
    <definedName name="dsildl350">#REF!</definedName>
    <definedName name="dsildl360">#REF!</definedName>
    <definedName name="dsildl380">#REF!</definedName>
    <definedName name="dsildl3a100">#REF!</definedName>
    <definedName name="dsildl3a120">#REF!</definedName>
    <definedName name="dsildl3a50">#REF!</definedName>
    <definedName name="dsildl3a60">#REF!</definedName>
    <definedName name="dsildl3a80">#REF!</definedName>
    <definedName name="dsildl5100">#REF!</definedName>
    <definedName name="dsildl5120">#REF!</definedName>
    <definedName name="dsildl550">#REF!</definedName>
    <definedName name="dsildl560">#REF!</definedName>
    <definedName name="dsildl580">#REF!</definedName>
    <definedName name="dsildl5a100">#REF!</definedName>
    <definedName name="dsildl5a120">#REF!</definedName>
    <definedName name="dsildl5a50">#REF!</definedName>
    <definedName name="dsildl5a60">#REF!</definedName>
    <definedName name="dsildl5a80">#REF!</definedName>
    <definedName name="dsildl6a100">#REF!</definedName>
    <definedName name="dsildl6a120">#REF!</definedName>
    <definedName name="dsildl6a50">#REF!</definedName>
    <definedName name="dsildl6a60">#REF!</definedName>
    <definedName name="dsildl6a80">#REF!</definedName>
    <definedName name="dsildlug100">#REF!</definedName>
    <definedName name="dsildlug120">#REF!</definedName>
    <definedName name="dsildlug50">#REF!</definedName>
    <definedName name="dsildlug60">#REF!</definedName>
    <definedName name="dsildlug80">#REF!</definedName>
    <definedName name="dsill1100">#REF!</definedName>
    <definedName name="dsill1120">#REF!</definedName>
    <definedName name="dsill150">#REF!</definedName>
    <definedName name="dsill160">#REF!</definedName>
    <definedName name="dsill180">#REF!</definedName>
    <definedName name="dsill3100">#REF!</definedName>
    <definedName name="dsill3120">#REF!</definedName>
    <definedName name="dsill350">#REF!</definedName>
    <definedName name="dsill360">#REF!</definedName>
    <definedName name="dsill380">#REF!</definedName>
    <definedName name="dsill3a100">#REF!</definedName>
    <definedName name="dsill3a120">#REF!</definedName>
    <definedName name="dsill3a50">#REF!</definedName>
    <definedName name="dsill3a60">#REF!</definedName>
    <definedName name="dsill3a80">#REF!</definedName>
    <definedName name="dsill5100">#REF!</definedName>
    <definedName name="dsill5120">#REF!</definedName>
    <definedName name="dsill550">#REF!</definedName>
    <definedName name="dsill560">#REF!</definedName>
    <definedName name="dsill580">#REF!</definedName>
    <definedName name="dsill5a100">#REF!</definedName>
    <definedName name="dsill5a120">#REF!</definedName>
    <definedName name="dsill5a50">#REF!</definedName>
    <definedName name="dsill5a60">#REF!</definedName>
    <definedName name="dsill5a80">#REF!</definedName>
    <definedName name="dsill6a100">#REF!</definedName>
    <definedName name="dsill6a120">#REF!</definedName>
    <definedName name="dsill6a50">#REF!</definedName>
    <definedName name="dsill6a60">#REF!</definedName>
    <definedName name="dsill6a80">#REF!</definedName>
    <definedName name="dsillug100">#REF!</definedName>
    <definedName name="dsillug120">#REF!</definedName>
    <definedName name="dsillug50">#REF!</definedName>
    <definedName name="dsillug60">#REF!</definedName>
    <definedName name="dsillug80">#REF!</definedName>
    <definedName name="dstib2100">#REF!</definedName>
    <definedName name="dstib2120">#REF!</definedName>
    <definedName name="dstib250">#REF!</definedName>
    <definedName name="dstib260">#REF!</definedName>
    <definedName name="dstib280">#REF!</definedName>
    <definedName name="dt">'[57]DU&amp;B'!#REF!</definedName>
    <definedName name="dump34">#REF!</definedName>
    <definedName name="dump68">#REF!</definedName>
    <definedName name="DUMPTRUCK1">'[5]An. Alat'!$A$119:$J$177</definedName>
    <definedName name="DUMPTRUCK2">'[5]An. Alat'!$A$178:$J$236</definedName>
    <definedName name="dumptruck5ton">#REF!</definedName>
    <definedName name="duong1">[21]DONGIA!#REF!</definedName>
    <definedName name="duong2">[21]DONGIA!#REF!</definedName>
    <definedName name="duong3">[21]DONGIA!#REF!</definedName>
    <definedName name="duong4">[21]DONGIA!#REF!</definedName>
    <definedName name="duong5">[21]DONGIA!#REF!</definedName>
    <definedName name="dwg_name">#REF!</definedName>
    <definedName name="dxcwe">'[18]SAT-DAS'!#REF!</definedName>
    <definedName name="e">#REF!</definedName>
    <definedName name="E_1">#REF!</definedName>
    <definedName name="E.">#REF!</definedName>
    <definedName name="EART.C">'[53]BAHAN &amp; UPAH'!#REF!</definedName>
    <definedName name="EART.L">#REF!</definedName>
    <definedName name="EART.O">#REF!</definedName>
    <definedName name="EART.S">'[53]BAHAN &amp; UPAH'!#REF!</definedName>
    <definedName name="EART.T">#REF!</definedName>
    <definedName name="ed">'[10]basic bahan'!#REF!</definedName>
    <definedName name="EEE06REV">'[85]5-Peralatan'!$AW$13</definedName>
    <definedName name="EEE09REV1">'[85]5-Peralatan'!$AW$16</definedName>
    <definedName name="EEE17REV">'[85]5-Peralatan'!$AW$24</definedName>
    <definedName name="EEE17REV1">'[85]5-Peralatan'!$AW$24</definedName>
    <definedName name="eertyh568">'[10]basic bahan'!#REF!</definedName>
    <definedName name="EEX">#REF!</definedName>
    <definedName name="efvef">'[18]SAT-DAS'!#REF!</definedName>
    <definedName name="EFX">#REF!</definedName>
    <definedName name="EGX">#REF!</definedName>
    <definedName name="EHX">#REF!</definedName>
    <definedName name="EI_AL">#REF!</definedName>
    <definedName name="EJX">#REF!</definedName>
    <definedName name="Ekspose_Kolom_Type_20_20cm_Menjai30_30cm_degan_Pas_Bata">[55]H.Bahan!$E$110</definedName>
    <definedName name="EKX">#REF!</definedName>
    <definedName name="elas">#REF!</definedName>
    <definedName name="Elec">[12]DHSD!#REF!</definedName>
    <definedName name="elek">#REF!</definedName>
    <definedName name="ELX">#REF!</definedName>
    <definedName name="em">#REF!</definedName>
    <definedName name="ember">'[18]SAT-DAS'!#REF!</definedName>
    <definedName name="emulsion">#REF!</definedName>
    <definedName name="EngDuration">#REF!</definedName>
    <definedName name="Engsel">[56]Harga!#REF!</definedName>
    <definedName name="Engsel_Jendela">[39]upah!$G$23</definedName>
    <definedName name="Engsel_Pintu">[39]upah!$G$24</definedName>
    <definedName name="engseljendela">[56]Harga!#REF!</definedName>
    <definedName name="Engselpintu">[56]Harga!#REF!</definedName>
    <definedName name="ENTETE">#REF!</definedName>
    <definedName name="ENTRANCE">#REF!</definedName>
    <definedName name="eol">#REF!</definedName>
    <definedName name="Epoxiresin">'[44]harga lama'!#REF!</definedName>
    <definedName name="eqgfa">[41]BoQ!$A$130:$H$230</definedName>
    <definedName name="equip_id">#REF!</definedName>
    <definedName name="ER">#REF!</definedName>
    <definedName name="errrrrrrrrrrrgt">[41]BoQ!#REF!</definedName>
    <definedName name="esc">#REF!</definedName>
    <definedName name="ESRGFSGS">#REF!</definedName>
    <definedName name="eternit">'[7]upah &amp; bhan'!$F$40</definedName>
    <definedName name="Eternit\asbes">'[7]upah &amp; bhan'!$F$40</definedName>
    <definedName name="etr">'[82]SAT-DAS'!#REF!</definedName>
    <definedName name="evfv">'[18]SAT-DAS'!$J$54</definedName>
    <definedName name="ex">'[57]DU&amp;B'!#REF!</definedName>
    <definedName name="exc">[12]DHSD!$G$39</definedName>
    <definedName name="exca">#REF!</definedName>
    <definedName name="exca2">#REF!</definedName>
    <definedName name="excamore">#REF!</definedName>
    <definedName name="excav">'[75]SAT-DAS'!#REF!</definedName>
    <definedName name="EXCAVATOR">'[5]An. Alat'!$A$237:$J$237</definedName>
    <definedName name="excawater">#REF!</definedName>
    <definedName name="Excel_BuiltIn_Print_Area_13_1">'[86]Scope of Work'!#REF!</definedName>
    <definedName name="Excel_BuiltIn_Print_Area_17_1">#REF!</definedName>
    <definedName name="Excel_BuiltIn_Print_Area_17_1_1">#REF!</definedName>
    <definedName name="Excel_BuiltIn_Print_Area_18_1">#REF!</definedName>
    <definedName name="Excel_BuiltIn_Print_Area_18_1___0">#REF!</definedName>
    <definedName name="Excel_BuiltIn_Print_Area_18_1_1">#REF!</definedName>
    <definedName name="Excel_BuiltIn_Print_Area_18_1_1___0">#REF!</definedName>
    <definedName name="Excel_BuiltIn_Print_Area_18_1_1___0___0">#REF!</definedName>
    <definedName name="Excel_BuiltIn_Print_Area_18_1_1_1">#REF!</definedName>
    <definedName name="Excel_BuiltIn_Print_Area_18_1_1_1___0">#REF!</definedName>
    <definedName name="Excel_BuiltIn_Print_Area_18_1_1_1_1">#REF!</definedName>
    <definedName name="Excel_BuiltIn_Print_Area_18_1_1_1_1___0">#REF!</definedName>
    <definedName name="Excel_BuiltIn_Print_Area_18_1_1_1_1___0___0">#REF!</definedName>
    <definedName name="Excel_BuiltIn_Print_Area_18_1_1_1_1_1">#REF!</definedName>
    <definedName name="Excel_BuiltIn_Print_Area_18_1_1_1_1_1___0">#REF!</definedName>
    <definedName name="Excel_BuiltIn_Print_Area_18_1_1_1_1_1_1">#REF!</definedName>
    <definedName name="Excel_BuiltIn_Print_Area_18_1_1_1_1_1_1___0">#REF!</definedName>
    <definedName name="Excel_BuiltIn_Print_Area_18_1_1_1_1_1_1_1___0">#REF!</definedName>
    <definedName name="Excel_BuiltIn_Print_Area_18_1_1_1_1_1_1_1_1">#REF!</definedName>
    <definedName name="Excel_BuiltIn_Print_Area_18_1_1_1_1_1_1_1_1___0">#REF!</definedName>
    <definedName name="Excel_BuiltIn_Print_Area_18_1_1_1_1_1_1_1_1_1">#REF!</definedName>
    <definedName name="Excel_BuiltIn_Print_Area_18_1_1_1_1_1_1_1_1_1_1">#REF!</definedName>
    <definedName name="Excel_BuiltIn_Print_Area_18_1_1_1_1_1_1_1_1_1_1_1">#REF!</definedName>
    <definedName name="Excel_BuiltIn_Print_Area_18_1_1_1_1_1_1_1_1_1_1_1___0">#REF!</definedName>
    <definedName name="Excel_BuiltIn_Print_Area_3_1">NA()</definedName>
    <definedName name="Excel_BuiltIn_Print_Area_3_1_1">NA()</definedName>
    <definedName name="Excel_BuiltIn_Print_Area_5_1">'[86]Proposal RAB'!#REF!</definedName>
    <definedName name="exrate">#REF!</definedName>
    <definedName name="EXTRA">#REF!</definedName>
    <definedName name="_xlnm.Extract">'[87]Bid-Tab'!#REF!</definedName>
    <definedName name="F">#REF!</definedName>
    <definedName name="F.">#REF!</definedName>
    <definedName name="f.1a">#REF!</definedName>
    <definedName name="f.1b">#REF!</definedName>
    <definedName name="F.1c">#REF!</definedName>
    <definedName name="F.1d">#REF!</definedName>
    <definedName name="f.21">#REF!</definedName>
    <definedName name="f.22">#REF!</definedName>
    <definedName name="f.26">#REF!</definedName>
    <definedName name="f.33a">#REF!</definedName>
    <definedName name="f.33b">#REF!</definedName>
    <definedName name="f.33c">#REF!</definedName>
    <definedName name="f.34">#REF!</definedName>
    <definedName name="f.36">#REF!</definedName>
    <definedName name="f92F56">[21]dtxl!#REF!</definedName>
    <definedName name="fa">[88]BASIC!#REF!</definedName>
    <definedName name="faab">#REF!</definedName>
    <definedName name="facm">#REF!</definedName>
    <definedName name="facocon">#REF!</definedName>
    <definedName name="facon">#REF!</definedName>
    <definedName name="facp">#REF!</definedName>
    <definedName name="fadf">'[83]SAT-DAS'!$J$20</definedName>
    <definedName name="faeol">#REF!</definedName>
    <definedName name="faf">'[83]SAT-DAS'!$J$14</definedName>
    <definedName name="fahd">#REF!</definedName>
    <definedName name="fahdt">#REF!</definedName>
    <definedName name="fahs">#REF!</definedName>
    <definedName name="fail">#REF!</definedName>
    <definedName name="faitc">#REF!</definedName>
    <definedName name="faki">#REF!</definedName>
    <definedName name="faktd">#REF!</definedName>
    <definedName name="fam">#REF!</definedName>
    <definedName name="famcp">#REF!</definedName>
    <definedName name="faoi">#REF!</definedName>
    <definedName name="far">#REF!</definedName>
    <definedName name="fasd">#REF!</definedName>
    <definedName name="fasdt">#REF!</definedName>
    <definedName name="fat">#REF!</definedName>
    <definedName name="fbt">#REF!</definedName>
    <definedName name="Fd">#REF!</definedName>
    <definedName name="FDCOURT">'[52]7.KANTIN'!#REF!</definedName>
    <definedName name="fdfa">'[82]Analisa (ok)'!#REF!</definedName>
    <definedName name="FE">#REF!</definedName>
    <definedName name="feco25">#REF!</definedName>
    <definedName name="fedc2">#REF!</definedName>
    <definedName name="fedc35">#REF!</definedName>
    <definedName name="fendercell">'[44]harga lama'!#REF!</definedName>
    <definedName name="fenderv">'[44]harga lama'!#REF!</definedName>
    <definedName name="ferro">#REF!</definedName>
    <definedName name="FEX">#REF!</definedName>
    <definedName name="ff">#REF!</definedName>
    <definedName name="fff">'[89]Kuantitas &amp; Harga'!#REF!</definedName>
    <definedName name="fffff">#REF!</definedName>
    <definedName name="ffffffff">[41]BoQ!$A$13:$H$20</definedName>
    <definedName name="FFX">#REF!</definedName>
    <definedName name="fgss">'[90]Analisa (ok)'!#REF!</definedName>
    <definedName name="FGX">#REF!</definedName>
    <definedName name="FHDFH">#REF!</definedName>
    <definedName name="FHX">#REF!</definedName>
    <definedName name="Fibermesh">'[44]harga lama'!#REF!</definedName>
    <definedName name="fibre">#REF!</definedName>
    <definedName name="Fil">'[45]SAT-DAS'!#REF!</definedName>
    <definedName name="Filer">'[45]SAT-DAS'!#REF!</definedName>
    <definedName name="filler">#REF!</definedName>
    <definedName name="fillerlatasir">#REF!</definedName>
    <definedName name="filtercloth">'[44]harga lama'!#REF!</definedName>
    <definedName name="final">'[57]DU&amp;B'!#REF!</definedName>
    <definedName name="FINISHER">'[5]An. Alat'!#REF!</definedName>
    <definedName name="FIRST_FLOOR">#REF!</definedName>
    <definedName name="Fittings_Table1">'[77]Help-Pipe Size'!$C$33:$V$51</definedName>
    <definedName name="Fittings_Table2">'[77]Help-Pipe Size'!$C$57:$U$75</definedName>
    <definedName name="Fittings_Table3">'[77]Help-Pipe Size'!$C$81:$U$99</definedName>
    <definedName name="fjfk">'[82]SAT-DAS'!#REF!</definedName>
    <definedName name="FJX">#REF!</definedName>
    <definedName name="fk">[91]AHSP!$P$22</definedName>
    <definedName name="Fk.Xt">#REF!</definedName>
    <definedName name="fkx">#REF!</definedName>
    <definedName name="FL">#REF!</definedName>
    <definedName name="flat">#REF!</definedName>
    <definedName name="FLATBEDTRUCK">'[5]An. Alat'!#REF!</definedName>
    <definedName name="flmh400">#REF!</definedName>
    <definedName name="Floor_Drain">[39]upah!$G$25</definedName>
    <definedName name="Flow">#REF!</definedName>
    <definedName name="flx">#REF!</definedName>
    <definedName name="fm_beta">#REF!</definedName>
    <definedName name="fm_bleed_hole_diam">#REF!</definedName>
    <definedName name="fm_bleed_hole_diam_uid">#REF!</definedName>
    <definedName name="fm_diff_press_tr">#REF!</definedName>
    <definedName name="fm_diff_press_tr_uid">#REF!</definedName>
    <definedName name="fm_meter_type">#REF!</definedName>
    <definedName name="fm_orif_diam">#REF!</definedName>
    <definedName name="fm_orif_diam_uid">#REF!</definedName>
    <definedName name="fm_orif_mat">#REF!</definedName>
    <definedName name="fm_orif_mat_id">#REF!</definedName>
    <definedName name="fm_sub_meter_type">#REF!</definedName>
    <definedName name="fmixer">#REF!</definedName>
    <definedName name="FOOTER">#REF!</definedName>
    <definedName name="FORM1011">#REF!</definedName>
    <definedName name="FORM1012">#REF!</definedName>
    <definedName name="FORM1013">#REF!</definedName>
    <definedName name="FORM1014">#REF!</definedName>
    <definedName name="FORM1015">#REF!</definedName>
    <definedName name="FORM21">#REF!</definedName>
    <definedName name="FORM22E">#REF!</definedName>
    <definedName name="FORM22L">#REF!</definedName>
    <definedName name="FORM231">#REF!</definedName>
    <definedName name="FORM232">#REF!</definedName>
    <definedName name="FORM233">#REF!</definedName>
    <definedName name="Form234">#REF!</definedName>
    <definedName name="Form235">#REF!</definedName>
    <definedName name="Form236">#REF!</definedName>
    <definedName name="FORM241">#REF!</definedName>
    <definedName name="FORM242">#REF!</definedName>
    <definedName name="FORM243">#REF!</definedName>
    <definedName name="FORM311">#REF!</definedName>
    <definedName name="FORM312">#REF!</definedName>
    <definedName name="FORM313">#REF!</definedName>
    <definedName name="FORM314">#REF!</definedName>
    <definedName name="FORM315">#REF!</definedName>
    <definedName name="FORM316">'[92]5a'!#REF!</definedName>
    <definedName name="FORM319">#REF!</definedName>
    <definedName name="FORM321">'[92]5a'!#REF!</definedName>
    <definedName name="FORM322">#REF!</definedName>
    <definedName name="FORM323">#REF!</definedName>
    <definedName name="FORM323L">#REF!</definedName>
    <definedName name="FORM324">#REF!</definedName>
    <definedName name="FORM33">'[92]5a'!#REF!</definedName>
    <definedName name="FORM331">#REF!</definedName>
    <definedName name="FORM346">#REF!</definedName>
    <definedName name="FORM421">#REF!</definedName>
    <definedName name="FORM422">#REF!</definedName>
    <definedName name="FORM423">#REF!</definedName>
    <definedName name="FORM424">#REF!</definedName>
    <definedName name="FORM425">#REF!</definedName>
    <definedName name="FORM426">#REF!</definedName>
    <definedName name="FORM427">#REF!</definedName>
    <definedName name="FORM511">#REF!</definedName>
    <definedName name="FORM512">#REF!</definedName>
    <definedName name="FORM521">'[93]Analisa 2'!#REF!</definedName>
    <definedName name="FORM522">'[93]Analisa 2'!#REF!</definedName>
    <definedName name="FORM541">'[93]Analisa 2'!#REF!</definedName>
    <definedName name="FORM542">'[93]Analisa 2'!#REF!</definedName>
    <definedName name="FORM611">#REF!</definedName>
    <definedName name="FORM612">'[93]Analisa 3'!#REF!</definedName>
    <definedName name="FORM621">'[93]Analisa 3'!#REF!</definedName>
    <definedName name="FORM622">'[93]Analisa 3'!#REF!</definedName>
    <definedName name="FORM623">'[93]Analisa 3'!#REF!</definedName>
    <definedName name="FORM631">'[93]Analisa 3'!#REF!</definedName>
    <definedName name="FORM632">'[93]Analisa 3'!#REF!</definedName>
    <definedName name="FORM633">'[93]Analisa 3'!#REF!</definedName>
    <definedName name="FORM634">'[93]Analisa 3'!#REF!</definedName>
    <definedName name="FORM635">#REF!</definedName>
    <definedName name="FORM635A">#REF!</definedName>
    <definedName name="FORM636">#REF!</definedName>
    <definedName name="FORM641L">#REF!</definedName>
    <definedName name="FORM642">#REF!</definedName>
    <definedName name="FORM65">'[93]Analisa 3'!#REF!</definedName>
    <definedName name="FORM66PERATA">'[93]Analisa 3'!#REF!</definedName>
    <definedName name="FORM66PERMUKAAN">'[93]Analisa 3'!#REF!</definedName>
    <definedName name="FORM7101">[5]NP!#REF!</definedName>
    <definedName name="FORM7102">[5]NP!#REF!</definedName>
    <definedName name="FORM7103">[5]NP!#REF!</definedName>
    <definedName name="FORM711">'[93]Analisa 5'!#REF!</definedName>
    <definedName name="FORM712">[5]NP!#REF!</definedName>
    <definedName name="FORM713">[5]NP!#REF!</definedName>
    <definedName name="FORM713a">[54]Beton!#REF!</definedName>
    <definedName name="FORM714">'[93]Analisa 5'!#REF!</definedName>
    <definedName name="FORM715">[5]NP!#REF!</definedName>
    <definedName name="FORM716">[5]NP!#REF!</definedName>
    <definedName name="FORM717">[5]NP!#REF!</definedName>
    <definedName name="FORM718">[5]NP!#REF!</definedName>
    <definedName name="FORM721">'[93]Analisa 5'!#REF!</definedName>
    <definedName name="FORM731">#REF!</definedName>
    <definedName name="FORM732">'[93]Analisa 5'!#REF!</definedName>
    <definedName name="FORM733">'[93]Analisa 5'!#REF!</definedName>
    <definedName name="FORM734">'[93]Analisa 5'!#REF!</definedName>
    <definedName name="FORM735">'[93]Analisa 5'!#REF!</definedName>
    <definedName name="FORM744">[5]NP!#REF!</definedName>
    <definedName name="FORM745">[5]NP!#REF!</definedName>
    <definedName name="Form761">[94]Beton!#REF!</definedName>
    <definedName name="FORM7610">[5]NP!#REF!</definedName>
    <definedName name="FORM7612a">[5]NP!#REF!</definedName>
    <definedName name="FORM7612b">[5]NP!#REF!</definedName>
    <definedName name="FORM7612c">[5]NP!#REF!</definedName>
    <definedName name="FORM7613a">[5]NP!#REF!</definedName>
    <definedName name="FORM7613b">[5]NP!#REF!</definedName>
    <definedName name="FORM7613c">[5]NP!#REF!</definedName>
    <definedName name="FORM7614a">[5]NP!#REF!</definedName>
    <definedName name="FORM7614b">[5]NP!#REF!</definedName>
    <definedName name="FORM7614c">[5]NP!#REF!</definedName>
    <definedName name="FORM7614d">[5]NP!#REF!</definedName>
    <definedName name="FORM7614e">[5]NP!#REF!</definedName>
    <definedName name="FORM7618">[5]NP!#REF!</definedName>
    <definedName name="FORM7619">[5]NP!#REF!</definedName>
    <definedName name="FORM768">[5]NP!#REF!</definedName>
    <definedName name="FORM769">[5]NP!#REF!</definedName>
    <definedName name="FORM76X">[5]NP!#REF!</definedName>
    <definedName name="FORM771a">'[93]Analisa 5'!#REF!</definedName>
    <definedName name="FORM771b">'[93]Analisa 5'!#REF!</definedName>
    <definedName name="FORM771c">'[93]Analisa 5'!#REF!</definedName>
    <definedName name="FORM771d">'[93]Analisa 5'!#REF!</definedName>
    <definedName name="FORM772a">'[93]Analisa 5'!#REF!</definedName>
    <definedName name="FORM772b">'[93]Analisa 5'!#REF!</definedName>
    <definedName name="FORM772c">'[93]Analisa 5'!#REF!</definedName>
    <definedName name="FORM772d">'[93]Analisa 5'!#REF!</definedName>
    <definedName name="FORM79manual">[5]NP!#REF!</definedName>
    <definedName name="FORM79mekanis">[5]NP!#REF!</definedName>
    <definedName name="FORM811">#REF!</definedName>
    <definedName name="FORM812">#REF!</definedName>
    <definedName name="FORM813">#REF!</definedName>
    <definedName name="FORM814">#REF!</definedName>
    <definedName name="FORM815">#REF!</definedName>
    <definedName name="FORM817">#REF!</definedName>
    <definedName name="FORM818">#REF!</definedName>
    <definedName name="FORM819">#REF!</definedName>
    <definedName name="FORM82">#REF!</definedName>
    <definedName name="FORM841">#REF!</definedName>
    <definedName name="FORM8410">#REF!</definedName>
    <definedName name="FORM842">#REF!</definedName>
    <definedName name="FORM844">#REF!</definedName>
    <definedName name="FORM845">#REF!</definedName>
    <definedName name="FORM846">#REF!</definedName>
    <definedName name="FORM847">#REF!</definedName>
    <definedName name="FORM910">#REF!</definedName>
    <definedName name="FORM911">#REF!</definedName>
    <definedName name="FORM912">#REF!</definedName>
    <definedName name="FORM913">#REF!</definedName>
    <definedName name="FORM914">#REF!</definedName>
    <definedName name="FORM915">#REF!</definedName>
    <definedName name="FORM916">#REF!</definedName>
    <definedName name="FORM917">#REF!</definedName>
    <definedName name="FORM918">#REF!</definedName>
    <definedName name="FORM919">#REF!</definedName>
    <definedName name="FORM920">#REF!</definedName>
    <definedName name="FORM94">#REF!</definedName>
    <definedName name="FORM95">#REF!</definedName>
    <definedName name="FORM96">#REF!</definedName>
    <definedName name="FORM97">#REF!</definedName>
    <definedName name="FORM98">#REF!</definedName>
    <definedName name="FORM99">#REF!</definedName>
    <definedName name="FORMGEOTEKSTIL">[5]NP!#REF!</definedName>
    <definedName name="formika">'[44]harga lama'!#REF!</definedName>
    <definedName name="foto">#REF!</definedName>
    <definedName name="Fp">#REF!</definedName>
    <definedName name="Fr">#REF!</definedName>
    <definedName name="frc4x10">#REF!</definedName>
    <definedName name="frc4x1x400">#REF!</definedName>
    <definedName name="frc4x25">#REF!</definedName>
    <definedName name="frc4x300">#REF!</definedName>
    <definedName name="frc4x35">#REF!</definedName>
    <definedName name="frc4x95">#REF!</definedName>
    <definedName name="frc5x4">#REF!</definedName>
    <definedName name="frc5x6">#REF!</definedName>
    <definedName name="from">#REF!</definedName>
    <definedName name="FRRDS">#REF!</definedName>
    <definedName name="frt">'[18]SAT-DAS'!#REF!</definedName>
    <definedName name="fs">#REF!</definedName>
    <definedName name="fsvd100">#REF!</definedName>
    <definedName name="fsvd150">#REF!</definedName>
    <definedName name="fsvd65">#REF!</definedName>
    <definedName name="ft">#REF!</definedName>
    <definedName name="FULVIMIXER">'[5]An. Alat'!#REF!</definedName>
    <definedName name="FURNITURE__FURNISHING">#REF!</definedName>
    <definedName name="fw">#REF!</definedName>
    <definedName name="g">#REF!</definedName>
    <definedName name="G.">#REF!</definedName>
    <definedName name="g.14">#REF!</definedName>
    <definedName name="G.2">#REF!</definedName>
    <definedName name="G.2a">#REF!</definedName>
    <definedName name="G.2b">#REF!</definedName>
    <definedName name="g.32">#REF!</definedName>
    <definedName name="g.32a">#REF!</definedName>
    <definedName name="G.32h">#REF!</definedName>
    <definedName name="g.32l">#REF!</definedName>
    <definedName name="G.33b">#REF!</definedName>
    <definedName name="G.33b1">#REF!</definedName>
    <definedName name="G.33m">#REF!</definedName>
    <definedName name="G.38">#REF!</definedName>
    <definedName name="g.41a">#REF!</definedName>
    <definedName name="g.41b">#REF!</definedName>
    <definedName name="G.41c">#REF!</definedName>
    <definedName name="G.43a">#REF!</definedName>
    <definedName name="G.43b">#REF!</definedName>
    <definedName name="G.44">#REF!</definedName>
    <definedName name="G.50h">#REF!</definedName>
    <definedName name="G.50k">#REF!</definedName>
    <definedName name="G.50q">#REF!</definedName>
    <definedName name="G.53">#REF!</definedName>
    <definedName name="g.69a">#REF!</definedName>
    <definedName name="G.69B">#REF!</definedName>
    <definedName name="G.69C">#REF!</definedName>
    <definedName name="g50hi">[7]analisa!$J$212</definedName>
    <definedName name="g50hii">[7]analisa!$J$229</definedName>
    <definedName name="g50li">[7]analisa!$J$246</definedName>
    <definedName name="g50lii">[7]analisa!$J$263</definedName>
    <definedName name="g50qi">[7]analisa!$J$280</definedName>
    <definedName name="g50qii">[7]analisa!$J$297</definedName>
    <definedName name="gad">'[95]SAT-DAS'!$J$59</definedName>
    <definedName name="galian">#REF!</definedName>
    <definedName name="Galian_Tanah_Biasa_Sedalam_1m">'[55]Contoh Analisa'!$G$32</definedName>
    <definedName name="Galian_Tanah_Biasa_Sedalam_2m">'[55]Contoh Analisa'!$G$38</definedName>
    <definedName name="Galian_Tanah_Biasa_Sedalam_3m">'[55]Contoh Analisa'!$G$45</definedName>
    <definedName name="Galian_TB_3M">[68]Analisa!#REF!</definedName>
    <definedName name="Galian_TB_4M">[68]Analisa!#REF!</definedName>
    <definedName name="Galian_TB_5M">[68]Analisa!#REF!</definedName>
    <definedName name="galianpasir">[57]Analisa!#REF!</definedName>
    <definedName name="galtanahkons">[96]analisa!$I$582</definedName>
    <definedName name="GasCompFactor">#REF!</definedName>
    <definedName name="GasMW">#REF!</definedName>
    <definedName name="GasVisco">#REF!</definedName>
    <definedName name="gbt">'[18]SAT-DAS'!#REF!</definedName>
    <definedName name="gem">[91]AHSP!$V$179</definedName>
    <definedName name="Gen">'[45]SAT-DAS'!#REF!</definedName>
    <definedName name="GENSET">'[5]An. Alat'!$A$238:$J$296</definedName>
    <definedName name="genteng_beton_lokal">#REF!</definedName>
    <definedName name="Genteng_Metal">[39]upah!$G$26</definedName>
    <definedName name="geo">'[57]DU&amp;B'!#REF!</definedName>
    <definedName name="geol">'[57]DU&amp;B'!#REF!</definedName>
    <definedName name="geolh">'[57]DU&amp;B'!#REF!</definedName>
    <definedName name="Geotex">[54]Beton!$L$2153:$V$2213</definedName>
    <definedName name="geotextile">[57]Analisa!#REF!</definedName>
    <definedName name="geou">'[57]DU&amp;B'!#REF!</definedName>
    <definedName name="gevel">#REF!</definedName>
    <definedName name="gf">'[83]SAT-DAS'!$J$22</definedName>
    <definedName name="GFDGDF">#REF!</definedName>
    <definedName name="gfhf">'[5]An. Alat'!#REF!</definedName>
    <definedName name="GHDFHF">#REF!</definedName>
    <definedName name="ghdh">'[82]SAT-DAS'!#REF!</definedName>
    <definedName name="ghgfjhh">[97]Cover!$A$1</definedName>
    <definedName name="ghgh">'[83]SAT-DAS'!$J$65</definedName>
    <definedName name="ghghh">'[83]SAT-DAS'!$J$38</definedName>
    <definedName name="ghh">#REF!</definedName>
    <definedName name="ghy">'[18]SAT-DAS'!#REF!</definedName>
    <definedName name="GilasBergetar1ton">[70]UPAH!$O$94</definedName>
    <definedName name="Gipsum_Klasibord_9_mm">'[40]HARGA BAHAN'!$F$37</definedName>
    <definedName name="gl3p">#REF!</definedName>
    <definedName name="Glass">'[45]SAT-DAS'!#REF!</definedName>
    <definedName name="govpd15">#REF!</definedName>
    <definedName name="gp">#REF!</definedName>
    <definedName name="grader">'[44]harga lama'!#REF!</definedName>
    <definedName name="GRAND">#REF!</definedName>
    <definedName name="GRAND_PALEMBANG_HOTEL___PALEMBANG">#REF!</definedName>
    <definedName name="grase">'[57]DU&amp;B'!#REF!</definedName>
    <definedName name="GRAVEL">'[10]Analisa Quarry'!#REF!</definedName>
    <definedName name="grb">'[18]SAT-DAS'!#REF!</definedName>
    <definedName name="grbk">'[18]SAT-DAS'!#REF!</definedName>
    <definedName name="grc">#REF!</definedName>
    <definedName name="grendel">#REF!</definedName>
    <definedName name="grendeljendela">'[44]harga lama'!#REF!</definedName>
    <definedName name="GROUND_FLOOR">#REF!</definedName>
    <definedName name="Grv">'[63]SAT-DAS'!$I$30</definedName>
    <definedName name="gs110g">#REF!</definedName>
    <definedName name="gs14g">#REF!</definedName>
    <definedName name="gs55g">#REF!</definedName>
    <definedName name="gs6g">#REF!</definedName>
    <definedName name="gs80g">#REF!</definedName>
    <definedName name="gsfg">'[83]SAT-DAS'!$J$38</definedName>
    <definedName name="Gst">[12]DHSD!#REF!</definedName>
    <definedName name="gtyh">'[18]SAT-DAS'!#REF!</definedName>
    <definedName name="Gypsum_Board_120x240x9mm">[55]H.Bahan!$E$92</definedName>
    <definedName name="h">#REF!</definedName>
    <definedName name="H_Atap_Seng_BJLS0.20">[98]H_BHN!$D$25</definedName>
    <definedName name="H_atap_sengBJLS0.2">'[7]upah &amp; bhan'!$F$32</definedName>
    <definedName name="h_batu_bata">[99]upah!$F$16</definedName>
    <definedName name="h_Batu_gunung">[99]upah!$F$15</definedName>
    <definedName name="h_batu_kali">[99]upah!$F$14</definedName>
    <definedName name="h_besi_beton_polos">[99]upah!$F$24</definedName>
    <definedName name="h_besi_beton_ulir">[99]upah!$F$25</definedName>
    <definedName name="H_Bonbon_siap_pasang">[38]Upah!$F$21</definedName>
    <definedName name="H_Bt_Kali">#REF!</definedName>
    <definedName name="h_bubungan_seng">'[7]upah &amp; bhan'!$F$33</definedName>
    <definedName name="H_BUBUNGAN_SENG0.2_BJLS">'[100]UPAH&amp;BAHAN'!$C$18</definedName>
    <definedName name="H_Cat_Dasar_Super_Vinylex">[38]Upah!$F$42</definedName>
    <definedName name="h_cat_dasar_vinilex">[99]upah!$F$45</definedName>
    <definedName name="h_cat_menie">[99]upah!$F$42</definedName>
    <definedName name="h_cat_minyak">[99]upah!$F$43</definedName>
    <definedName name="h_cat_super_vibilex">[99]upah!$F$44</definedName>
    <definedName name="H_Cat_Super_Vinilek">[38]Upah!$F$41</definedName>
    <definedName name="h_dempul_vinylex">[99]upah!$F$47</definedName>
    <definedName name="h_genteng_metal">[99]upah!$F$30</definedName>
    <definedName name="H_Gibsum_kalsibord_9mm">[38]Upah!$F$37</definedName>
    <definedName name="h_harga_keramik_dinding_20x25">[99]upah!$F$21</definedName>
    <definedName name="h_kawat_beton">[99]upah!$F$37</definedName>
    <definedName name="h_kayu_bekisting">[99]upah!$F$34</definedName>
    <definedName name="h_kayu_klas_I_kusen">[99]upah!$F$32</definedName>
    <definedName name="H_Kayu_Klas_II">#REF!</definedName>
    <definedName name="H_Kayu_Klas1">#REF!</definedName>
    <definedName name="h_kayu_klasII">[99]upah!$F$33</definedName>
    <definedName name="h_kayu_perancah">[99]upah!$F$36</definedName>
    <definedName name="H_Kepala_tukang">[99]upah!$F$5</definedName>
    <definedName name="h_keramik_20x20">[99]upah!$F$20</definedName>
    <definedName name="H_Keramik_40x40">#REF!</definedName>
    <definedName name="H_Keramik_dinding_20x25">#REF!</definedName>
    <definedName name="h_keramik_lantai_40x40_Merk_ikad">[99]upah!$F$18</definedName>
    <definedName name="H_Keramik_Lt.KM_20x20">#REF!</definedName>
    <definedName name="h_keramik30x30">[99]upah!$F$19</definedName>
    <definedName name="h_kerikil">[99]upah!$F$13</definedName>
    <definedName name="h_kertas_amplas">[99]upah!$F$48</definedName>
    <definedName name="H_Kpl_Tukang">[38]Upah!$F$5</definedName>
    <definedName name="h_list_kayu_0.5x2.5">[99]upah!$F$35</definedName>
    <definedName name="H_Mandor">[99]upah!$F$6</definedName>
    <definedName name="h_minyak_cat">[99]upah!$F$46</definedName>
    <definedName name="H_MOB">[60]Analisa!#REF!</definedName>
    <definedName name="H_Multiplek_9mm">#REF!</definedName>
    <definedName name="h_multyplek9mm">[99]upah!$F$41</definedName>
    <definedName name="H_Nok_Genteng_metal">[38]Upah!$F$29</definedName>
    <definedName name="h_paku_genteng">[99]upah!$F$27</definedName>
    <definedName name="h_paku_kayu">[99]upah!$F$26</definedName>
    <definedName name="H_PAKU_SENG">'[100]UPAH&amp;BAHAN'!$C$48</definedName>
    <definedName name="H_Paku_trieplek">[38]Upah!$F$27</definedName>
    <definedName name="h_papan_listplak_25x400">[99]upah!$F$39</definedName>
    <definedName name="H_Papan_Listplant">#REF!</definedName>
    <definedName name="h_papan_rider">[99]upah!$F$38</definedName>
    <definedName name="h_pasir_pasangan">[99]upah!$F$12</definedName>
    <definedName name="h_pasir_urug">[99]upah!$F$11</definedName>
    <definedName name="h_paving_Block">'[7]upah &amp; bhan'!$F$52</definedName>
    <definedName name="H_Pekerja">[99]upah!$F$4</definedName>
    <definedName name="H_Rabung_Seng_BJLS0.30">[98]H_BHN!$D$26</definedName>
    <definedName name="h_semen">[99]upah!$F$17</definedName>
    <definedName name="h_semen_andalas">[99]upah!$F$17</definedName>
    <definedName name="h_semen_putih">[99]upah!$F$23</definedName>
    <definedName name="H_SENG0.2BJLS">'[100]UPAH&amp;BAHAN'!$C$52</definedName>
    <definedName name="h_tanah_urug">[99]upah!$F$10</definedName>
    <definedName name="h_teer_residu">[99]upah!$F$49</definedName>
    <definedName name="H_triplek_3_mm">[99]upah!$F$40</definedName>
    <definedName name="H_Tukang">[99]upah!$F$7</definedName>
    <definedName name="H.">#REF!</definedName>
    <definedName name="h.06">#REF!</definedName>
    <definedName name="h.10">#REF!</definedName>
    <definedName name="h.15">#REF!</definedName>
    <definedName name="Hak_Angin">[39]upah!$G$27</definedName>
    <definedName name="hakangin">[56]Harga!#REF!</definedName>
    <definedName name="hammer">'[44]harga lama'!#REF!</definedName>
    <definedName name="hap">#REF!</definedName>
    <definedName name="HARGA">#REF!</definedName>
    <definedName name="HARGA_BAHAN">#REF!</definedName>
    <definedName name="hasim">#REF!</definedName>
    <definedName name="hdw">#REF!</definedName>
    <definedName name="Heä_soá_laép_xaø_H">1.7</definedName>
    <definedName name="heä_soá_sình_laày">#REF!</definedName>
    <definedName name="hfg">'[83]SAT-DAS'!$J$15</definedName>
    <definedName name="HGDGFD">#REF!</definedName>
    <definedName name="hgh">#REF!</definedName>
    <definedName name="HGKK">#REF!</definedName>
    <definedName name="hh">#REF!</definedName>
    <definedName name="HH15HT">'[21]TONGKE-HT'!#REF!</definedName>
    <definedName name="HH16HT">'[21]TONGKE-HT'!#REF!</definedName>
    <definedName name="HH19HT">'[21]TONGKE-HT'!#REF!</definedName>
    <definedName name="HH20HT">'[21]TONGKE-HT'!#REF!</definedName>
    <definedName name="hhgd43">#REF!</definedName>
    <definedName name="hhhhhhhhh">[41]Rekap!$A$1</definedName>
    <definedName name="hhs">'[90]Analisa (ok)'!#REF!</definedName>
    <definedName name="hid">[91]AHSP!$V$154</definedName>
    <definedName name="hidrolik">'[57]DU&amp;B'!#REF!</definedName>
    <definedName name="hil">#REF!</definedName>
    <definedName name="hjhgj">'[83]SAT-DAS'!$J$17</definedName>
    <definedName name="hju">'[18]Analisa (ok punya)'!#REF!</definedName>
    <definedName name="hm">#REF!</definedName>
    <definedName name="hnhn">'[18]SAT-DAS'!#REF!</definedName>
    <definedName name="HOduration">#REF!</definedName>
    <definedName name="home">#REF!</definedName>
    <definedName name="hpbp">#REF!</definedName>
    <definedName name="hpkst">#REF!</definedName>
    <definedName name="hppt">#REF!</definedName>
    <definedName name="hrg_bhn">[51]HSItem!$A$30:$F$158</definedName>
    <definedName name="hrgdasar">[52]HSItem!$D$11:$F$662</definedName>
    <definedName name="hrgdasar_1">[101]HSItem!$D$11:$F$667</definedName>
    <definedName name="hrs">#REF!</definedName>
    <definedName name="HSAA">[16]AGGR!$H$302</definedName>
    <definedName name="HSAC">[16]AGGR!$H$430</definedName>
    <definedName name="HSAh">[16]AGGR!$H$89</definedName>
    <definedName name="HSAk">[16]AGGR!$H$74</definedName>
    <definedName name="HSCT3">0.1</definedName>
    <definedName name="hsdc1">#REF!</definedName>
    <definedName name="HSDD">[21]phuluc1!#REF!</definedName>
    <definedName name="HSDN">2.5</definedName>
    <definedName name="HSHH">#REF!</definedName>
    <definedName name="HSHHUT">#REF!</definedName>
    <definedName name="hskk1">[21]chitiet!$D$4</definedName>
    <definedName name="HSNC">[76]Du_lieu!$C$6</definedName>
    <definedName name="hspt">#REF!</definedName>
    <definedName name="hsRp1">[16]QUARI!$F$79</definedName>
    <definedName name="hsRp2">[16]QUARI!$F$110</definedName>
    <definedName name="HSSL">#REF!</definedName>
    <definedName name="hsut">#REF!</definedName>
    <definedName name="HSVC1">#REF!</definedName>
    <definedName name="HSVC2">#REF!</definedName>
    <definedName name="HSVC3">#REF!</definedName>
    <definedName name="hswt">#REF!</definedName>
    <definedName name="ht25nc">'[21]lam-moi'!#REF!</definedName>
    <definedName name="ht25vl">'[21]lam-moi'!#REF!</definedName>
    <definedName name="ht325nc">'[21]lam-moi'!#REF!</definedName>
    <definedName name="ht325vl">'[21]lam-moi'!#REF!</definedName>
    <definedName name="ht37k">'[21]lam-moi'!#REF!</definedName>
    <definedName name="ht37nc">'[21]lam-moi'!#REF!</definedName>
    <definedName name="ht50nc">'[21]lam-moi'!#REF!</definedName>
    <definedName name="ht50vl">'[21]lam-moi'!#REF!</definedName>
    <definedName name="HTML_CodePage" hidden="1">1252</definedName>
    <definedName name="HTML_Control" localSheetId="0" hidden="1">{"'two phase'!$A$1:$U$63"}</definedName>
    <definedName name="HTML_Control" hidden="1">{"'two phase'!$A$1:$U$63"}</definedName>
    <definedName name="HTML_Description" hidden="1">""</definedName>
    <definedName name="HTML_Email" hidden="1">""</definedName>
    <definedName name="HTML_Header" hidden="1">"two phase"</definedName>
    <definedName name="HTML_LastUpdate" hidden="1">"12/20/99"</definedName>
    <definedName name="HTML_LineAfter" hidden="1">FALSE</definedName>
    <definedName name="HTML_LineBefore" hidden="1">FALSE</definedName>
    <definedName name="HTML_Name" hidden="1">"Angela Dian S. Dewi"</definedName>
    <definedName name="HTML_OBDlg2" hidden="1">TRUE</definedName>
    <definedName name="HTML_OBDlg4" hidden="1">TRUE</definedName>
    <definedName name="HTML_OS" hidden="1">0</definedName>
    <definedName name="HTML_PathFile" hidden="1">"C:\DIC\HTML\Resources\References\Manuals\Line sizing\Line-2ph.htm"</definedName>
    <definedName name="HTML_Title" hidden="1">"Line sizing - two phase"</definedName>
    <definedName name="HTNC">#REF!</definedName>
    <definedName name="HTVL">#REF!</definedName>
    <definedName name="I">'[75]SAT-DAS'!#REF!</definedName>
    <definedName name="I.">#REF!</definedName>
    <definedName name="I2É6">[21]chitimc!#REF!</definedName>
    <definedName name="ietasayang">[102]Analis!$E$574</definedName>
    <definedName name="ihb">#REF!</definedName>
    <definedName name="ihbl">#REF!</definedName>
    <definedName name="ii">'[65]1.Neo_pbersih-lap'!#REF!</definedName>
    <definedName name="iiii">[103]Analisa!#REF!</definedName>
    <definedName name="ikfk">'[82]SAT-DAS'!#REF!</definedName>
    <definedName name="ind">#REF!</definedName>
    <definedName name="Inlet">#REF!</definedName>
    <definedName name="Inlet_d">#REF!</definedName>
    <definedName name="inst_air_bersih">'[40]BQ LtI'!$G$107</definedName>
    <definedName name="inst_range_max">#REF!</definedName>
    <definedName name="inst_range_min">#REF!</definedName>
    <definedName name="inst_range_uflg_max">#REF!</definedName>
    <definedName name="inst_range_uflg_min">#REF!</definedName>
    <definedName name="inst_range_uom_max">#REF!</definedName>
    <definedName name="inst_range_uom_min">#REF!</definedName>
    <definedName name="ITC">#REF!</definedName>
    <definedName name="iuoy">'[82]Analisa (ok)'!#REF!</definedName>
    <definedName name="j">[41]BoQ!$G$233</definedName>
    <definedName name="J.">#REF!</definedName>
    <definedName name="jack">[46]Harsat!$E$94</definedName>
    <definedName name="JACKHAMMER">'[5]An. Alat'!$A$711:$J$769</definedName>
    <definedName name="jalan">[57]Analisa!#REF!</definedName>
    <definedName name="jalusi">#REF!</definedName>
    <definedName name="JAM">#REF!</definedName>
    <definedName name="JARAK">#REF!</definedName>
    <definedName name="JASA">#REF!</definedName>
    <definedName name="JEFTA">#REF!</definedName>
    <definedName name="Jendela_Type_1___135_x_0.88">[39]upah!$G$28</definedName>
    <definedName name="Jendela_Type_2___135_x_0.5">[39]upah!$G$29</definedName>
    <definedName name="Jendela_Type_4__250_x_138">[39]upah!$G$30</definedName>
    <definedName name="jer">'[104]Kuantitas &amp; Harga'!$A$100:$J$119</definedName>
    <definedName name="jghjgjhg">[105]Cover!#REF!</definedName>
    <definedName name="JH">'[45]SAT-DAS'!#REF!</definedName>
    <definedName name="jij6u">'[18]SAT-DAS'!#REF!</definedName>
    <definedName name="jik">#REF!</definedName>
    <definedName name="jj">#REF!</definedName>
    <definedName name="jkljlk">[106]Cover!#REF!</definedName>
    <definedName name="jml">#REF!</definedName>
    <definedName name="JML_TOT">#REF!</definedName>
    <definedName name="jmum">'[18]SAT-DAS'!#REF!</definedName>
    <definedName name="joint">#REF!</definedName>
    <definedName name="juji">'[18]SAT-DAS'!#REF!</definedName>
    <definedName name="JUMLAH_A">#REF!</definedName>
    <definedName name="JUMLAH_B">#REF!</definedName>
    <definedName name="JUMLAH_C">#REF!</definedName>
    <definedName name="JUMLAH_D">#REF!</definedName>
    <definedName name="JUMLAH_E">#REF!</definedName>
    <definedName name="JUMLAH_F">#REF!</definedName>
    <definedName name="JUMLAH_G">#REF!</definedName>
    <definedName name="JUMLAH_H">#REF!</definedName>
    <definedName name="JUMLAH_I">#REF!</definedName>
    <definedName name="JUMLAH_J">#REF!</definedName>
    <definedName name="JUMLAH_K">#REF!</definedName>
    <definedName name="JUMLAH_L">#REF!</definedName>
    <definedName name="jymj">'[18]Analisa (ok punya)'!#REF!</definedName>
    <definedName name="K">#REF!</definedName>
    <definedName name="K_Beton">[55]H.Bahan!$E$19</definedName>
    <definedName name="K_Tukang">[55]H.Bahan!$E$8</definedName>
    <definedName name="k.">#REF!</definedName>
    <definedName name="K.224">#REF!</definedName>
    <definedName name="K.225a">#REF!</definedName>
    <definedName name="K.311">#REF!</definedName>
    <definedName name="K.35A">#REF!</definedName>
    <definedName name="K.35B">#REF!</definedName>
    <definedName name="K.512">#REF!</definedName>
    <definedName name="K.522">#REF!</definedName>
    <definedName name="K.638">#REF!</definedName>
    <definedName name="K.710">#REF!</definedName>
    <definedName name="K.715">#REF!</definedName>
    <definedName name="K.720">#REF!</definedName>
    <definedName name="K.722">#REF!</definedName>
    <definedName name="K.725">#REF!</definedName>
    <definedName name="K.810">#REF!</definedName>
    <definedName name="K.815">#REF!</definedName>
    <definedName name="k2b">'[21]THPDMoi  (2)'!#REF!</definedName>
    <definedName name="kab">#REF!</definedName>
    <definedName name="kaca">#REF!</definedName>
    <definedName name="Kaca__Dark_Grey">[39]upah!$G$31</definedName>
    <definedName name="Kaca_tbl_5cm">[55]H.Bahan!$E$91</definedName>
    <definedName name="kacamati">#REF!</definedName>
    <definedName name="kapur">#REF!</definedName>
    <definedName name="KASARHALUS">#REF!</definedName>
    <definedName name="kawat">#REF!</definedName>
    <definedName name="Kawat_beton">[39]upah!$G$32</definedName>
    <definedName name="Kawat_Las">[55]H.Bahan!$E$72</definedName>
    <definedName name="kawat_pengikat">#REF!</definedName>
    <definedName name="kawat.beton">[61]H.Mtrl!$E$28</definedName>
    <definedName name="kayu">#REF!</definedName>
    <definedName name="Kayu_0_5_x_2_5_cm">[39]upah!$G$33</definedName>
    <definedName name="Kayu_bekisting">[39]upah!$G$34</definedName>
    <definedName name="Kayu_bulat_diameter_13cm">'[7]upah &amp; bhan'!$F$37</definedName>
    <definedName name="kayu_gelam">#REF!</definedName>
    <definedName name="kayu_kasau">#REF!</definedName>
    <definedName name="Kayu_Klas_I__Kayu_kosen">[39]upah!$G$35</definedName>
    <definedName name="Kayu_Klas_II">[39]upah!$G$36</definedName>
    <definedName name="kayu_klas_III">#REF!</definedName>
    <definedName name="kayu_klas_iv">#REF!</definedName>
    <definedName name="Kayu_perancah_stut">[39]upah!$G$37</definedName>
    <definedName name="Kayu_rangka_atap">'[7]upah &amp; bhan'!$F$34</definedName>
    <definedName name="Kayu_rangka_plafond">'[7]upah &amp; bhan'!$F$35</definedName>
    <definedName name="kayu.bekisting">[61]H.Mtrl!$E$29</definedName>
    <definedName name="Kayu.klas.I">[61]H.Mtrl!$E$31</definedName>
    <definedName name="Kayu.klas.II">[61]H.Mtrl!$E$32</definedName>
    <definedName name="kayu.klas.III">[61]H.Mtrl!$E$33</definedName>
    <definedName name="kayu.rangka.plafond">[61]H.Mtrl!$E$36</definedName>
    <definedName name="kayuacuan">#REF!</definedName>
    <definedName name="Kayubakar">'[44]harga lama'!#REF!</definedName>
    <definedName name="kayukm">'[57]DU&amp;B'!#REF!</definedName>
    <definedName name="kayul">'[57]DU&amp;B'!#REF!</definedName>
    <definedName name="kayulh">'[57]DU&amp;B'!#REF!</definedName>
    <definedName name="kayuu">'[57]DU&amp;B'!#REF!</definedName>
    <definedName name="kb">#REF!</definedName>
    <definedName name="kbek">'[107]DU&amp;B'!$F$20</definedName>
    <definedName name="kbet">'[108]DU&amp;B'!$F$17</definedName>
    <definedName name="kbeton">[46]Harsat!$E$40</definedName>
    <definedName name="KBr">'[75]SAT-DAS'!$I$38</definedName>
    <definedName name="kbronjong">#REF!</definedName>
    <definedName name="KBt">'[63]SAT-DAS'!$I$37</definedName>
    <definedName name="kbwton">#REF!</definedName>
    <definedName name="kc">#REF!</definedName>
    <definedName name="kd">#REF!</definedName>
    <definedName name="keet">#REF!</definedName>
    <definedName name="Kenek">[68]Upah!#REF!</definedName>
    <definedName name="Kepala_Tukang">[39]upah!$G$4</definedName>
    <definedName name="kepala.tukang">[61]H.Upah!$D$6</definedName>
    <definedName name="Kepalatukang">[109]harga!$D$6</definedName>
    <definedName name="kepalatukanglas">'[44]harga lama'!#REF!</definedName>
    <definedName name="Keramik_20x20_Kulit_Jeruk">[55]H.Bahan!$E$46</definedName>
    <definedName name="Keramik_20x20cm">'[7]upah &amp; bhan'!$F$50</definedName>
    <definedName name="Keramik_30x30">[55]H.Bahan!$E$48</definedName>
    <definedName name="Keramik_30x30cm">'[7]upah &amp; bhan'!$F$49</definedName>
    <definedName name="Keramik_40_x_40_cm__Anti_Slip">[39]upah!$G$38</definedName>
    <definedName name="Keramik_40x40">[55]H.Bahan!$E$49</definedName>
    <definedName name="Keramik_40x40cm_Anti_Slip">[55]H.Bahan!$E$50</definedName>
    <definedName name="Keramik_dinding_20_x_25_cm">[39]upah!$G$39</definedName>
    <definedName name="Keramik_dinding_20_x_25_cm_merk_ikad">'[40]HARGA BAHAN'!$F$20</definedName>
    <definedName name="Keramik_Dinding_20x25">[55]H.Bahan!$E$47</definedName>
    <definedName name="Keramik_lantai_20_x_20_cm_merk_ikad">'[40]HARGA BAHAN'!$F$19</definedName>
    <definedName name="Keramik_lantai_25_x_25_cm">[39]upah!$G$40</definedName>
    <definedName name="Keramik_lantai_40_x_40_cm">[39]upah!$G$41</definedName>
    <definedName name="Keramik_lantai_40_x_40_cm_merk_ikad">'[40]HARGA BAHAN'!$F$18</definedName>
    <definedName name="keramik.20x20">[61]H.Mtrl!$E$37</definedName>
    <definedName name="keramik.20x25">[61]H.Mtrl!$E$38</definedName>
    <definedName name="keramik.30x30">[61]H.Mtrl!$E$39</definedName>
    <definedName name="keramik.40x40">[61]H.Mtrl!$E$40</definedName>
    <definedName name="keramik20">[56]Harga!#REF!</definedName>
    <definedName name="keramik25">'[44]harga lama'!#REF!</definedName>
    <definedName name="keramik30_30">#REF!</definedName>
    <definedName name="kerawang">#REF!</definedName>
    <definedName name="kerb">#REF!</definedName>
    <definedName name="kerikil">'[57]DU&amp;B'!#REF!</definedName>
    <definedName name="Kerikil__beton">[39]upah!$G$42</definedName>
    <definedName name="Kerikil_beton">'[7]upah &amp; bhan'!$F$22</definedName>
    <definedName name="Kerikilbeton">'[44]harga lama'!#REF!</definedName>
    <definedName name="kerikiljagung">'[44]harga lama'!#REF!</definedName>
    <definedName name="kerikill">'[57]DU&amp;B'!#REF!</definedName>
    <definedName name="kerikillh">'[57]DU&amp;B'!#REF!</definedName>
    <definedName name="kerikilpecahtersaring">#REF!</definedName>
    <definedName name="kerikilsungaitidaktersaring">#REF!</definedName>
    <definedName name="kerikilu">'[57]DU&amp;B'!#REF!</definedName>
    <definedName name="kering">#REF!</definedName>
    <definedName name="Kertas_amplas">[39]upah!$G$43</definedName>
    <definedName name="Ketu">'[45]SAT-DAS'!#REF!</definedName>
    <definedName name="kfs">#REF!</definedName>
    <definedName name="kgs">#REF!</definedName>
    <definedName name="kitc100x2x0.6">#REF!</definedName>
    <definedName name="kitc2x100x2x0.6">#REF!</definedName>
    <definedName name="kji">#REF!</definedName>
    <definedName name="kjkll">[43]Cover!#REF!</definedName>
    <definedName name="kk">#REF!</definedName>
    <definedName name="kk10a">#REF!</definedName>
    <definedName name="kk16a">#REF!</definedName>
    <definedName name="kkk">'[5]An. Alat'!#REF!</definedName>
    <definedName name="kkm">#REF!</definedName>
    <definedName name="kknymhy">#REF!</definedName>
    <definedName name="kkts">#REF!</definedName>
    <definedName name="klascburuh">#REF!</definedName>
    <definedName name="kldd1p">'[21]#REF'!#REF!</definedName>
    <definedName name="kldd3p">'[21]lam-moi'!#REF!</definedName>
    <definedName name="klkgkhghjg">[97]Cover!#REF!</definedName>
    <definedName name="klp">#REF!</definedName>
    <definedName name="km">'[10]basic bahan'!#REF!</definedName>
    <definedName name="KM_WC_UMUM">#REF!</definedName>
    <definedName name="kmm">#REF!</definedName>
    <definedName name="kmong">[21]giathanh1!#REF!</definedName>
    <definedName name="KO">#REF!</definedName>
    <definedName name="KODE">#REF!</definedName>
    <definedName name="KOEF">[110]Analisa!$L$10</definedName>
    <definedName name="koef1">#REF!</definedName>
    <definedName name="koeflingg">#REF!</definedName>
    <definedName name="koeflingk">#REF!</definedName>
    <definedName name="kof">#REF!</definedName>
    <definedName name="koling">#REF!</definedName>
    <definedName name="kolomlantaiI">#REF!</definedName>
    <definedName name="kompresor">#REF!</definedName>
    <definedName name="konplik">'[42]7a'!$L$1980:$V$2040</definedName>
    <definedName name="Konstruksi_kda2_Baja_Ringan">[55]H.Bahan!$E$34</definedName>
    <definedName name="koral_beton">#REF!</definedName>
    <definedName name="kosen">#REF!</definedName>
    <definedName name="Kosen_Pintu_Ventilasi_Aluminium_Type_J1">[55]H.Bahan!$E$101</definedName>
    <definedName name="Kosen_Pintu_Ventilasi_Aluminium_Type_J2">[55]H.Bahan!$E$102</definedName>
    <definedName name="Kosen_Pintu_Ventilasi_Aluminium_Type_J3">[55]H.Bahan!$E$103</definedName>
    <definedName name="Kosen_Pintu_Ventilasi_Alunimiun_Type_P1">[55]H.Bahan!$E$99</definedName>
    <definedName name="Kosen_Pintu_Ventilasi_Type_P2">[55]H.Bahan!$E$100</definedName>
    <definedName name="kp1ph">#REF!</definedName>
    <definedName name="kpb">#REF!</definedName>
    <definedName name="KPc">'[45]SAT-DAS'!#REF!</definedName>
    <definedName name="kperancah">[46]Harsat!$E$39</definedName>
    <definedName name="KR">[111]UPAH!$E$34</definedName>
    <definedName name="Kr_Beton">[55]H.Bahan!$E$19</definedName>
    <definedName name="Kran_Air">[55]H.Bahan!$E$97</definedName>
    <definedName name="Krs">'[45]SAT-DAS'!#REF!</definedName>
    <definedName name="krsine">[12]DHSD!$G$24</definedName>
    <definedName name="Krtas_Amplas">[55]H.Bahan!$E$60</definedName>
    <definedName name="ksk">#REF!</definedName>
    <definedName name="kst">#REF!</definedName>
    <definedName name="KT">'[75]SAT-DAS'!$I$17</definedName>
    <definedName name="KTIM">#REF!</definedName>
    <definedName name="ktk">'[18]SAT-DAS'!#REF!</definedName>
    <definedName name="ktpm">#REF!</definedName>
    <definedName name="KTR">#REF!</definedName>
    <definedName name="KUANTITAS">'[4]Kuantitas &amp; Harga'!$A$1:$J$85</definedName>
    <definedName name="kudakuda">#REF!</definedName>
    <definedName name="Kunci_Jendela">[39]upah!$G$44</definedName>
    <definedName name="Kunci_Pintu">[39]upah!$G$45</definedName>
    <definedName name="Kunci2slag">'[44]harga lama'!#REF!</definedName>
    <definedName name="KUSEN__PINTU__JENDELA__ALAT_ALAT_PENGGANTUNG_DAN_CURTAIN_WALL">#REF!</definedName>
    <definedName name="Kwat_Beton">[55]H.Bahan!$E$28</definedName>
    <definedName name="kwbtn">[12]DHSD!$G$27</definedName>
    <definedName name="kwh1st">#REF!</definedName>
    <definedName name="kwh3st">#REF!</definedName>
    <definedName name="Kwi">[12]DHSD!#REF!</definedName>
    <definedName name="ky">#REF!</definedName>
    <definedName name="kyprch">[12]DHSD!$G$29</definedName>
    <definedName name="Kyu_Klas_I">[55]H.Bahan!$E$32</definedName>
    <definedName name="Kyu_Klas_II">[55]H.Bahan!$E$35</definedName>
    <definedName name="Kyu_Rangka_Plafond">[55]H.Bahan!$E$37</definedName>
    <definedName name="Kyu_Utk_Perancah">[55]H.Bahan!$E$25</definedName>
    <definedName name="L">#REF!</definedName>
    <definedName name="l1ti50">#REF!</definedName>
    <definedName name="l1ti60">#REF!</definedName>
    <definedName name="l3l100">#REF!</definedName>
    <definedName name="l3l50">#REF!</definedName>
    <definedName name="l3l60">#REF!</definedName>
    <definedName name="l3l70">#REF!</definedName>
    <definedName name="l3l80">#REF!</definedName>
    <definedName name="l3ld100">#REF!</definedName>
    <definedName name="l3ld50">#REF!</definedName>
    <definedName name="l3ld60">#REF!</definedName>
    <definedName name="l3ld70">#REF!</definedName>
    <definedName name="l3ld80">#REF!</definedName>
    <definedName name="l3ti50">#REF!</definedName>
    <definedName name="l3ti60">#REF!</definedName>
    <definedName name="l3ti80">#REF!</definedName>
    <definedName name="l3tisf50">#REF!</definedName>
    <definedName name="l3tisf60">#REF!</definedName>
    <definedName name="LAINLAIN">'[4]Kuantitas &amp; Harga'!$A$73:$J$85</definedName>
    <definedName name="LAMP17">#REF!</definedName>
    <definedName name="LAMPU.TAMAN">'[53]BAHAN &amp; UPAH'!#REF!</definedName>
    <definedName name="lamta">#REF!</definedName>
    <definedName name="LANDSCAPE">#REF!</definedName>
    <definedName name="Lantai_Keramik_20x20_Anti_Slip_1m2">'[55]Contoh Analisa'!$G$193</definedName>
    <definedName name="Lantai_Keramik_40x40_1m2">'[55]Contoh Analisa'!$G$168</definedName>
    <definedName name="Lantai_Keramik_40x40cm_Anti_Slip">'[55]Contoh Analisa'!$G$181</definedName>
    <definedName name="LANTAI_P3">#REF!</definedName>
    <definedName name="lantaikeramik">#REF!</definedName>
    <definedName name="Lat_eternit">'[7]upah &amp; bhan'!$F$39</definedName>
    <definedName name="latai">#REF!</definedName>
    <definedName name="latasir">[96]analisa!$I$363</definedName>
    <definedName name="leb">#REF!</definedName>
    <definedName name="LENGTH">#REF!</definedName>
    <definedName name="lf">#REF!</definedName>
    <definedName name="lgld100">#REF!</definedName>
    <definedName name="lgld70">#REF!</definedName>
    <definedName name="lgld80">#REF!</definedName>
    <definedName name="lgti50">#REF!</definedName>
    <definedName name="lgti60">#REF!</definedName>
    <definedName name="lgti70">#REF!</definedName>
    <definedName name="lgtisf50">#REF!</definedName>
    <definedName name="lgtisf60">#REF!</definedName>
    <definedName name="Line_Bottom">[112]PSV!#REF!</definedName>
    <definedName name="line_i_d">#REF!</definedName>
    <definedName name="line_num">#REF!</definedName>
    <definedName name="line_sched">#REF!</definedName>
    <definedName name="line_size">#REF!</definedName>
    <definedName name="Line_Top">[112]PSV!#REF!</definedName>
    <definedName name="line_uom">#REF!</definedName>
    <definedName name="lisplank">#REF!</definedName>
    <definedName name="list_profil">#REF!</definedName>
    <definedName name="ljk">'[83]SAT-DAS'!$J$20</definedName>
    <definedName name="ll">#REF!</definedName>
    <definedName name="llkk">'[4]Kuantitas &amp; Harga'!#REF!</definedName>
    <definedName name="LLLL_m">300</definedName>
    <definedName name="LLLL_us">12</definedName>
    <definedName name="lllllllllll">[41]Rekap!$A$1:$I$48</definedName>
    <definedName name="Lmk">#REF!</definedName>
    <definedName name="Lmpu_Pijar_40watt">[55]H.Bahan!$E$64</definedName>
    <definedName name="Lmpu_TL1x36watt">[55]H.Bahan!$E$65</definedName>
    <definedName name="lo">#REF!</definedName>
    <definedName name="loader115">#REF!</definedName>
    <definedName name="loaderwheel80hp">#REF!</definedName>
    <definedName name="LOBBY">#REF!</definedName>
    <definedName name="logo">#REF!</definedName>
    <definedName name="lok">#REF!</definedName>
    <definedName name="LPAA">#REF!</definedName>
    <definedName name="LPBC">#REF!</definedName>
    <definedName name="lsl">#REF!</definedName>
    <definedName name="Luas_Bangunan">#REF!</definedName>
    <definedName name="LUPIPEID">'[113]Pipe ID'!$C$18:$AF$31</definedName>
    <definedName name="LUSCHED">'[113]Pipe ID'!$A$19:$B$31</definedName>
    <definedName name="M">[91]AHSP!$P$2</definedName>
    <definedName name="M_Bekisting">[55]H.Bahan!$E$30</definedName>
    <definedName name="m102bnnc">'[21]lam-moi'!#REF!</definedName>
    <definedName name="m102bnvl">'[21]lam-moi'!#REF!</definedName>
    <definedName name="m10aamtc">'[21]t-h HA THE'!#REF!</definedName>
    <definedName name="m10aanc">'[21]lam-moi'!#REF!</definedName>
    <definedName name="m10aavl">'[21]lam-moi'!#REF!</definedName>
    <definedName name="m10anc">'[21]lam-moi'!#REF!</definedName>
    <definedName name="m10avl">'[21]lam-moi'!#REF!</definedName>
    <definedName name="m10banc">'[21]lam-moi'!#REF!</definedName>
    <definedName name="m10bavl">'[21]lam-moi'!#REF!</definedName>
    <definedName name="m122bnnc">'[21]lam-moi'!#REF!</definedName>
    <definedName name="m122bnvl">'[21]lam-moi'!#REF!</definedName>
    <definedName name="m12aanc">'[21]lam-moi'!#REF!</definedName>
    <definedName name="m12aavl">'[21]lam-moi'!#REF!</definedName>
    <definedName name="m12anc">'[21]lam-moi'!#REF!</definedName>
    <definedName name="m12avl">'[21]lam-moi'!#REF!</definedName>
    <definedName name="M12ba3p">#REF!</definedName>
    <definedName name="m12banc">'[21]lam-moi'!#REF!</definedName>
    <definedName name="m12bavl">'[21]lam-moi'!#REF!</definedName>
    <definedName name="M12bb1p">#REF!</definedName>
    <definedName name="m12bbnc">'[21]lam-moi'!#REF!</definedName>
    <definedName name="m12bbvl">'[21]lam-moi'!#REF!</definedName>
    <definedName name="M12bnnc">'[21]#REF'!#REF!</definedName>
    <definedName name="M12bnvl">'[21]#REF'!#REF!</definedName>
    <definedName name="M12cbnc">#REF!</definedName>
    <definedName name="M12cbvl">#REF!</definedName>
    <definedName name="m142bnnc">'[21]lam-moi'!#REF!</definedName>
    <definedName name="m142bnvl">'[21]lam-moi'!#REF!</definedName>
    <definedName name="M14bb1p">#REF!</definedName>
    <definedName name="m14bbnc">'[21]lam-moi'!#REF!</definedName>
    <definedName name="M14bbvc">'[21]CHITIET VL-NC-TT -1p'!#REF!</definedName>
    <definedName name="m14bbvl">'[21]lam-moi'!#REF!</definedName>
    <definedName name="M8a">'[21]THPDMoi  (2)'!#REF!</definedName>
    <definedName name="M8aa">'[21]THPDMoi  (2)'!#REF!</definedName>
    <definedName name="m8aanc">#REF!</definedName>
    <definedName name="m8aavl">#REF!</definedName>
    <definedName name="m8amtc">'[21]t-h HA THE'!#REF!</definedName>
    <definedName name="m8anc">'[21]lam-moi'!#REF!</definedName>
    <definedName name="m8avl">'[21]lam-moi'!#REF!</definedName>
    <definedName name="Ma3pnc">#REF!</definedName>
    <definedName name="Ma3pvl">#REF!</definedName>
    <definedName name="Maa3pnc">#REF!</definedName>
    <definedName name="Maa3pvl">#REF!</definedName>
    <definedName name="Macro20" localSheetId="0">[114]!Macro20</definedName>
    <definedName name="Macro20" localSheetId="1">[114]!Macro20</definedName>
    <definedName name="Macro20" localSheetId="5">[114]!Macro20</definedName>
    <definedName name="Macro20">[114]!Macro20</definedName>
    <definedName name="MAIN">[72]Calca!$C$7:$L$58</definedName>
    <definedName name="MAINMENU" localSheetId="0">[114]!MAINMENU</definedName>
    <definedName name="MAINMENU" localSheetId="1">[114]!MAINMENU</definedName>
    <definedName name="MAINMENU" localSheetId="5">[114]!MAINMENU</definedName>
    <definedName name="MAINMENU">[114]!MAINMENU</definedName>
    <definedName name="maint">#REF!</definedName>
    <definedName name="make">#REF!</definedName>
    <definedName name="mandor">'[57]DU&amp;B'!#REF!</definedName>
    <definedName name="marine">'[44]harga lama'!#REF!</definedName>
    <definedName name="mark_up">#REF!</definedName>
    <definedName name="marking">#REF!</definedName>
    <definedName name="MARKUP">#REF!</definedName>
    <definedName name="mat">#REF!</definedName>
    <definedName name="MATERIAL">#REF!</definedName>
    <definedName name="matim">[12]DHSD!$G$22</definedName>
    <definedName name="Mba1p">#REF!</definedName>
    <definedName name="Mba3p">#REF!</definedName>
    <definedName name="Mbb3p">#REF!</definedName>
    <definedName name="Mbn1p">#REF!</definedName>
    <definedName name="mbnc">'[21]lam-moi'!#REF!</definedName>
    <definedName name="mbvl">'[21]lam-moi'!#REF!</definedName>
    <definedName name="md">#REF!</definedName>
    <definedName name="mdr">'[63]SAT-DAS'!$I$13</definedName>
    <definedName name="ME">#REF!</definedName>
    <definedName name="MECANICAL.L">#REF!</definedName>
    <definedName name="MECANICAL.O">#REF!</definedName>
    <definedName name="MECANICAL.T">#REF!</definedName>
    <definedName name="mekanik">'[57]DU&amp;B'!#REF!</definedName>
    <definedName name="Membuat_Beton_Dengan_Mutu_K225">'[55]Contoh Analisa'!$G$330</definedName>
    <definedName name="mesingilas">'[44]harga lama'!#REF!</definedName>
    <definedName name="mesingilas3roda">#REF!</definedName>
    <definedName name="mesingilaskaret">#REF!</definedName>
    <definedName name="mesingilastendem">#REF!</definedName>
    <definedName name="mesinlas">'[44]harga lama'!#REF!</definedName>
    <definedName name="mg">#REF!</definedName>
    <definedName name="Mgr">'[45]SAT-DAS'!#REF!</definedName>
    <definedName name="mgrader">#REF!</definedName>
    <definedName name="MINOR">'[4]Kuantitas &amp; Harga'!#REF!</definedName>
    <definedName name="minyak">'[44]harga lama'!#REF!</definedName>
    <definedName name="Minyak_Cat">[55]H.Bahan!$E$59</definedName>
    <definedName name="mixer">[64]bahan!$F$45</definedName>
    <definedName name="miyak_cat">#REF!</definedName>
    <definedName name="MK">'[115]UPAH &amp; HARGA'!#REF!</definedName>
    <definedName name="ml">'[57]DU&amp;B'!#REF!</definedName>
    <definedName name="mlh">'[57]DU&amp;B'!#REF!</definedName>
    <definedName name="MLs">[12]DHSD!#REF!</definedName>
    <definedName name="mm">#REF!</definedName>
    <definedName name="mman">'[10]basic bahan'!#REF!</definedName>
    <definedName name="mmm">'[5]An. Alat'!$A$237:$J$237</definedName>
    <definedName name="MMM17A">'[10]basic bahan'!#REF!</definedName>
    <definedName name="MMM35A">#REF!</definedName>
    <definedName name="mob">#REF!</definedName>
    <definedName name="mobil">[57]Analisa!#REF!</definedName>
    <definedName name="MOBILISASI">'[4]Kuantitas &amp; Harga'!$A$16:$J$24</definedName>
    <definedName name="model">#REF!</definedName>
    <definedName name="molen">#REF!</definedName>
    <definedName name="molenbeton">#REF!</definedName>
    <definedName name="MP">[12]DHSD!#REF!</definedName>
    <definedName name="mp1x25">'[21]dongia (2)'!#REF!</definedName>
    <definedName name="mpilihan">#REF!</definedName>
    <definedName name="MS">[115]Peralatan!#REF!</definedName>
    <definedName name="MT">'[63]SAT-DAS'!$I$31</definedName>
    <definedName name="mtanah">#REF!</definedName>
    <definedName name="MTC1P">'[21]TONG HOP VL-NC TT'!#REF!</definedName>
    <definedName name="MTC3P">'[21]TONG HOP VL-NC TT'!#REF!</definedName>
    <definedName name="MTCHC">[21]TNHCHINH!$K$38</definedName>
    <definedName name="MTCMB">'[21]#REF'!#REF!</definedName>
    <definedName name="MTMAC12">#REF!</definedName>
    <definedName name="MTP">'[75]SAT-DAS'!#REF!</definedName>
    <definedName name="mtr">'[21]TH XL'!#REF!</definedName>
    <definedName name="mtram">#REF!</definedName>
    <definedName name="mu">'[57]DU&amp;B'!#REF!</definedName>
    <definedName name="muars">#REF!</definedName>
    <definedName name="mubhn">#REF!</definedName>
    <definedName name="multicolour">#REF!</definedName>
    <definedName name="Multiplek__tebal_9_mm">[39]upah!$G$47</definedName>
    <definedName name="mume">#REF!</definedName>
    <definedName name="muprel">#REF!</definedName>
    <definedName name="MUSHOLLA">#REF!</definedName>
    <definedName name="mustr">#REF!</definedName>
    <definedName name="MW">#REF!</definedName>
    <definedName name="n">[41]BoQ!$G$73</definedName>
    <definedName name="N_1011">[60]Analisa!#REF!</definedName>
    <definedName name="N_1012">[60]Analisa!#REF!</definedName>
    <definedName name="N_1013">[60]Analisa!#REF!</definedName>
    <definedName name="N_12">[60]Analisa!#REF!</definedName>
    <definedName name="N_21">[60]Analisa!#REF!</definedName>
    <definedName name="N_22">[60]Analisa!#REF!</definedName>
    <definedName name="N_233">[60]Analisa!#REF!</definedName>
    <definedName name="N_311">[60]Analisa!#REF!</definedName>
    <definedName name="N_511">[60]Analisa!#REF!</definedName>
    <definedName name="N_512">[60]Analisa!#REF!</definedName>
    <definedName name="N_521">[60]Analisa!#REF!</definedName>
    <definedName name="N_611">[60]Analisa!#REF!</definedName>
    <definedName name="N_612">[60]Analisa!#REF!</definedName>
    <definedName name="N_634">[60]Analisa!#REF!</definedName>
    <definedName name="N_635">[60]Analisa!#REF!</definedName>
    <definedName name="N_711">[60]Analisa!#REF!</definedName>
    <definedName name="N_72">[60]Analisa!#REF!</definedName>
    <definedName name="N_753">[60]Analisa!#REF!</definedName>
    <definedName name="N.1">#REF!</definedName>
    <definedName name="N.2">#REF!</definedName>
    <definedName name="N.4">#REF!</definedName>
    <definedName name="N.5">#REF!</definedName>
    <definedName name="N.6">#REF!</definedName>
    <definedName name="N.7">#REF!</definedName>
    <definedName name="N.8">#REF!</definedName>
    <definedName name="N.9">#REF!</definedName>
    <definedName name="N1IN">'[21]TONGKE3p '!$U$295</definedName>
    <definedName name="n1pig">#REF!</definedName>
    <definedName name="n1pignc">'[21]lam-moi'!#REF!</definedName>
    <definedName name="n1pigvl">'[21]lam-moi'!#REF!</definedName>
    <definedName name="n1pind">#REF!</definedName>
    <definedName name="n1pindnc">'[21]lam-moi'!#REF!</definedName>
    <definedName name="n1pindvl">'[21]lam-moi'!#REF!</definedName>
    <definedName name="n1ping">#REF!</definedName>
    <definedName name="n1pingnc">'[21]lam-moi'!#REF!</definedName>
    <definedName name="n1pingvl">'[21]lam-moi'!#REF!</definedName>
    <definedName name="n1pint">#REF!</definedName>
    <definedName name="n1pintnc">'[21]lam-moi'!#REF!</definedName>
    <definedName name="n1pintvl">'[21]lam-moi'!#REF!</definedName>
    <definedName name="n24nc">'[21]lam-moi'!#REF!</definedName>
    <definedName name="n24vl">'[21]lam-moi'!#REF!</definedName>
    <definedName name="n2mignc">'[21]lam-moi'!#REF!</definedName>
    <definedName name="n2migvl">'[21]lam-moi'!#REF!</definedName>
    <definedName name="n2min1nc">'[21]lam-moi'!#REF!</definedName>
    <definedName name="n2min1vl">'[21]lam-moi'!#REF!</definedName>
    <definedName name="nail">#REF!</definedName>
    <definedName name="nb">'[83]SAT-DAS'!$J$33</definedName>
    <definedName name="nc1nc">'[21]lam-moi'!#REF!</definedName>
    <definedName name="nc1p">#REF!</definedName>
    <definedName name="nc1vl">'[21]lam-moi'!#REF!</definedName>
    <definedName name="nc24nc">'[21]lam-moi'!#REF!</definedName>
    <definedName name="nc24vl">'[21]lam-moi'!#REF!</definedName>
    <definedName name="nc3p">#REF!</definedName>
    <definedName name="NCBD100">#REF!</definedName>
    <definedName name="NCBD200">#REF!</definedName>
    <definedName name="NCBD250">#REF!</definedName>
    <definedName name="ncdd">'[21]TH XL'!#REF!</definedName>
    <definedName name="NCDD2">'[21]TH XL'!#REF!</definedName>
    <definedName name="NCHC">[21]TNHCHINH!$J$38</definedName>
    <definedName name="nctr">'[21]TH XL'!#REF!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ri">#REF!</definedName>
    <definedName name="ndri1">#REF!</definedName>
    <definedName name="ndri2">#REF!</definedName>
    <definedName name="ndri3">#REF!</definedName>
    <definedName name="NGGHH">[116]OFFICE!$K$21</definedName>
    <definedName name="nhn">#REF!</definedName>
    <definedName name="nhnnc">'[21]lam-moi'!#REF!</definedName>
    <definedName name="nhnvl">'[21]lam-moi'!#REF!</definedName>
    <definedName name="nhyjn">'[18]SAT-DAS'!#REF!</definedName>
    <definedName name="nig">#REF!</definedName>
    <definedName name="NIG13p">'[21]TONGKE3p '!$T$295</definedName>
    <definedName name="nig1p">#REF!</definedName>
    <definedName name="nig3p">#REF!</definedName>
    <definedName name="nightnc">[21]gtrinh!#REF!</definedName>
    <definedName name="nightvl">[21]gtrinh!#REF!</definedName>
    <definedName name="nignc1p">#REF!</definedName>
    <definedName name="nignc3p">'[21]CHITIET VL-NC'!$G$107</definedName>
    <definedName name="nigvl1p">#REF!</definedName>
    <definedName name="nigvl3p">'[21]CHITIET VL-NC'!$G$99</definedName>
    <definedName name="nin">#REF!</definedName>
    <definedName name="nin14nc3p">#REF!</definedName>
    <definedName name="nin14vl3p">#REF!</definedName>
    <definedName name="nin1903p">#REF!</definedName>
    <definedName name="nin190nc">'[21]lam-moi'!#REF!</definedName>
    <definedName name="nin190nc3p">#REF!</definedName>
    <definedName name="nin190vl">'[21]lam-moi'!#REF!</definedName>
    <definedName name="nin190vl3p">#REF!</definedName>
    <definedName name="nin1pnc">'[21]lam-moi'!#REF!</definedName>
    <definedName name="nin1pvl">'[21]lam-moi'!#REF!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'[21]lam-moi'!#REF!</definedName>
    <definedName name="nindnc1p">#REF!</definedName>
    <definedName name="nindnc3p">#REF!</definedName>
    <definedName name="nindvl">'[21]lam-moi'!#REF!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'[21]lam-moi'!#REF!</definedName>
    <definedName name="ninnc3p">#REF!</definedName>
    <definedName name="nint1p">#REF!</definedName>
    <definedName name="nintnc1p">#REF!</definedName>
    <definedName name="nintvl1p">#REF!</definedName>
    <definedName name="ninvl">'[21]lam-moi'!#REF!</definedName>
    <definedName name="ninvl3p">#REF!</definedName>
    <definedName name="nl">#REF!</definedName>
    <definedName name="NL12nc">'[21]#REF'!#REF!</definedName>
    <definedName name="NL12vl">'[21]#REF'!#REF!</definedName>
    <definedName name="nl1p">#REF!</definedName>
    <definedName name="nl3p">#REF!</definedName>
    <definedName name="nlht">'[21]THPDMoi  (2)'!#REF!</definedName>
    <definedName name="nlmtc">'[21]t-h HA THE'!#REF!</definedName>
    <definedName name="nlnc">'[21]lam-moi'!#REF!</definedName>
    <definedName name="nlnc3p">#REF!</definedName>
    <definedName name="nlnc3pha">#REF!</definedName>
    <definedName name="NLTK1p">#REF!</definedName>
    <definedName name="nlvl">'[21]lam-moi'!#REF!</definedName>
    <definedName name="nlvl1">[21]chitiet!$G$302</definedName>
    <definedName name="nlvl3p">#REF!</definedName>
    <definedName name="nn">#REF!</definedName>
    <definedName name="nn1p">#REF!</definedName>
    <definedName name="nn3p">#REF!</definedName>
    <definedName name="nnnc">'[21]lam-moi'!#REF!</definedName>
    <definedName name="nnnc3p">#REF!</definedName>
    <definedName name="nnu">'[18]SAT-DAS'!#REF!</definedName>
    <definedName name="nnvl">'[21]lam-moi'!#REF!</definedName>
    <definedName name="nnvl3p">#REF!</definedName>
    <definedName name="No.1">#REF!</definedName>
    <definedName name="Number">[117]Cover!#REF!</definedName>
    <definedName name="nuoc">[79]gvl!$N$38</definedName>
    <definedName name="nx">'[21]THPDMoi  (2)'!#REF!</definedName>
    <definedName name="nxmtc">'[21]t-h HA THE'!#REF!</definedName>
    <definedName name="nyfgby3x6lt">#REF!</definedName>
    <definedName name="nyfgby4x6lt">#REF!</definedName>
    <definedName name="nyfgby4x95">#REF!</definedName>
    <definedName name="nyfgby5x6lt">#REF!</definedName>
    <definedName name="nym3x2.5flt">#REF!</definedName>
    <definedName name="nyy11x1x500">#REF!</definedName>
    <definedName name="nyy14x1x500">#REF!</definedName>
    <definedName name="nyy16x1x500">#REF!</definedName>
    <definedName name="nyy18x1x500">#REF!</definedName>
    <definedName name="nyy21x1x500">#REF!</definedName>
    <definedName name="nyy25x1x500">#REF!</definedName>
    <definedName name="nyy2x4x16">#REF!</definedName>
    <definedName name="nyy3x6">#REF!</definedName>
    <definedName name="nyy4x10">#REF!</definedName>
    <definedName name="nyy4x120">#REF!</definedName>
    <definedName name="nyy4x16">#REF!</definedName>
    <definedName name="nyy4x185">#REF!</definedName>
    <definedName name="nyy4x1x300">#REF!</definedName>
    <definedName name="nyy4x1x400">#REF!</definedName>
    <definedName name="nyy4x1x500">#REF!</definedName>
    <definedName name="nyy4x25">#REF!</definedName>
    <definedName name="nyy4x50">#REF!</definedName>
    <definedName name="nyy4x70">#REF!</definedName>
    <definedName name="nyy4x95">#REF!</definedName>
    <definedName name="nyy5x4">#REF!</definedName>
    <definedName name="nyy5x6">#REF!</definedName>
    <definedName name="nyy7x1x300">#REF!</definedName>
    <definedName name="nyy7x1x500">#REF!</definedName>
    <definedName name="oksigenu">'[57]DU&amp;B'!#REF!</definedName>
    <definedName name="oli">#REF!</definedName>
    <definedName name="ooju7">'[18]Analisa (ok punya)'!#REF!</definedName>
    <definedName name="OPERATING_EQUIPMENT">#REF!</definedName>
    <definedName name="operator">#REF!</definedName>
    <definedName name="osc">'[21]THPDMoi  (2)'!#REF!</definedName>
    <definedName name="ot">#REF!</definedName>
    <definedName name="Outlet">#REF!</definedName>
    <definedName name="Oxigen">'[44]harga lama'!#REF!</definedName>
    <definedName name="oxigenu">'[57]DU&amp;B'!#REF!</definedName>
    <definedName name="oxygen">'[44]harga lama'!#REF!</definedName>
    <definedName name="p">#REF!</definedName>
    <definedName name="P_1">#REF!</definedName>
    <definedName name="P_2">#REF!</definedName>
    <definedName name="P_Beton">[55]H.Bahan!$E$18</definedName>
    <definedName name="P_ID_NO.">#REF!</definedName>
    <definedName name="P_Pasang">[55]H.Bahan!$E$17</definedName>
    <definedName name="P_Urug">[55]H.Bahan!$E$16</definedName>
    <definedName name="P.A">#REF!</definedName>
    <definedName name="p1ti50">#REF!</definedName>
    <definedName name="p1ti60">#REF!</definedName>
    <definedName name="p1ti70">#REF!</definedName>
    <definedName name="p1ti80">#REF!</definedName>
    <definedName name="p1tif50">#REF!</definedName>
    <definedName name="p2ti50">#REF!</definedName>
    <definedName name="p2ti60">#REF!</definedName>
    <definedName name="p2ti70">#REF!</definedName>
    <definedName name="p2ti80">#REF!</definedName>
    <definedName name="p2tif50">#REF!</definedName>
    <definedName name="p3al50">#REF!</definedName>
    <definedName name="p3al60">#REF!</definedName>
    <definedName name="p3al70">#REF!</definedName>
    <definedName name="p3al80">#REF!</definedName>
    <definedName name="p3ati50">#REF!</definedName>
    <definedName name="p3ati60">#REF!</definedName>
    <definedName name="p3atif50">#REF!</definedName>
    <definedName name="p3atifr50">#REF!</definedName>
    <definedName name="p3atifr60">#REF!</definedName>
    <definedName name="p3ti50">#REF!</definedName>
    <definedName name="p3ti60">#REF!</definedName>
    <definedName name="p3ti70">#REF!</definedName>
    <definedName name="p3ti80">#REF!</definedName>
    <definedName name="p3tif50">#REF!</definedName>
    <definedName name="pabf100">#REF!</definedName>
    <definedName name="pabf125">#REF!</definedName>
    <definedName name="pabf150">#REF!</definedName>
    <definedName name="pabf4">#REF!</definedName>
    <definedName name="pabf6">#REF!</definedName>
    <definedName name="pabf65">#REF!</definedName>
    <definedName name="pabf80">#REF!</definedName>
    <definedName name="PAGAR_A">#REF!</definedName>
    <definedName name="PAGAR_B">#REF!</definedName>
    <definedName name="PAGE">#REF!</definedName>
    <definedName name="PAKET">'[73]2'!$L$841:$W$902</definedName>
    <definedName name="pakf100">#REF!</definedName>
    <definedName name="pakf150">#REF!</definedName>
    <definedName name="pakf80">#REF!</definedName>
    <definedName name="paku">#REF!</definedName>
    <definedName name="paku_asbes">#REF!</definedName>
    <definedName name="paku_bermacam_ukuran">#REF!</definedName>
    <definedName name="paku_beton">#REF!</definedName>
    <definedName name="paku_biasa">#REF!</definedName>
    <definedName name="Paku_genteng">[39]upah!$G$48</definedName>
    <definedName name="Paku_kayu">[39]upah!$G$49</definedName>
    <definedName name="Paku_Sekrup">[55]H.Bahan!$E$94</definedName>
    <definedName name="Paku_Seng">[55]H.Bahan!$E$40</definedName>
    <definedName name="Paku_triplek">[39]upah!$G$50</definedName>
    <definedName name="paku.kayu">[61]H.Mtrl!$E$50</definedName>
    <definedName name="paku.primadek">[61]H.Mtrl!$E$51</definedName>
    <definedName name="pakuasbes">[56]Harga!#REF!</definedName>
    <definedName name="pakukm">'[57]DU&amp;B'!#REF!</definedName>
    <definedName name="pakul">'[57]DU&amp;B'!#REF!</definedName>
    <definedName name="pakulh">'[57]DU&amp;B'!#REF!</definedName>
    <definedName name="pakuonduline">'[44]harga lama'!#REF!</definedName>
    <definedName name="pakuu">'[57]DU&amp;B'!#REF!</definedName>
    <definedName name="pan">#REF!</definedName>
    <definedName name="Papan_lesplang_25_x_300_mm">[39]upah!$G$51</definedName>
    <definedName name="Papan_lesplang_25_x_400_mm">'[40]HARGA BAHAN'!$F$36</definedName>
    <definedName name="Papan_Lisplank">[55]H.Bahan!$E$36</definedName>
    <definedName name="Papan_Lisplank_1m2">'[55]Contoh Analisa'!$G$239</definedName>
    <definedName name="Papan_listplant">'[7]upah &amp; bhan'!$F$38</definedName>
    <definedName name="Papan_rider">[39]upah!$G$52</definedName>
    <definedName name="papan.mal">[61]H.Mtrl!$E$52</definedName>
    <definedName name="papan.meranti">[61]H.Mtrl!$E$55</definedName>
    <definedName name="parkir">#REF!</definedName>
    <definedName name="parkir_angkot">'[51]7.Landscape'!$B$22</definedName>
    <definedName name="parts">#REF!</definedName>
    <definedName name="Pas">#REF!</definedName>
    <definedName name="Pas_Batu_Gunung_1_4_1m3">'[55]Contoh Analisa'!$G$90</definedName>
    <definedName name="Pas_Batu_Kosong_1m3">'[55]Contoh Analisa'!$G$79</definedName>
    <definedName name="Pas_Batu_Merah_1pc_2ps_1m2">'[55]Contoh Analisa'!$G$114</definedName>
    <definedName name="Pas_Batu_Merah_1pc_4ps_1m2">'[55]Contoh Analisa'!$G$125</definedName>
    <definedName name="Pas_Bekisting_Ukt_Balok_Ring_Balok_1m2">'[55]Contoh Analisa'!$G$398</definedName>
    <definedName name="Pas_Bekisting_Utk_Kolom_1m2">'[55]Contoh Analisa'!$G$385</definedName>
    <definedName name="Pas_Bekisting_Utk_Lantai_1m2">'[55]Contoh Analisa'!$G$411</definedName>
    <definedName name="Pas_Bekisting_Utk_Pondasi_1m2">'[55]Contoh Analisa'!$G$361</definedName>
    <definedName name="Pas_Bekisting_Utk_Sloof_1m2">'[55]Contoh Analisa'!$G$372</definedName>
    <definedName name="Pas_Kaca_T_5mm_1m2">'[55]Contoh Analisa'!$G$507</definedName>
    <definedName name="Pas_Langit_Langit_Gypsum_Board_T_19mm_Tambah_Rangka_Hollow">'[55]Contoh Analisa'!$G$498</definedName>
    <definedName name="pasanganbatu">[96]analisa!$I$801</definedName>
    <definedName name="pasir">#REF!</definedName>
    <definedName name="pasir_pasang">#REF!</definedName>
    <definedName name="Pasir_pasangan">'[7]upah &amp; bhan'!$F$21</definedName>
    <definedName name="Pasir_pasangan__beton">[39]upah!$G$53</definedName>
    <definedName name="Pasir_urug">[39]upah!$G$54</definedName>
    <definedName name="pasir.pasang">[61]H.Mtrl!$E$57</definedName>
    <definedName name="pasir.urug">[61]H.Mtrl!$E$58</definedName>
    <definedName name="pasirayakkasar">#REF!</definedName>
    <definedName name="pasirurug">[64]bahan!$F$19</definedName>
    <definedName name="paving">#REF!</definedName>
    <definedName name="Paving_Block">[39]upah!$G$55</definedName>
    <definedName name="paving.block">[61]H.Mtrl!$E$59</definedName>
    <definedName name="pb">#REF!</definedName>
    <definedName name="pbeton">#REF!</definedName>
    <definedName name="pbp">#REF!</definedName>
    <definedName name="pbsf100">#REF!</definedName>
    <definedName name="pbsf150">#REF!</definedName>
    <definedName name="pbsf65">#REF!</definedName>
    <definedName name="pbsf80">#REF!</definedName>
    <definedName name="Pc">#REF!</definedName>
    <definedName name="pcl">#REF!</definedName>
    <definedName name="pcpdri">#REF!</definedName>
    <definedName name="pcpfur">#REF!</definedName>
    <definedName name="pd_accumulation">#REF!</definedName>
    <definedName name="pd_build_tend">#REF!</definedName>
    <definedName name="pd_calc_code">#REF!</definedName>
    <definedName name="pd_compres_flow_max">#REF!</definedName>
    <definedName name="pd_compres_flow_min">#REF!</definedName>
    <definedName name="pd_compres_flow_nor">#REF!</definedName>
    <definedName name="pd_const_back_pres">#REF!</definedName>
    <definedName name="pd_corrosive">#REF!</definedName>
    <definedName name="pd_cp_cv_max">#REF!</definedName>
    <definedName name="pd_cp_cv_min">#REF!</definedName>
    <definedName name="pd_cp_cv_nor">#REF!</definedName>
    <definedName name="pd_dens_max">#REF!</definedName>
    <definedName name="pd_dens_min">#REF!</definedName>
    <definedName name="pd_dens_nor">#REF!</definedName>
    <definedName name="pd_dens_relief">#REF!</definedName>
    <definedName name="pd_dens_relief_uid">#REF!</definedName>
    <definedName name="pd_dens_uid">#REF!</definedName>
    <definedName name="pd_dist_glass">#REF!</definedName>
    <definedName name="pd_dist_glass_uid">#REF!</definedName>
    <definedName name="pd_entrained_gas">#REF!</definedName>
    <definedName name="pd_erosive">#REF!</definedName>
    <definedName name="pd_f_range_max">#REF!</definedName>
    <definedName name="pd_failure_action">#REF!</definedName>
    <definedName name="pd_flow_max">#REF!</definedName>
    <definedName name="pd_flow_min">#REF!</definedName>
    <definedName name="pd_flow_nor">#REF!</definedName>
    <definedName name="pd_fluid_name">#REF!</definedName>
    <definedName name="pd_fluid_phase">#REF!</definedName>
    <definedName name="pd_latent_heat_nor">#REF!</definedName>
    <definedName name="pd_latent_heat_uid">#REF!</definedName>
    <definedName name="pd_lower_fluid_name">#REF!</definedName>
    <definedName name="pd_material">#REF!</definedName>
    <definedName name="pd_max_discharge">#REF!</definedName>
    <definedName name="pd_max_shut_off_press_dif">#REF!</definedName>
    <definedName name="pd_max_shut_off_press_dif_uid">#REF!</definedName>
    <definedName name="pd_molecular_mass">#REF!</definedName>
    <definedName name="pd_oxidizing">#REF!</definedName>
    <definedName name="pd_p_dif_press_uid">#REF!</definedName>
    <definedName name="pd_press_base">#REF!</definedName>
    <definedName name="pd_press_base_uid">#REF!</definedName>
    <definedName name="pd_press_drp_max">#REF!</definedName>
    <definedName name="pd_press_drp_min">#REF!</definedName>
    <definedName name="pd_press_drp_nor">#REF!</definedName>
    <definedName name="pd_press_drp_uid">#REF!</definedName>
    <definedName name="pd_press_max">#REF!</definedName>
    <definedName name="pd_press_min">#REF!</definedName>
    <definedName name="pd_press_nor">#REF!</definedName>
    <definedName name="pd_pulsation">#REF!</definedName>
    <definedName name="pd_relief_temp">#REF!</definedName>
    <definedName name="pd_relief_temp_uid">#REF!</definedName>
    <definedName name="pd_seat_leak">#REF!</definedName>
    <definedName name="pd_spec_grav_base">#REF!</definedName>
    <definedName name="pd_spec_grav_low">#REF!</definedName>
    <definedName name="pd_spec_grav_max">#REF!</definedName>
    <definedName name="pd_spec_grav_min">#REF!</definedName>
    <definedName name="pd_spec_grav_nor">#REF!</definedName>
    <definedName name="pd_temp_base">#REF!</definedName>
    <definedName name="pd_temp_base_uid">#REF!</definedName>
    <definedName name="pd_temp_max">#REF!</definedName>
    <definedName name="pd_temp_min">#REF!</definedName>
    <definedName name="pd_temp_nor">#REF!</definedName>
    <definedName name="pd_temp_uid">#REF!</definedName>
    <definedName name="pd_term_shock">#REF!</definedName>
    <definedName name="pd_val_set_pres_min">#REF!</definedName>
    <definedName name="pd_vap_press_max">#REF!</definedName>
    <definedName name="pd_vap_press_min">#REF!</definedName>
    <definedName name="pd_vap_press_nor">#REF!</definedName>
    <definedName name="pd_var_back_pres">#REF!</definedName>
    <definedName name="pd_vibration">#REF!</definedName>
    <definedName name="pd_visc_max">#REF!</definedName>
    <definedName name="pd_visc_min">#REF!</definedName>
    <definedName name="pd_visc_nor">#REF!</definedName>
    <definedName name="pd_visc_relief">#REF!</definedName>
    <definedName name="pd_visc_relief_uid">#REF!</definedName>
    <definedName name="pd_visc_uid">#REF!</definedName>
    <definedName name="pdr">#REF!</definedName>
    <definedName name="PDU">#REF!</definedName>
    <definedName name="PE">#REF!</definedName>
    <definedName name="PECF">#REF!</definedName>
    <definedName name="PECL">#REF!</definedName>
    <definedName name="PEDESTRIANROLLER">'[5]An. Alat'!#REF!</definedName>
    <definedName name="pek">#REF!</definedName>
    <definedName name="Pek_atap_LTII">'[40]BQ LtII'!$G$53</definedName>
    <definedName name="Pek_atap_LTIII">'[40]BQ Lt III'!$G$50</definedName>
    <definedName name="pek_beton_bertulang_LTII">'[40]BQ LtII'!$G$29</definedName>
    <definedName name="pek_beton_bertulang_LTIII">'[40]BQ Lt III'!$G$26</definedName>
    <definedName name="Pek_Beton_dan_Baja_Profil">'[55]Kom Lumpsum'!$J$81</definedName>
    <definedName name="Pek_Canal_C100x50x1_1kg">'[55]Contoh Analisa'!$G$527</definedName>
    <definedName name="Pek_inst_air_kotor">'[40]BQ LtI'!$G$101</definedName>
    <definedName name="Pek_Inst_listrik_LTII">'[40]BQ LtII'!$G$61</definedName>
    <definedName name="pek_inst_listrik_LTIII">'[40]BQ Lt III'!$G$57</definedName>
    <definedName name="Pek_Instalasi_Listrik">'[55]Kom Lumpsum'!$J$153</definedName>
    <definedName name="Pek_kosen_LTII">'[40]BQ LtII'!$G$45</definedName>
    <definedName name="Pek_kosen_LTIII">'[40]BQ Lt III'!$G$42</definedName>
    <definedName name="Pek_Kosen_Pintu_dan_Jendela_Aluminium">'[55]Kom Lumpsum'!$J$131</definedName>
    <definedName name="Pek_Lain_Lain">'[55]Kom Lumpsum'!$J$159</definedName>
    <definedName name="Pek_Langit_Langit">'[55]Kom Lumpsum'!$J$105</definedName>
    <definedName name="Pek_Lantai_Keramik">'[55]Kom Lumpsum'!$J$91</definedName>
    <definedName name="pek_lantai_LTII">'[40]BQ LtII'!$G$37</definedName>
    <definedName name="Pek_lantai_LTIII">'[40]BQ Lt III'!$G$34</definedName>
    <definedName name="Pek_Pasangan_dan_Plesteran">'[55]Kom Lumpsum'!$J$58</definedName>
    <definedName name="Pek_pasangan_LTII">'[40]BQ LtII'!$G$15</definedName>
    <definedName name="Pek_pasangan_LTIII">'[40]BQ Lt III'!$G$15</definedName>
    <definedName name="Pek_Pengecatan">'[55]Kom Lumpsum'!$J$136</definedName>
    <definedName name="Pek_Pengecatan_LTII">'[40]BQ LtII'!$G$66</definedName>
    <definedName name="pek_pengecatan_LTIII">'[40]BQ Lt III'!$G$62</definedName>
    <definedName name="Pek_Penutup_Atap">'[55]Kom Lumpsum'!$J$99</definedName>
    <definedName name="Pek_Persiapan_Proyek">[55]P.Proyek!$J$18</definedName>
    <definedName name="Pek_Rangka_Atap">'[55]Kom Lumpsum'!$J$95</definedName>
    <definedName name="Pek_relif_LTII">'[40]BQ LtII'!$G$71</definedName>
    <definedName name="pek_relif_LTIII">'[40]BQ Lt III'!$G$67</definedName>
    <definedName name="Pek_Sruktur_Bawah">'[55]IPA Unit Price'!$J$103</definedName>
    <definedName name="Pek_Umum">'[55]IPA Unit Price'!$J$46</definedName>
    <definedName name="pekerja">'[57]DU&amp;B'!#REF!</definedName>
    <definedName name="PEKERJAAN__A_C">#REF!</definedName>
    <definedName name="pekerjaan_bertulang">'[40]BQ LtI'!$G$49</definedName>
    <definedName name="PEKERJAAN_CAT">#REF!</definedName>
    <definedName name="PEKERJAAN_CCTV__SOUND_SYSTEM____MATV">#REF!</definedName>
    <definedName name="PEKERJAAN_DINDING_DAN_FINISHING_DINDING">#REF!</definedName>
    <definedName name="PEKERJAAN_FINISHING_LANTAI">#REF!</definedName>
    <definedName name="PEKERJAAN_GONDOLA">#REF!</definedName>
    <definedName name="Pekerjaan_instl_pemasangan">'[40]BQ LtI'!$G$84</definedName>
    <definedName name="Pekerjaan_Kosen">'[40]BQ LtI'!$G$72</definedName>
    <definedName name="pekerjaan_lantai_I_pek_tanah">'[40]BQ LtI'!$G$24</definedName>
    <definedName name="pekerjaan_lantai_pelapis_dinding">'[40]BQ LtI'!$G$61</definedName>
    <definedName name="PEKERJAAN_LIFT_ex_KOREA">#REF!</definedName>
    <definedName name="PEKERJAAN_LISTRIK___GENSET">#REF!</definedName>
    <definedName name="PEKERJAAN_LUAR">#REF!</definedName>
    <definedName name="pekerjaan_pasangan">'[40]BQ LtI'!$G$34</definedName>
    <definedName name="pekerjaan_persiapan">'[40]BQ LtI'!$G$16</definedName>
    <definedName name="PEKERJAAN_PLAFOND">#REF!</definedName>
    <definedName name="PEKERJAAN_PLUMBING___SANITARY">#REF!</definedName>
    <definedName name="PEKERJAAN_PONDASI">#REF!</definedName>
    <definedName name="PEKERJAAN_RAILING_DAN_LAIN___LAIN">#REF!</definedName>
    <definedName name="PEKERJAAN_SPRINKLER___FIRE_FIGHTING">#REF!</definedName>
    <definedName name="Pekerjaan_Sruktur_Bawah">'[55]Kom Unit Price'!$J$110</definedName>
    <definedName name="PEKERJAAN_STRUKTUR_ATAS_DAN_ATAP">#REF!</definedName>
    <definedName name="PEKERJAAN_SUB_STRUKTUR">#REF!</definedName>
    <definedName name="PEKERJAAN_TANAH">#REF!</definedName>
    <definedName name="PEKERJAAN_TELEPON">#REF!</definedName>
    <definedName name="Pekerjaan_Umum">'[55]Kom Unit Price'!$J$52</definedName>
    <definedName name="Pekj_Beton_dan_Baja_Profil">'[55]IPA Lumpsum'!$J$82</definedName>
    <definedName name="Pekj_Instalasi_Air_Bersih">'[55]IPA Lumpsum'!$J$163</definedName>
    <definedName name="Pekj_Instalasi_Air_Kotor">'[55]IPA Lumpsum'!$J$170</definedName>
    <definedName name="Pekj_Instalasi_Listrik">'[55]IPA Lumpsum'!$J$157</definedName>
    <definedName name="Pekj_Kosen_Pintu_dan_Jendela_Aluminium">'[55]IPA Lumpsum'!$J$138</definedName>
    <definedName name="Pekj_Lain_Lain">'[55]IPA Lumpsum'!$J$176</definedName>
    <definedName name="Pekj_Langit_Langit">'[55]IPA Lumpsum'!$J$106</definedName>
    <definedName name="Pekj_Lantai_Keramik">'[55]IPA Lumpsum'!$J$92</definedName>
    <definedName name="Pekj_Pasangan_dan_Plesteran">'[55]IPA Lumpsum'!$J$59</definedName>
    <definedName name="Pekj_Pengecatan">'[55]IPA Lumpsum'!$J$143</definedName>
    <definedName name="Pekj_Penutup_Atap">'[55]IPA Lumpsum'!$J$100</definedName>
    <definedName name="Pekj_Rangka_Atap">'[55]IPA Lumpsum'!$J$96</definedName>
    <definedName name="pelumas">'[57]DU&amp;B'!#REF!</definedName>
    <definedName name="Pemancangan">[14]NP!$L$183:$V$243</definedName>
    <definedName name="Pemasangan_Instalasi_Pipa_Air_Bersih">[55]H.Bahan!$E$107</definedName>
    <definedName name="Pemasukan_Arus_Listrik_32Amp">[55]H.Bahan!$E$95</definedName>
    <definedName name="Pembangunan_Gedung_Laboratorium_IPA">'[55]IPA Lumpsum'!$K$23</definedName>
    <definedName name="Pembangunan_Gedung_Laboratorium_Komputer">'[55]Kom Lumpsum'!$L$24</definedName>
    <definedName name="pembersihan">#REF!</definedName>
    <definedName name="Pembersihan_Lapangan">'[55]Contoh Analisa'!$G$14</definedName>
    <definedName name="Pembesian_dengan_Besi_Polos">'[55]Contoh Analisa'!$G$340</definedName>
    <definedName name="Pembesian_Dengan_Besi_Ulir_1kg">'[55]Contoh Analisa'!$G$350</definedName>
    <definedName name="Pembongkaran">[118]NP!$L$841:$V$901</definedName>
    <definedName name="PEN">'[73]2'!$A$1508:$J$1570</definedName>
    <definedName name="PENDOPO">'[53]BAHAN &amp; UPAH'!#REF!</definedName>
    <definedName name="Pengadaan_Air_Condesioner_1_5PK_Tambah_Instalasi">[55]H.Bahan!$E$96</definedName>
    <definedName name="Pengesahan.">#REF!</definedName>
    <definedName name="penghampar">#REF!</definedName>
    <definedName name="Pengukuran_dan_Pemasangan_Bowplank">'[55]Contoh Analisa'!$G$25</definedName>
    <definedName name="Penutup_Atap_Seng_Genteng_Metal_1m2">'[55]Contoh Analisa'!$G$250</definedName>
    <definedName name="penyaring">#REF!</definedName>
    <definedName name="penyelamu">'[57]DU&amp;B'!#REF!</definedName>
    <definedName name="penyemprot1000">#REF!</definedName>
    <definedName name="PERALATAN">[119]KWANTITAS!#REF!</definedName>
    <definedName name="perancah">#REF!</definedName>
    <definedName name="perancahlaut">#REF!</definedName>
    <definedName name="PERCENT">#REF!</definedName>
    <definedName name="perekat">#REF!</definedName>
    <definedName name="Peresapan">[55]H.Bahan!$E$108</definedName>
    <definedName name="PERKERASAN">#REF!</definedName>
    <definedName name="PERKERSN_A">#REF!</definedName>
    <definedName name="PERKERSN_B">#REF!</definedName>
    <definedName name="PERSIAPAN.O">#REF!</definedName>
    <definedName name="PETC">#REF!</definedName>
    <definedName name="pgc">#REF!</definedName>
    <definedName name="pi">'[120]Log-Log'!$I$19</definedName>
    <definedName name="pickup">'[44]harga lama'!#REF!</definedName>
    <definedName name="pid_no">#REF!</definedName>
    <definedName name="Pin">#REF!</definedName>
    <definedName name="Pintu__Type_3___0.8_x_2.10_cm">[39]upah!$G$56</definedName>
    <definedName name="Pintu__Type_5__Folding_doors">[39]upah!$G$57</definedName>
    <definedName name="Pintu_Type_1__2.10_x_2.10_cm">[39]upah!$G$58</definedName>
    <definedName name="Pintu_Type_2__1.38_x_2.10_cm">[39]upah!$G$59</definedName>
    <definedName name="Pintu_Type_4___0.7_x_2.10_cm___fiber">[39]upah!$G$60</definedName>
    <definedName name="pintupanel">#REF!</definedName>
    <definedName name="pipa">#REF!</definedName>
    <definedName name="Pipa_PVC_f_1_2_____intalasi">[39]upah!$G$61</definedName>
    <definedName name="Pipa_PVC_f_2_____intalasi">[39]upah!$G$62</definedName>
    <definedName name="Pipa_PVC_f_3_4_____intalasi">[39]upah!$G$63</definedName>
    <definedName name="Pipa_PVC_f_5_____intalasi">[39]upah!$G$64</definedName>
    <definedName name="pipabaja">'[44]harga lama'!#REF!</definedName>
    <definedName name="pipagorong">[96]analisa!$I$655</definedName>
    <definedName name="PIPENB">#REF!</definedName>
    <definedName name="Pk">'[63]SAT-DAS'!$I$15</definedName>
    <definedName name="Pkerjaan_Lainlain">'[55]Contoh Analisa'!$G$413</definedName>
    <definedName name="pkj">[12]DHSD!$G$11</definedName>
    <definedName name="Pkjr">[12]DHSD!#REF!</definedName>
    <definedName name="Pkrj">[12]DHSD!#REF!</definedName>
    <definedName name="pkst">#REF!</definedName>
    <definedName name="Pku">'[75]SAT-DAS'!$I$39</definedName>
    <definedName name="Pku_Kayu">[55]H.Bahan!$E$29</definedName>
    <definedName name="pl">'[57]DU&amp;B'!#REF!</definedName>
    <definedName name="Plafond_Plywood_4mm_1m2">'[55]Contoh Analisa'!$G$229</definedName>
    <definedName name="plafondplywood">#REF!</definedName>
    <definedName name="plafondreider">#REF!</definedName>
    <definedName name="plamir">[61]H.Mtrl!$E$60</definedName>
    <definedName name="plamir_kayu">#REF!</definedName>
    <definedName name="plamir_tembok">#REF!</definedName>
    <definedName name="Plamur_Dpul_Tembok">[55]H.Bahan!$E$54</definedName>
    <definedName name="PLANT">#REF!</definedName>
    <definedName name="plat">#REF!</definedName>
    <definedName name="Plat_Landasan">[55]H.Bahan!$E$70</definedName>
    <definedName name="Plat_T_10mm_1m2">'[55]Contoh Analisa'!$G$517</definedName>
    <definedName name="platbaja">'[44]harga lama'!#REF!</definedName>
    <definedName name="platjepit">#REF!</definedName>
    <definedName name="plester">#REF!</definedName>
    <definedName name="plester12">#REF!</definedName>
    <definedName name="plester14">#REF!</definedName>
    <definedName name="Plesteran_1pc_2ps_15mm_1m2">'[55]Contoh Analisa'!$G$135</definedName>
    <definedName name="Plesteran_1pc_4ps_15mm_1m2">'[55]Contoh Analisa'!$G$145</definedName>
    <definedName name="plh">'[57]DU&amp;B'!#REF!</definedName>
    <definedName name="plum">#REF!</definedName>
    <definedName name="plywood">#REF!</definedName>
    <definedName name="plywood_3mm">#REF!</definedName>
    <definedName name="Plywood_4mm">[55]H.Bahan!$E$38</definedName>
    <definedName name="Plywood_9mm">[55]H.Bahan!$E$39</definedName>
    <definedName name="PODetail">#REF!</definedName>
    <definedName name="polipropylene">'[44]harga lama'!#REF!</definedName>
    <definedName name="Poly_Septick">[55]H.Bahan!$E$109</definedName>
    <definedName name="pompa">#REF!</definedName>
    <definedName name="Pondasi_Batu_Cyclopen_1_3_5_1m3">'[55]Contoh Analisa'!$G$102</definedName>
    <definedName name="pondasibatu">#REF!</definedName>
    <definedName name="ponton">'[44]harga lama'!#REF!</definedName>
    <definedName name="poperator">#REF!</definedName>
    <definedName name="POS_JG_GRB">'[52]2.TPR'!#REF!</definedName>
    <definedName name="Pout">#REF!</definedName>
    <definedName name="pp">#REF!</definedName>
    <definedName name="ppasang">#REF!</definedName>
    <definedName name="pph">#REF!</definedName>
    <definedName name="ppn">#REF!</definedName>
    <definedName name="Ppn_Utk_Bekisrting">[55]H.Bahan!$E$24</definedName>
    <definedName name="pq">'[42]Agr. K&amp;H'!$A$1:$J$120</definedName>
    <definedName name="PR">'[45]SAT-DAS'!#REF!</definedName>
    <definedName name="prade">#REF!</definedName>
    <definedName name="praktis">#REF!</definedName>
    <definedName name="Prch">[12]DHSD!#REF!</definedName>
    <definedName name="PRELIM">#REF!</definedName>
    <definedName name="prep">#REF!</definedName>
    <definedName name="PREPD">#REF!</definedName>
    <definedName name="Press_1">#REF!</definedName>
    <definedName name="press_2">#REF!</definedName>
    <definedName name="PRINT">#REF!</definedName>
    <definedName name="PRINT_AR01">#REF!</definedName>
    <definedName name="_xlnm.Print_Area" localSheetId="0">'A. MATERIAL'!$A$1:$N$52</definedName>
    <definedName name="_xlnm.Print_Area" localSheetId="1">'B. JASA DAN UPAH'!$A$1:$P$46</definedName>
    <definedName name="_xlnm.Print_Area" localSheetId="2">'C. PERALATAN KERJA'!$B$1:$X$72</definedName>
    <definedName name="_xlnm.Print_Area" localSheetId="3">'Planning vs Actual'!$A$9:$Q$76</definedName>
    <definedName name="_xlnm.Print_Area" localSheetId="4">'Planning vs Actual (2)'!$A$9:$S$76</definedName>
    <definedName name="_xlnm.Print_Area" localSheetId="5">'REKAP (NEW)'!$A$1:$M$67</definedName>
    <definedName name="_xlnm.Print_Area">'[121]HP Mode'!$A$7:$H$45,'[121]HP Mode'!$A$49:$H$91</definedName>
    <definedName name="PRINT_AREA_MI">#REF!</definedName>
    <definedName name="Print_Area_MNA">#REF!</definedName>
    <definedName name="Print_Area_MNA2">#REF!</definedName>
    <definedName name="Print_Line_Sizing_Vapor">#REF!</definedName>
    <definedName name="Print_PSV_SIZE_LIQUID">#REF!</definedName>
    <definedName name="Print_PSVSIZE_VAPOR">#REF!</definedName>
    <definedName name="Print_Summary">#REF!</definedName>
    <definedName name="_xlnm.Print_Titles" localSheetId="0">'A. MATERIAL'!$1:$5</definedName>
    <definedName name="_xlnm.Print_Titles" localSheetId="3">'Planning vs Actual'!$9:$12</definedName>
    <definedName name="_xlnm.Print_Titles" localSheetId="4">'Planning vs Actual (2)'!$9:$12</definedName>
    <definedName name="_xlnm.Print_Titles">#REF!</definedName>
    <definedName name="PRINT_TITLES_MI">#REF!</definedName>
    <definedName name="PRLGKPAN">#REF!</definedName>
    <definedName name="PRO">#REF!</definedName>
    <definedName name="proller">#REF!</definedName>
    <definedName name="Proyek___Bagpro">[16]KWANTITAS!$B$4</definedName>
    <definedName name="prs">#REF!</definedName>
    <definedName name="Ps">'[63]SAT-DAS'!$I$24</definedName>
    <definedName name="psf">#REF!</definedName>
    <definedName name="psi">#REF!</definedName>
    <definedName name="psopir">#REF!</definedName>
    <definedName name="psr">[122]DHSD!$G$16</definedName>
    <definedName name="PSV_NUMBER">#REF!</definedName>
    <definedName name="PTJW">#REF!</definedName>
    <definedName name="PTNC">'[21]DON GIA'!$G$227</definedName>
    <definedName name="ptr">#REF!</definedName>
    <definedName name="pu">'[57]DU&amp;B'!#REF!</definedName>
    <definedName name="puring">#REF!</definedName>
    <definedName name="purug">#REF!</definedName>
    <definedName name="PUSAT">'[5]An. Alat'!#REF!</definedName>
    <definedName name="PUSTU">#REF!</definedName>
    <definedName name="Pv">#REF!</definedName>
    <definedName name="Pvc">#REF!</definedName>
    <definedName name="q">#REF!</definedName>
    <definedName name="QQ">'[73]2'!$A$720:$J$840</definedName>
    <definedName name="qqq">[81]Alat1!$AZ$1:$BI$118</definedName>
    <definedName name="QRY.3" hidden="1">'[123]Agregat Halus &amp; Kasar'!$I$12:$I$20</definedName>
    <definedName name="r_">#REF!</definedName>
    <definedName name="r_001_FE_UT1">#REF!</definedName>
    <definedName name="r_001_FE_UT2">#REF!</definedName>
    <definedName name="r_001_LG_UT1">#REF!</definedName>
    <definedName name="r_001_PG_UT">#REF!</definedName>
    <definedName name="r_001_RO_UT1">#REF!</definedName>
    <definedName name="r_001_TI_1010">#REF!</definedName>
    <definedName name="r_101_FE_100">#REF!</definedName>
    <definedName name="r_101_FE_102">#REF!</definedName>
    <definedName name="r_101_FE_200">#REF!</definedName>
    <definedName name="r_101_FE_201">#REF!</definedName>
    <definedName name="r_101_FE_2212">#REF!</definedName>
    <definedName name="r_101_FE_2213">#REF!</definedName>
    <definedName name="r_101_FT_100">#REF!</definedName>
    <definedName name="r_101_FT_101">#REF!</definedName>
    <definedName name="r_101_FT_102">#REF!</definedName>
    <definedName name="r_101_FV_100">#REF!</definedName>
    <definedName name="r_102_FE_100">#REF!</definedName>
    <definedName name="r_102_FT_100">#REF!</definedName>
    <definedName name="r_102FT_100">#REF!</definedName>
    <definedName name="r_103_FT_100">#REF!</definedName>
    <definedName name="r_11_LT_106">#REF!</definedName>
    <definedName name="r_11_PT_111">#REF!</definedName>
    <definedName name="r_11_TE_102">#REF!</definedName>
    <definedName name="r_11_TT_110">#REF!</definedName>
    <definedName name="R_ALAT">#REF!</definedName>
    <definedName name="r_T2_FV_1112A">#REF!</definedName>
    <definedName name="R_TOTAL">#REF!</definedName>
    <definedName name="ra11p">#REF!</definedName>
    <definedName name="ra13p">#REF!</definedName>
    <definedName name="RAB">#REF!</definedName>
    <definedName name="rab_Ia">[124]RAB!$G$12</definedName>
    <definedName name="rab_Ib">[124]RAB!$G$32</definedName>
    <definedName name="rab_Ic">[124]RAB!$G$57</definedName>
    <definedName name="rab_Id">[124]RAB!$G$71</definedName>
    <definedName name="rab_Ie">[124]RAB!$G$100</definedName>
    <definedName name="rab_If">[124]RAB!$G$110</definedName>
    <definedName name="rab_Ig">[124]RAB!$G$120</definedName>
    <definedName name="rab_Ih">[124]RAB!$G$141</definedName>
    <definedName name="rab_Ii">[124]RAB!$G$170</definedName>
    <definedName name="rab_IIa">[124]RAB!$G$12</definedName>
    <definedName name="rab_Ij">[124]RAB!$G$184</definedName>
    <definedName name="rab_Ik">[124]RAB!$G$203</definedName>
    <definedName name="rab2a">[124]RAB!$G$216</definedName>
    <definedName name="rab2b">[124]RAB!$G$230</definedName>
    <definedName name="rab2c">[124]RAB!$G$259</definedName>
    <definedName name="rabasgel">'[44]harga lama'!#REF!</definedName>
    <definedName name="rabat">#REF!</definedName>
    <definedName name="Rabat_Beton">[68]Analisa!#REF!</definedName>
    <definedName name="rabius">#REF!</definedName>
    <definedName name="Rabung_Nok_Bulat_Genteng_metal">[39]upah!$G$65</definedName>
    <definedName name="Rabung_Seng_Genteng_Metal">[55]H.Bahan!$E$43</definedName>
    <definedName name="Rabung.Seng.Genteng">[61]H.Mtrl!$E$48</definedName>
    <definedName name="rabungondulen">'[44]harga lama'!#REF!</definedName>
    <definedName name="rabungonduline">[56]Harga!#REF!</definedName>
    <definedName name="rack1">'[21]THPDMoi  (2)'!#REF!</definedName>
    <definedName name="rack2">'[21]THPDMoi  (2)'!#REF!</definedName>
    <definedName name="rack3">'[21]THPDMoi  (2)'!#REF!</definedName>
    <definedName name="rack4">'[21]THPDMoi  (2)'!#REF!</definedName>
    <definedName name="rail">#REF!</definedName>
    <definedName name="Rangka_Hollow_Pengantung">[55]H.Bahan!$E$93</definedName>
    <definedName name="RAP">#REF!</definedName>
    <definedName name="RATE">#REF!</definedName>
    <definedName name="rbgb">'[18]SAT-DAS'!$J$46</definedName>
    <definedName name="Re">#REF!</definedName>
    <definedName name="Readymix175">[68]Analisa!#REF!</definedName>
    <definedName name="Readymix300">[68]Analisa!#REF!</definedName>
    <definedName name="REAL">#REF!</definedName>
    <definedName name="Realing_Stainlees_Steel_Pada_Selasar">[55]H.Bahan!$E$112</definedName>
    <definedName name="Realling_Stainlees_Steel_Pada_Tangga">[55]H.Bahan!$E$113</definedName>
    <definedName name="RECAP">#REF!</definedName>
    <definedName name="Rekap">#REF!</definedName>
    <definedName name="REKAP_PRIO">'[52]Rekap Total'!#REF!</definedName>
    <definedName name="Rekap.">#REF!</definedName>
    <definedName name="REKAPITULASI">#REF!</definedName>
    <definedName name="residu">#REF!</definedName>
    <definedName name="REV">#REF!</definedName>
    <definedName name="RevTable">[117]Cover!#REF!</definedName>
    <definedName name="rho_1">#REF!</definedName>
    <definedName name="rider">'[44]harga lama'!#REF!</definedName>
    <definedName name="RINCIANSEWA">'[5]An. Alat'!#REF!</definedName>
    <definedName name="RINCIANSEWA2">'[5]An. Alat'!#REF!</definedName>
    <definedName name="rkp">'[125]Rekap Biaya'!$B$2:$J$45</definedName>
    <definedName name="roller">[126]harga!#REF!</definedName>
    <definedName name="ROUND">#REF!</definedName>
    <definedName name="Rp">[40]ANALISA!$G$108</definedName>
    <definedName name="RPRATE">#REF!</definedName>
    <definedName name="rrrrr">[41]BoQ!$A$261:$H$353</definedName>
    <definedName name="rry">#REF!</definedName>
    <definedName name="rs">#REF!</definedName>
    <definedName name="RT_KBRK_AKAP">#REF!</definedName>
    <definedName name="RT_KBRK_AKDP">'[52]5.RT ANGKOT'!#REF!</definedName>
    <definedName name="RT_KBRK_ANGK">'[52]5. TIKET&amp;RETAIL'!#REF!</definedName>
    <definedName name="RT_KBRK_ANGKOT">#REF!</definedName>
    <definedName name="RT_KDTG_AKAP">#REF!</definedName>
    <definedName name="RT_KDTG_AKAP_AKDP">#REF!</definedName>
    <definedName name="rtre">'[83]SAT-DAS'!$J$22</definedName>
    <definedName name="rtye">'[90]Analisa (ok)'!#REF!</definedName>
    <definedName name="ruble">#REF!</definedName>
    <definedName name="Rucika_Wavin">#REF!</definedName>
    <definedName name="rukan_a">[127]TOWN!#REF!</definedName>
    <definedName name="rukan_aa">[127]TOWN!#REF!</definedName>
    <definedName name="rukan_b">[127]TOWN!#REF!</definedName>
    <definedName name="rukan_c">[127]TOWN!#REF!</definedName>
    <definedName name="rukan_cc">[127]TOWN!#REF!</definedName>
    <definedName name="rukan_d">[127]TOWN!#REF!</definedName>
    <definedName name="rukan_dd">[127]TOWN!#REF!</definedName>
    <definedName name="rukan_e">[127]TOWN!#REF!</definedName>
    <definedName name="rukan_ee">[127]TOWN!#REF!</definedName>
    <definedName name="RUTIN">'[6]Kuantitas &amp; Harga'!#REF!</definedName>
    <definedName name="rv_area_calc">#REF!</definedName>
    <definedName name="rv_area_sel">#REF!</definedName>
    <definedName name="rv_area_uid">#REF!</definedName>
    <definedName name="rv_calc_standard">#REF!</definedName>
    <definedName name="rv_designation">#REF!</definedName>
    <definedName name="s">#REF!</definedName>
    <definedName name="S.05A">#REF!</definedName>
    <definedName name="S.05B">#REF!</definedName>
    <definedName name="s.05c">#REF!</definedName>
    <definedName name="s.05d">#REF!</definedName>
    <definedName name="S.05E">#REF!</definedName>
    <definedName name="s.05f">#REF!</definedName>
    <definedName name="S.05g">#REF!</definedName>
    <definedName name="S.05H">#REF!</definedName>
    <definedName name="S.05i">#REF!</definedName>
    <definedName name="s.05j">#REF!</definedName>
    <definedName name="S.05J1">#REF!</definedName>
    <definedName name="S.05J2">#REF!</definedName>
    <definedName name="S.05J3">#REF!</definedName>
    <definedName name="S.05J4">#REF!</definedName>
    <definedName name="S.05J5">#REF!</definedName>
    <definedName name="S.05J6">#REF!</definedName>
    <definedName name="S.05J7">#REF!</definedName>
    <definedName name="S.05K">#REF!</definedName>
    <definedName name="S.05L">#REF!</definedName>
    <definedName name="S.05M">#REF!</definedName>
    <definedName name="S.05N">#REF!</definedName>
    <definedName name="S.05O">#REF!</definedName>
    <definedName name="S.05P">#REF!</definedName>
    <definedName name="S.05Q">#REF!</definedName>
    <definedName name="s.05r">#REF!</definedName>
    <definedName name="s.05s">#REF!</definedName>
    <definedName name="s.05t">#REF!</definedName>
    <definedName name="S.05U">#REF!</definedName>
    <definedName name="S.09a">#REF!</definedName>
    <definedName name="S.09b">#REF!</definedName>
    <definedName name="S.09c">#REF!</definedName>
    <definedName name="saklar">'[44]harga lama'!#REF!</definedName>
    <definedName name="Saklar_Ganda">[55]H.Bahan!$E$67</definedName>
    <definedName name="Saklar_Triple">[55]H.Bahan!$E$68</definedName>
    <definedName name="Saklar_Tunggal">[55]H.Bahan!$E$66</definedName>
    <definedName name="sampul">#REF!</definedName>
    <definedName name="sand">#REF!</definedName>
    <definedName name="sb">#REF!</definedName>
    <definedName name="sc">#REF!</definedName>
    <definedName name="scale">#REF!</definedName>
    <definedName name="SCM">#REF!</definedName>
    <definedName name="SCULPTURE">#REF!</definedName>
    <definedName name="sd3p">'[21]lam-moi'!#REF!</definedName>
    <definedName name="sdfgfhjkj">[97]Cover!#REF!</definedName>
    <definedName name="SDMONG">#REF!</definedName>
    <definedName name="SELASAR">'[52]8.SELASAR'!#REF!</definedName>
    <definedName name="selected">#REF!</definedName>
    <definedName name="semen">#REF!</definedName>
    <definedName name="Semen__Andalas">[39]upah!$G$66</definedName>
    <definedName name="Semen_40Kg">'[7]upah &amp; bhan'!$F$25</definedName>
    <definedName name="semen_p">#REF!</definedName>
    <definedName name="Semen_putih">[39]upah!$G$67</definedName>
    <definedName name="semen.PC">[61]H.Mtrl!$E$62</definedName>
    <definedName name="semen.warna">[61]H.Mtrl!$E$63</definedName>
    <definedName name="seng">#REF!</definedName>
    <definedName name="seng_gelombang">#REF!</definedName>
    <definedName name="seng_plat">#REF!</definedName>
    <definedName name="Seng_Plat_Aluminium_3x6_Kaki">[55]H.Bahan!$E$44</definedName>
    <definedName name="seng.gelombang.BJLS">[61]H.Mtrl!$E$7</definedName>
    <definedName name="seng.multiroof">[61]H.Mtrl!$E$8</definedName>
    <definedName name="sengplat">[109]harga!$D$29</definedName>
    <definedName name="septictank2">'[44]harga lama'!#REF!</definedName>
    <definedName name="SERVER">[128]Cashflow!$A$1:$P$99</definedName>
    <definedName name="SERVER2">[128]Cashflow!$A$1:$P$99</definedName>
    <definedName name="servlist">#REF!</definedName>
    <definedName name="seumantok">[109]harga!$D$42</definedName>
    <definedName name="sfvd100">#REF!</definedName>
    <definedName name="SG">#REF!</definedName>
    <definedName name="sga">#REF!</definedName>
    <definedName name="sgnc">[21]gtrinh!#REF!</definedName>
    <definedName name="sgvl">[21]gtrinh!#REF!</definedName>
    <definedName name="shovel">#REF!</definedName>
    <definedName name="sht">'[21]THPDMoi  (2)'!#REF!</definedName>
    <definedName name="sht3p">'[21]lam-moi'!#REF!</definedName>
    <definedName name="single">#REF!</definedName>
    <definedName name="sirtu">#REF!</definedName>
    <definedName name="SirtuRoyalty">[70]UPAH!$O$29</definedName>
    <definedName name="sisikbadak">#REF!</definedName>
    <definedName name="SITE">#REF!</definedName>
    <definedName name="skp">'[18]SAT-DAS'!#REF!</definedName>
    <definedName name="SL_CRD">#REF!</definedName>
    <definedName name="SL_CRS">#REF!</definedName>
    <definedName name="SL_CS">#REF!</definedName>
    <definedName name="SL_DD">#REF!</definedName>
    <definedName name="Slof">#REF!</definedName>
    <definedName name="sloof">#REF!</definedName>
    <definedName name="Sm">'[63]SAT-DAS'!$I$32</definedName>
    <definedName name="Smen_PC_40kg">[55]H.Bahan!$E$22</definedName>
    <definedName name="Smen_Putih">[55]H.Bahan!$E$23</definedName>
    <definedName name="smn">[12]DHSD!$G$25</definedName>
    <definedName name="SMOF">#REF!</definedName>
    <definedName name="SMOL">#REF!</definedName>
    <definedName name="sndk">'[18]SAT-DAS'!#REF!</definedName>
    <definedName name="soc3p">#REF!</definedName>
    <definedName name="sodding">#REF!</definedName>
    <definedName name="SOduration">#REF!</definedName>
    <definedName name="soil">#REF!</definedName>
    <definedName name="sol">[91]AHSP!$V$152</definedName>
    <definedName name="solar">'[44]harga lama'!#REF!</definedName>
    <definedName name="solarm">'[57]DU&amp;B'!#REF!</definedName>
    <definedName name="sopir">#REF!</definedName>
    <definedName name="span5">#REF!</definedName>
    <definedName name="spc">#REF!</definedName>
    <definedName name="spec_cmpnt_mounting">#REF!</definedName>
    <definedName name="spec_cmpnt_po_item_no">#REF!</definedName>
    <definedName name="spec_cmpnt_po_no">#REF!</definedName>
    <definedName name="spec_cmpnt_price">#REF!</definedName>
    <definedName name="spec_cmpnt_sn">#REF!</definedName>
    <definedName name="spec_cmpnt_type">#REF!</definedName>
    <definedName name="spec_note">#REF!</definedName>
    <definedName name="spec_sheet_of">#REF!</definedName>
    <definedName name="spec_sheets">#REF!</definedName>
    <definedName name="spec_udf_c01">#REF!</definedName>
    <definedName name="spec_udf_c02">#REF!</definedName>
    <definedName name="spec_udf_c03">#REF!</definedName>
    <definedName name="spec_udf_c04">#REF!</definedName>
    <definedName name="spec_udf_c05">#REF!</definedName>
    <definedName name="spec_udf_c06">#REF!</definedName>
    <definedName name="spec_udf_c07">#REF!</definedName>
    <definedName name="spec_udf_c08">#REF!</definedName>
    <definedName name="spec_udf_c09">#REF!</definedName>
    <definedName name="spec_udf_c10">#REF!</definedName>
    <definedName name="spec_udf_c11">#REF!</definedName>
    <definedName name="spec_udf_c12">#REF!</definedName>
    <definedName name="spec_udf_c13">#REF!</definedName>
    <definedName name="spec_udf_c14">#REF!</definedName>
    <definedName name="spec_udf_c15">#REF!</definedName>
    <definedName name="spec_udf_c16">#REF!</definedName>
    <definedName name="spec_udf_c17">#REF!</definedName>
    <definedName name="spec_udf_c18">#REF!</definedName>
    <definedName name="spec_udf_c19">#REF!</definedName>
    <definedName name="spec_udf_c20">#REF!</definedName>
    <definedName name="spec_udf_c21">#REF!</definedName>
    <definedName name="spec_udf_c22">#REF!</definedName>
    <definedName name="spec_udf_c23">#REF!</definedName>
    <definedName name="spec_udf_c24">#REF!</definedName>
    <definedName name="spec_udf_c25">#REF!</definedName>
    <definedName name="spec_udf_c26">#REF!</definedName>
    <definedName name="spec_udf_c27">#REF!</definedName>
    <definedName name="spec_udf_c28">#REF!</definedName>
    <definedName name="spec_udf_c29">#REF!</definedName>
    <definedName name="spec_udf_c30">#REF!</definedName>
    <definedName name="spec_udf_c31">#REF!</definedName>
    <definedName name="spec_udf_c32">#REF!</definedName>
    <definedName name="spec_udf_c33">#REF!</definedName>
    <definedName name="spec_udf_c34">#REF!</definedName>
    <definedName name="spec_udf_c35">#REF!</definedName>
    <definedName name="spec_udf_c36">#REF!</definedName>
    <definedName name="spec_udf_c37">#REF!</definedName>
    <definedName name="spec_udf_c38">#REF!</definedName>
    <definedName name="spec_udf_c39">#REF!</definedName>
    <definedName name="spec_udf_c40">#REF!</definedName>
    <definedName name="spec_udf_c41">#REF!</definedName>
    <definedName name="spec_udf_c42">#REF!</definedName>
    <definedName name="spec_udf_c43">#REF!</definedName>
    <definedName name="spec_udf_c44">#REF!</definedName>
    <definedName name="spec_udf_c45">#REF!</definedName>
    <definedName name="spec_udf_c46">#REF!</definedName>
    <definedName name="spec_udf_c47">#REF!</definedName>
    <definedName name="spec_udf_c48">#REF!</definedName>
    <definedName name="spec_udf_c49">#REF!</definedName>
    <definedName name="spec_udf_c50">#REF!</definedName>
    <definedName name="spec_udf_c51">#REF!</definedName>
    <definedName name="spec_udf_c52">#REF!</definedName>
    <definedName name="spec_udf_c53">#REF!</definedName>
    <definedName name="spec_udf_c54">#REF!</definedName>
    <definedName name="spec_udf_c55">#REF!</definedName>
    <definedName name="spec_udf_c56">#REF!</definedName>
    <definedName name="spec_udf_c57">#REF!</definedName>
    <definedName name="spec_udf_c58">#REF!</definedName>
    <definedName name="spec_udf_c59">#REF!</definedName>
    <definedName name="spec_udf_c60">#REF!</definedName>
    <definedName name="spec_udf_c61">#REF!</definedName>
    <definedName name="spec_udf_c62">#REF!</definedName>
    <definedName name="spec_udf_c63">#REF!</definedName>
    <definedName name="spec_udf_c64">#REF!</definedName>
    <definedName name="spec_udf_c65">#REF!</definedName>
    <definedName name="spec_udf_c66">#REF!</definedName>
    <definedName name="spec_udf_c67">#REF!</definedName>
    <definedName name="spec_udf_c68">#REF!</definedName>
    <definedName name="spec_udf_c69">#REF!</definedName>
    <definedName name="spec_udf_c70">#REF!</definedName>
    <definedName name="spec_udf_c71">#REF!</definedName>
    <definedName name="spec_udf_c72">#REF!</definedName>
    <definedName name="spec_udf_c73">#REF!</definedName>
    <definedName name="spec_udf_c74">#REF!</definedName>
    <definedName name="spec_udf_c75">#REF!</definedName>
    <definedName name="spec_udf_c76">#REF!</definedName>
    <definedName name="spec_udf_c77">#REF!</definedName>
    <definedName name="spec_udf_c78">#REF!</definedName>
    <definedName name="spec_udf_c79">#REF!</definedName>
    <definedName name="spec_udf_c80">#REF!</definedName>
    <definedName name="spec_udf_c81">#REF!</definedName>
    <definedName name="spec_udf_c82">#REF!</definedName>
    <definedName name="spec_udf_c83">#REF!</definedName>
    <definedName name="spec_udf_c84">#REF!</definedName>
    <definedName name="spec_udf_c85">#REF!</definedName>
    <definedName name="spec_udf_c86">#REF!</definedName>
    <definedName name="spec_udf_c87">#REF!</definedName>
    <definedName name="spec_udf_c88">#REF!</definedName>
    <definedName name="spec_udf_c89">#REF!</definedName>
    <definedName name="spec_udf_c90">#REF!</definedName>
    <definedName name="spec_udf_c91">#REF!</definedName>
    <definedName name="spk1p">'[21]#REF'!#REF!</definedName>
    <definedName name="spk3p">'[21]lam-moi'!#REF!</definedName>
    <definedName name="spl_Vh">[7]analisa!$J$660</definedName>
    <definedName name="Spl_VI">[7]analisa!$J$848</definedName>
    <definedName name="splIIIa">[7]analisa!$J$359</definedName>
    <definedName name="splIIIb">[7]analisa!$J$376</definedName>
    <definedName name="splIIIc">[7]analisa!$J$393</definedName>
    <definedName name="splIIId">[7]analisa!$J$406</definedName>
    <definedName name="split">#REF!</definedName>
    <definedName name="splVa">[7]analisa!$J$548</definedName>
    <definedName name="splVa1">[7]analisa!$J$562</definedName>
    <definedName name="splVb">[7]analisa!$J$576</definedName>
    <definedName name="splVd">[7]analisa!$J$604</definedName>
    <definedName name="splVe">[7]analisa!$J$632</definedName>
    <definedName name="splVg">[7]analisa!$J$646</definedName>
    <definedName name="splVh">[7]analisa!$J$660</definedName>
    <definedName name="splVi">[7]analisa!$J$715</definedName>
    <definedName name="splVII">[7]analisa!$J$802</definedName>
    <definedName name="splVIIa">[7]analisa!$J$969</definedName>
    <definedName name="splVk">[7]analisa!$J$771</definedName>
    <definedName name="splVm">[7]analisa!$J$862</definedName>
    <definedName name="SPP">#REF!</definedName>
    <definedName name="SPRAYER">'[5]An. Alat'!#REF!</definedName>
    <definedName name="sr">'[75]SAT-DAS'!#REF!</definedName>
    <definedName name="srts">'[82]Analisa (ok)'!#REF!</definedName>
    <definedName name="SS">[116]OFFICE!$K$267</definedName>
    <definedName name="SS_Pipe_ID">'[77]Help-Pipe Size'!$C$23:$U$26</definedName>
    <definedName name="ssddg">[5]NP!#REF!</definedName>
    <definedName name="ssss">#REF!</definedName>
    <definedName name="sssss">[41]BoQ!$A$130:$H$151</definedName>
    <definedName name="st">#REF!</definedName>
    <definedName name="st3p">'[21]lam-moi'!#REF!</definedName>
    <definedName name="stamper">[126]harga!#REF!</definedName>
    <definedName name="Stc">'[45]SAT-DAS'!#REF!</definedName>
    <definedName name="stektiang">#REF!</definedName>
    <definedName name="stone">#REF!</definedName>
    <definedName name="STONECRUSHER">'[5]An. Alat'!$A$533:$J$533</definedName>
    <definedName name="Stop_Kontak_Instalasi">[55]H.Bahan!$E$63</definedName>
    <definedName name="Stop_Kran_f_1_2_____instalasi">[39]upah!$G$68</definedName>
    <definedName name="stopkontak">'[44]harga lama'!#REF!</definedName>
    <definedName name="Stp">'[75]SAT-DAS'!$I$77</definedName>
    <definedName name="STRUK.C">'[53]BAHAN &amp; UPAH'!#REF!</definedName>
    <definedName name="STRUK.L">#REF!</definedName>
    <definedName name="STRUK.O">#REF!</definedName>
    <definedName name="STRUK.P">'[53]BAHAN &amp; UPAH'!#REF!</definedName>
    <definedName name="STRUK.S">'[53]BAHAN &amp; UPAH'!#REF!</definedName>
    <definedName name="STRUK.T">#REF!</definedName>
    <definedName name="STRUKTUR">'[4]Kuantitas &amp; Harga'!$A$66:$J$66</definedName>
    <definedName name="stuf">[7]analisa!$J$535</definedName>
    <definedName name="SUBGR">[19]Analisa!#REF!</definedName>
    <definedName name="Supir">[68]Upah!#REF!</definedName>
    <definedName name="survey">#REF!</definedName>
    <definedName name="sw">#REF!</definedName>
    <definedName name="syl">#REF!</definedName>
    <definedName name="t">#REF!</definedName>
    <definedName name="T_0_">#REF!</definedName>
    <definedName name="T_Timbun">[55]H.Bahan!$E$15</definedName>
    <definedName name="t01b">[7]analisa!$J$24</definedName>
    <definedName name="t01c">[7]analisa!$J$34</definedName>
    <definedName name="t02a">[7]analisa!$J$85</definedName>
    <definedName name="t02b">[7]analisa!$J$102</definedName>
    <definedName name="t03b">[7]analisa!$J$138</definedName>
    <definedName name="t03c">[7]analisa!$J$156</definedName>
    <definedName name="t03e">[7]analisa!$J$175</definedName>
    <definedName name="t03f">[7]analisa!$J$194</definedName>
    <definedName name="t101p">#REF!</definedName>
    <definedName name="t103p">#REF!</definedName>
    <definedName name="t105mnc">'[21]thao-go'!#REF!</definedName>
    <definedName name="t10m">'[21]lam-moi'!#REF!</definedName>
    <definedName name="t10nc">'[21]lam-moi'!#REF!</definedName>
    <definedName name="t10nc1p">#REF!</definedName>
    <definedName name="t10ncm">'[21]lam-moi'!#REF!</definedName>
    <definedName name="t10vl">'[21]lam-moi'!#REF!</definedName>
    <definedName name="t10vl1p">#REF!</definedName>
    <definedName name="t121p">#REF!</definedName>
    <definedName name="t123p">#REF!</definedName>
    <definedName name="t12m">'[21]lam-moi'!#REF!</definedName>
    <definedName name="t12mnc">'[21]thao-go'!#REF!</definedName>
    <definedName name="t12nc">'[21]lam-moi'!#REF!</definedName>
    <definedName name="t12nc3p">'[21]CHITIET VL-NC'!$G$38</definedName>
    <definedName name="t12ncm">'[21]lam-moi'!#REF!</definedName>
    <definedName name="t12vl">'[21]lam-moi'!#REF!</definedName>
    <definedName name="t12vl3p">'[21]CHITIET VL-NC'!$G$34</definedName>
    <definedName name="t141p">#REF!</definedName>
    <definedName name="t143p">#REF!</definedName>
    <definedName name="t14m">'[21]lam-moi'!#REF!</definedName>
    <definedName name="t14mnc">'[21]thao-go'!#REF!</definedName>
    <definedName name="t14nc">'[21]lam-moi'!#REF!</definedName>
    <definedName name="t14nc3p">#REF!</definedName>
    <definedName name="t14ncm">'[21]lam-moi'!#REF!</definedName>
    <definedName name="T14vc">'[21]CHITIET VL-NC-TT -1p'!#REF!</definedName>
    <definedName name="t14vl">'[21]lam-moi'!#REF!</definedName>
    <definedName name="t14vl3p">#REF!</definedName>
    <definedName name="T203P">[21]VC!#REF!</definedName>
    <definedName name="t20m">'[21]lam-moi'!#REF!</definedName>
    <definedName name="t20ncm">'[21]lam-moi'!#REF!</definedName>
    <definedName name="t7m">'[21]THPDMoi  (2)'!#REF!</definedName>
    <definedName name="t7nc">'[21]lam-moi'!#REF!</definedName>
    <definedName name="t7vl">'[21]lam-moi'!#REF!</definedName>
    <definedName name="t84mnc">'[21]thao-go'!#REF!</definedName>
    <definedName name="t8m">'[21]THPDMoi  (2)'!#REF!</definedName>
    <definedName name="t8nc">'[21]lam-moi'!#REF!</definedName>
    <definedName name="t8vl">'[21]lam-moi'!#REF!</definedName>
    <definedName name="tabel_1">#REF!</definedName>
    <definedName name="tabel_2">#REF!</definedName>
    <definedName name="tabel_3">#REF!</definedName>
    <definedName name="tabel_4">#REF!</definedName>
    <definedName name="tabel_5">#REF!</definedName>
    <definedName name="tabel_6">#REF!</definedName>
    <definedName name="tabel_7">#REF!</definedName>
    <definedName name="tabel_analisa">#REF!</definedName>
    <definedName name="tabel_anl">'[129]D-Analisa1'!$L$4:$M$39</definedName>
    <definedName name="tabel_anlb">'[130]D-Analisa1'!$L$4:$M$39</definedName>
    <definedName name="tabel_k">#REF!</definedName>
    <definedName name="tabel_k2k3">#REF!</definedName>
    <definedName name="tabel_lokasi">#REF!</definedName>
    <definedName name="tabel_s">#REF!</definedName>
    <definedName name="tabel_tb2">#REF!</definedName>
    <definedName name="tabel_u">#REF!</definedName>
    <definedName name="tabel_upah">'[129]D-Upah&amp;Bahan'!$B$9:$C$32</definedName>
    <definedName name="tabel_upah_Bhn">'[131]Daftar Upah&amp;Bahan'!$C$10:$E$39</definedName>
    <definedName name="tabel_upahb">'[130]D-Upah&amp;Bahan'!$B$9:$C$32</definedName>
    <definedName name="tabel_upahBhn">#REF!</definedName>
    <definedName name="tabel_upahBhnb">'[132]Daftar Upah&amp;Bahan'!$C$9:$E$40</definedName>
    <definedName name="TABEL1">#REF!</definedName>
    <definedName name="TABEL1_1">#REF!</definedName>
    <definedName name="TABLE">#REF!</definedName>
    <definedName name="table1">#REF!</definedName>
    <definedName name="TABLE2">#REF!</definedName>
    <definedName name="taglist">#REF!</definedName>
    <definedName name="Talang_Patahan_Atap_1m">'[55]Contoh Analisa'!$G$271</definedName>
    <definedName name="tambah">#REF!</definedName>
    <definedName name="TAMPER">'[5]An. Alat'!$A$652:$J$710</definedName>
    <definedName name="TANAH">'[4]Kuantitas &amp; Harga'!$A$32:$J$41</definedName>
    <definedName name="tanah_puru">#REF!</definedName>
    <definedName name="Tanah_urug">[39]upah!$G$69</definedName>
    <definedName name="TANAH.C">'[53]BAHAN &amp; UPAH'!#REF!</definedName>
    <definedName name="TANAH.L">#REF!</definedName>
    <definedName name="TANAH.OFFICE">#REF!</definedName>
    <definedName name="TANAH.P">'[53]BAHAN &amp; UPAH'!#REF!</definedName>
    <definedName name="TANAH.S">'[53]BAHAN &amp; UPAH'!#REF!</definedName>
    <definedName name="TANAH.T">#REF!</definedName>
    <definedName name="tanah.timbun">[61]H.Mtrl!$E$68</definedName>
    <definedName name="Tanahurug">'[44]harga lama'!#REF!</definedName>
    <definedName name="Tandem">[126]harga!#REF!</definedName>
    <definedName name="TANDEMROLLER">'[5]An. Alat'!#REF!</definedName>
    <definedName name="tanjung">#REF!</definedName>
    <definedName name="Tantim">[133]Dafhrg!$H$97</definedName>
    <definedName name="tapak">#REF!</definedName>
    <definedName name="Tarikan_Jendela">[39]upah!$G$70</definedName>
    <definedName name="tarol">[12]DHSD!$G$43</definedName>
    <definedName name="tatim">'[57]DU&amp;B'!#REF!</definedName>
    <definedName name="tawg16">#REF!</definedName>
    <definedName name="tbdd1p">'[21]lam-moi'!#REF!</definedName>
    <definedName name="tbdd3p">'[21]lam-moi'!#REF!</definedName>
    <definedName name="tbddsdl">'[21]lam-moi'!#REF!</definedName>
    <definedName name="TBI">'[21]TH XL'!#REF!</definedName>
    <definedName name="tbtr">'[21]TH XL'!#REF!</definedName>
    <definedName name="tbtram">#REF!</definedName>
    <definedName name="TC">#REF!</definedName>
    <definedName name="TC_NHANH1">#REF!</definedName>
    <definedName name="tcxxnc">'[21]thao-go'!#REF!</definedName>
    <definedName name="td">'[21]THPDMoi  (2)'!#REF!</definedName>
    <definedName name="td10vl">'[21]#REF'!#REF!</definedName>
    <definedName name="td12nc">'[21]#REF'!#REF!</definedName>
    <definedName name="td1cnc">'[21]lam-moi'!#REF!</definedName>
    <definedName name="td1cvl">'[21]lam-moi'!#REF!</definedName>
    <definedName name="td1p">#REF!</definedName>
    <definedName name="TD1pnc">'[21]CHITIET VL-NC-TT -1p'!#REF!</definedName>
    <definedName name="TD1pvl">'[21]CHITIET VL-NC-TT -1p'!#REF!</definedName>
    <definedName name="td3p">#REF!</definedName>
    <definedName name="tdc84nc">'[21]thao-go'!#REF!</definedName>
    <definedName name="tdcnc">'[21]thao-go'!#REF!</definedName>
    <definedName name="tdgnc">'[21]lam-moi'!#REF!</definedName>
    <definedName name="tdgvl">'[21]lam-moi'!#REF!</definedName>
    <definedName name="tdhtnc">'[21]lam-moi'!#REF!</definedName>
    <definedName name="tdhtvl">'[21]lam-moi'!#REF!</definedName>
    <definedName name="tdnc">[21]gtrinh!#REF!</definedName>
    <definedName name="tdnc1p">#REF!</definedName>
    <definedName name="tdnc3p">'[21]CHITIET VL-NC'!$G$28</definedName>
    <definedName name="Tdr">'[45]SAT-DAS'!#REF!</definedName>
    <definedName name="tdt1pnc">[21]gtrinh!#REF!</definedName>
    <definedName name="tdt1pvl">[21]gtrinh!#REF!</definedName>
    <definedName name="tdt2cnc">'[21]lam-moi'!#REF!</definedName>
    <definedName name="tdt2cvl">[21]chitiet!#REF!</definedName>
    <definedName name="tdtr2cnc">#REF!</definedName>
    <definedName name="tdtr2cvl">#REF!</definedName>
    <definedName name="tdtrnc">[21]gtrinh!#REF!</definedName>
    <definedName name="tdtrvl">[21]gtrinh!#REF!</definedName>
    <definedName name="tdvl">[21]gtrinh!#REF!</definedName>
    <definedName name="tdvl1p">#REF!</definedName>
    <definedName name="tdvl3p">'[21]CHITIET VL-NC'!$G$23</definedName>
    <definedName name="Teer_Residu">[39]upah!$G$71</definedName>
    <definedName name="Teer\residu">'[7]upah &amp; bhan'!$F$46</definedName>
    <definedName name="telford">#REF!</definedName>
    <definedName name="temp_uom">#REF!</definedName>
    <definedName name="Tempatmasak">[126]harga!#REF!</definedName>
    <definedName name="template">#REF!</definedName>
    <definedName name="ter">#REF!</definedName>
    <definedName name="Terminal_Stop_Kontak">[55]H.Bahan!$E$90</definedName>
    <definedName name="tg">'[18]SAT-DAS'!$J$63</definedName>
    <definedName name="tg4t">'[18]SAT-DAS'!#REF!</definedName>
    <definedName name="th3x15">[21]giathanh1!#REF!</definedName>
    <definedName name="ThanhXuan110">'[134]KH-Q1,Q2,01'!#REF!</definedName>
    <definedName name="THGO1pnc">#REF!</definedName>
    <definedName name="thht">#REF!</definedName>
    <definedName name="Thinner">'[75]SAT-DAS'!$I$55</definedName>
    <definedName name="THKP160">'[21]dongia (2)'!#REF!</definedName>
    <definedName name="thkp3">#REF!</definedName>
    <definedName name="THREEWHEELROLLER">'[5]An. Alat'!#REF!</definedName>
    <definedName name="thtr15">[21]giathanh1!#REF!</definedName>
    <definedName name="thtt">#REF!</definedName>
    <definedName name="tidf10">#REF!</definedName>
    <definedName name="tidf100">#REF!</definedName>
    <definedName name="tidf350">#REF!</definedName>
    <definedName name="Tiepdia">[21]Tiepdia!$1:$1048576</definedName>
    <definedName name="TIMB">[19]Analisa!#REF!</definedName>
    <definedName name="timbunan">[57]Analisa!#REF!</definedName>
    <definedName name="Timbunan_Tanah_Urug_1m3">'[55]Contoh Analisa'!$G$68</definedName>
    <definedName name="timbunanburuh">#REF!</definedName>
    <definedName name="timbunanpasir">#REF!</definedName>
    <definedName name="timbunantanah">#REF!</definedName>
    <definedName name="timdri">#REF!</definedName>
    <definedName name="timfur">#REF!</definedName>
    <definedName name="Tinner">'[44]harga lama'!#REF!</definedName>
    <definedName name="tire">[46]Harsat!$E$86</definedName>
    <definedName name="TIREROLLER">'[5]An. Alat'!#REF!</definedName>
    <definedName name="tirol">[12]DHSD!$G$44</definedName>
    <definedName name="title">#REF!</definedName>
    <definedName name="Title_Bottom">[112]PSV!#REF!</definedName>
    <definedName name="Title_Top">[112]PSV!#REF!</definedName>
    <definedName name="tk">#REF!</definedName>
    <definedName name="tk_batu">#REF!</definedName>
    <definedName name="tk_besi">#REF!</definedName>
    <definedName name="tk_kayu">#REF!</definedName>
    <definedName name="tkg">[12]DHSD!$G$12</definedName>
    <definedName name="tki">#REF!</definedName>
    <definedName name="tkitc10x2x0.6">#REF!</definedName>
    <definedName name="tl">#REF!</definedName>
    <definedName name="tl1x36bimc">#REF!</definedName>
    <definedName name="tla2x18iac">#REF!</definedName>
    <definedName name="tla2x18iacbimc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b1x18">#REF!</definedName>
    <definedName name="tlb1x36">#REF!</definedName>
    <definedName name="tlb1x36bimc">#REF!</definedName>
    <definedName name="tlb1x36w">#REF!</definedName>
    <definedName name="tlbk1x36">#REF!</definedName>
    <definedName name="tlbvs2x18">#REF!</definedName>
    <definedName name="tlbvs2x18bimc">#REF!</definedName>
    <definedName name="tlc20bimc">#REF!</definedName>
    <definedName name="TLd">'[45]SAT-DAS'!#REF!</definedName>
    <definedName name="tlidf250p">#REF!</definedName>
    <definedName name="tloader">#REF!</definedName>
    <definedName name="tltko2x36">#REF!</definedName>
    <definedName name="tltko2x36bimc">#REF!</definedName>
    <definedName name="tn1pinnc">'[21]thao-go'!#REF!</definedName>
    <definedName name="tn2mhnnc">'[21]thao-go'!#REF!</definedName>
    <definedName name="TNCM">'[21]CHITIET VL-NC-TT-3p'!#REF!</definedName>
    <definedName name="tnh">'[75]SAT-DAS'!$I$30</definedName>
    <definedName name="tnhnnc">'[21]thao-go'!#REF!</definedName>
    <definedName name="tnignc">'[21]thao-go'!#REF!</definedName>
    <definedName name="tnin190nc">'[21]thao-go'!#REF!</definedName>
    <definedName name="tnlnc">'[21]thao-go'!#REF!</definedName>
    <definedName name="tnnnc">'[21]thao-go'!#REF!</definedName>
    <definedName name="to2a">[7]analisa!$J$85</definedName>
    <definedName name="tot">#REF!</definedName>
    <definedName name="TOTAL">#REF!</definedName>
    <definedName name="TOTAL.O">#REF!</definedName>
    <definedName name="town_a">#REF!</definedName>
    <definedName name="town_b">#REF!</definedName>
    <definedName name="town_c">#REF!</definedName>
    <definedName name="town_d">#REF!</definedName>
    <definedName name="town_e">#REF!</definedName>
    <definedName name="Tp">'[75]SAT-DAS'!$I$103</definedName>
    <definedName name="tpm">#REF!</definedName>
    <definedName name="TR">'[45]SAT-DAS'!#REF!</definedName>
    <definedName name="TR15HT">'[21]TONGKE-HT'!#REF!</definedName>
    <definedName name="TR16HT">'[21]TONGKE-HT'!#REF!</definedName>
    <definedName name="TR19HT">'[21]TONGKE-HT'!#REF!</definedName>
    <definedName name="tr1x15">[21]giathanh1!#REF!</definedName>
    <definedName name="TR20HT">'[21]TONGKE-HT'!#REF!</definedName>
    <definedName name="tr3x100">'[21]dongia (2)'!#REF!</definedName>
    <definedName name="TRACKLOADER">'[5]An. Alat'!$A$297:$J$355</definedName>
    <definedName name="TRAILLER">#REF!</definedName>
    <definedName name="traktor">#REF!</definedName>
    <definedName name="tram100">'[21]dongia (2)'!#REF!</definedName>
    <definedName name="tram1x25">'[21]dongia (2)'!#REF!</definedName>
    <definedName name="tran">[91]AHSP!$V$180</definedName>
    <definedName name="tranmisi">'[57]DU&amp;B'!#REF!</definedName>
    <definedName name="tree30">#REF!</definedName>
    <definedName name="tree51">#REF!</definedName>
    <definedName name="tret">'[83]SAT-DAS'!$J$68</definedName>
    <definedName name="Triplek">'[7]upah &amp; bhan'!$F$51</definedName>
    <definedName name="Triplek_3_mm">[39]upah!$G$72</definedName>
    <definedName name="triplek.4mm">[61]H.Mtrl!$E$46</definedName>
    <definedName name="troller">#REF!</definedName>
    <definedName name="Trr">'[45]SAT-DAS'!#REF!</definedName>
    <definedName name="tru10mtc">'[21]t-h HA THE'!#REF!</definedName>
    <definedName name="tru8mtc">'[21]t-h HA THE'!#REF!</definedName>
    <definedName name="truck35ton">#REF!</definedName>
    <definedName name="trucktangki">#REF!</definedName>
    <definedName name="ts">#REF!</definedName>
    <definedName name="tscb">#REF!</definedName>
    <definedName name="tscs3w">#REF!</definedName>
    <definedName name="tscs6w">#REF!</definedName>
    <definedName name="tshs15">#REF!</definedName>
    <definedName name="tshs6w">#REF!</definedName>
    <definedName name="tski">#REF!</definedName>
    <definedName name="tskie">#REF!</definedName>
    <definedName name="tsnya2x1.5">#REF!</definedName>
    <definedName name="tsnyafrc">#REF!</definedName>
    <definedName name="tso">#REF!</definedName>
    <definedName name="Tt">[12]DHSD!#REF!</definedName>
    <definedName name="TT_1P">#REF!</definedName>
    <definedName name="TT_3p">#REF!</definedName>
    <definedName name="tt1pnc">'[21]lam-moi'!#REF!</definedName>
    <definedName name="tt1pvl">'[21]lam-moi'!#REF!</definedName>
    <definedName name="tt3pnc">'[21]lam-moi'!#REF!</definedName>
    <definedName name="tt3pvl">'[21]lam-moi'!#REF!</definedName>
    <definedName name="TTDD">[21]TDTKP!$E$44+[21]TDTKP!$F$44+[21]TDTKP!$G$44</definedName>
    <definedName name="TTDD3P">[21]TDTKP1!#REF!</definedName>
    <definedName name="TTDDCT3p">[21]TDTKP1!#REF!</definedName>
    <definedName name="Ttik_Lampu_Instalasi">[55]H.Bahan!$E$62</definedName>
    <definedName name="ttimbun">#REF!</definedName>
    <definedName name="TTK3p">'[21]TONGKE3p '!$C$295</definedName>
    <definedName name="ttronmk">#REF!</definedName>
    <definedName name="tu">#REF!</definedName>
    <definedName name="tube_ID">#REF!</definedName>
    <definedName name="tugboat">'[44]harga lama'!#REF!</definedName>
    <definedName name="Tukang">[109]harga!$D$7</definedName>
    <definedName name="Tukanglas">[56]Harga!#REF!</definedName>
    <definedName name="tulangan">#REF!</definedName>
    <definedName name="turt">'[82]SAT-DAS'!#REF!</definedName>
    <definedName name="tv75nc">#REF!</definedName>
    <definedName name="tv75vl">#REF!</definedName>
    <definedName name="tw">'[82]SAT-DAS'!#REF!</definedName>
    <definedName name="twr">#REF!</definedName>
    <definedName name="tx1pignc">'[21]thao-go'!#REF!</definedName>
    <definedName name="tx1pindnc">'[21]thao-go'!#REF!</definedName>
    <definedName name="tx1pingnc">'[21]thao-go'!#REF!</definedName>
    <definedName name="tx1pintnc">'[21]thao-go'!#REF!</definedName>
    <definedName name="tx1pitnc">'[21]thao-go'!#REF!</definedName>
    <definedName name="tx2mhnnc">'[21]thao-go'!#REF!</definedName>
    <definedName name="tx2mitnc">'[21]thao-go'!#REF!</definedName>
    <definedName name="txhnnc">'[21]thao-go'!#REF!</definedName>
    <definedName name="txig1nc">'[21]thao-go'!#REF!</definedName>
    <definedName name="txin190nc">'[21]thao-go'!#REF!</definedName>
    <definedName name="txinnc">'[21]thao-go'!#REF!</definedName>
    <definedName name="txit1nc">'[21]thao-go'!#REF!</definedName>
    <definedName name="TYPE">#REF!</definedName>
    <definedName name="TYPICAL_FLOOR___7_LEVEL">#REF!</definedName>
    <definedName name="TyR">'[45]SAT-DAS'!#REF!</definedName>
    <definedName name="tyred">#REF!</definedName>
    <definedName name="tyy">'[82]SAT-DAS'!#REF!</definedName>
    <definedName name="U_311">#REF!</definedName>
    <definedName name="U_312">#REF!</definedName>
    <definedName name="U_321">#REF!</definedName>
    <definedName name="U_322">#REF!</definedName>
    <definedName name="U_33">#REF!</definedName>
    <definedName name="U_ALAT">#REF!</definedName>
    <definedName name="U_KEPALA_TUKANG">'[100]UPAH&amp;BAHAN'!$C$6</definedName>
    <definedName name="U_MANDOR">'[100]UPAH&amp;BAHAN'!$C$5</definedName>
    <definedName name="U_PEKERJA">'[100]UPAH&amp;BAHAN'!$C$8</definedName>
    <definedName name="U_TUKANG">'[100]UPAH&amp;BAHAN'!$C$7</definedName>
    <definedName name="ubin30x30">#REF!</definedName>
    <definedName name="ubinkeramik">#REF!</definedName>
    <definedName name="ukur">#REF!</definedName>
    <definedName name="umum">#REF!</definedName>
    <definedName name="UNIT_SERVICE">#REF!</definedName>
    <definedName name="upac">#REF!</definedName>
    <definedName name="UPAH">#REF!</definedName>
    <definedName name="upahpolos">#REF!</definedName>
    <definedName name="upahulir">#REF!</definedName>
    <definedName name="upclassa">#REF!</definedName>
    <definedName name="upclassb">#REF!</definedName>
    <definedName name="upcommon">#REF!</definedName>
    <definedName name="upembankment">#REF!</definedName>
    <definedName name="upk225el">#REF!</definedName>
    <definedName name="upk225found">#REF!</definedName>
    <definedName name="upkerb">#REF!</definedName>
    <definedName name="upms">#REF!</definedName>
    <definedName name="uprime">#REF!</definedName>
    <definedName name="upselect">#REF!</definedName>
    <definedName name="upsm">#REF!</definedName>
    <definedName name="upsma">#REF!</definedName>
    <definedName name="upsrs24">#REF!</definedName>
    <definedName name="uptack">#REF!</definedName>
    <definedName name="ur">#REF!</definedName>
    <definedName name="URAIAN">#REF!</definedName>
    <definedName name="URAIAN21">#REF!</definedName>
    <definedName name="URAIAN22E">#REF!</definedName>
    <definedName name="URAIAN22L">#REF!</definedName>
    <definedName name="URAIAN231">#REF!</definedName>
    <definedName name="URAIAN232">#REF!</definedName>
    <definedName name="URAIAN233">#REF!</definedName>
    <definedName name="Uraian234">#REF!</definedName>
    <definedName name="Uraian235">#REF!</definedName>
    <definedName name="Uraian236">#REF!</definedName>
    <definedName name="URAIAN241">#REF!</definedName>
    <definedName name="URAIAN242">#REF!</definedName>
    <definedName name="URAIAN243">#REF!</definedName>
    <definedName name="Uraian311">#REF!</definedName>
    <definedName name="Uraian312">#REF!</definedName>
    <definedName name="Uraian313">#REF!</definedName>
    <definedName name="Uraian314">#REF!</definedName>
    <definedName name="Uraian315">#REF!</definedName>
    <definedName name="URAIAN316">'[92]5a'!#REF!</definedName>
    <definedName name="Uraian319">#REF!</definedName>
    <definedName name="URAIAN321">'[92]5a'!#REF!</definedName>
    <definedName name="Uraian322">#REF!</definedName>
    <definedName name="URAIAN323">#REF!</definedName>
    <definedName name="URAIAN323L">#REF!</definedName>
    <definedName name="Uraian324">#REF!</definedName>
    <definedName name="URAIAN33">'[92]5a'!#REF!</definedName>
    <definedName name="Uraian331">#REF!</definedName>
    <definedName name="Uraian346">#REF!</definedName>
    <definedName name="URAIAN421">#REF!</definedName>
    <definedName name="URAIAN422">#REF!</definedName>
    <definedName name="URAIAN423">#REF!</definedName>
    <definedName name="URAIAN424">#REF!</definedName>
    <definedName name="URAIAN425">#REF!</definedName>
    <definedName name="URAIAN426">#REF!</definedName>
    <definedName name="URAIAN427">#REF!</definedName>
    <definedName name="URAIAN511">#REF!</definedName>
    <definedName name="URAIAN512">#REF!</definedName>
    <definedName name="URAIAN521">'[93]Analisa 2'!#REF!</definedName>
    <definedName name="URAIAN522">'[93]Analisa 2'!#REF!</definedName>
    <definedName name="URAIAN541">'[93]Analisa 2'!#REF!</definedName>
    <definedName name="URAIAN542">#REF!</definedName>
    <definedName name="URAIAN611">#REF!</definedName>
    <definedName name="URAIAN612">'[93]Analisa 3'!#REF!</definedName>
    <definedName name="URAIAN621">'[93]Analisa 3'!#REF!</definedName>
    <definedName name="URAIAN622">'[93]Analisa 3'!#REF!</definedName>
    <definedName name="URAIAN623">'[93]Analisa 3'!#REF!</definedName>
    <definedName name="URAIAN63">#REF!</definedName>
    <definedName name="URAIAN631">'[93]Analisa 3'!#REF!</definedName>
    <definedName name="URAIAN632">'[93]Analisa 3'!#REF!</definedName>
    <definedName name="URAIAN633">'[93]Analisa 3'!#REF!</definedName>
    <definedName name="URAIAN634">'[93]Analisa 3'!#REF!</definedName>
    <definedName name="URAIAN635">#REF!</definedName>
    <definedName name="URAIAN635A">#REF!</definedName>
    <definedName name="URAIAN636">#REF!</definedName>
    <definedName name="URAIAN641L">#REF!</definedName>
    <definedName name="URAIAN642">#REF!</definedName>
    <definedName name="URAIAN65">'[93]Analisa 3'!#REF!</definedName>
    <definedName name="URAIAN66PERATA">'[93]Analisa 3'!#REF!</definedName>
    <definedName name="URAIAN66PERMUKAAN">#REF!</definedName>
    <definedName name="URAIAN7101">[5]NP!$A$1203:$J$1322</definedName>
    <definedName name="URAIAN7102">[5]NP!$A$1323:$J$1383</definedName>
    <definedName name="URAIAN7103">[5]NP!$A$1384:$J$1503</definedName>
    <definedName name="URAIAN711">'[93]Analisa 5'!#REF!</definedName>
    <definedName name="URAIAN712">[5]NP!#REF!</definedName>
    <definedName name="URAIAN713">[5]NP!#REF!</definedName>
    <definedName name="URAIAN714">'[93]Analisa 5'!#REF!</definedName>
    <definedName name="URAIAN715">[5]NP!#REF!</definedName>
    <definedName name="URAIAN716">[5]NP!#REF!</definedName>
    <definedName name="URAIAN717">[5]NP!#REF!</definedName>
    <definedName name="URAIAN718">[5]NP!#REF!</definedName>
    <definedName name="URAIAN721">#REF!</definedName>
    <definedName name="URAIAN731">#REF!</definedName>
    <definedName name="URAIAN732">'[93]Analisa 5'!#REF!</definedName>
    <definedName name="URAIAN733">'[93]Analisa 5'!#REF!</definedName>
    <definedName name="URAIAN734">'[93]Analisa 5'!#REF!</definedName>
    <definedName name="URAIAN735">'[93]Analisa 5'!#REF!</definedName>
    <definedName name="URAIAN744">[5]NP!#REF!</definedName>
    <definedName name="URAIAN745">[5]NP!$A$1:$J$1</definedName>
    <definedName name="URAIAN7610">[5]NP!$A$241:$J$361</definedName>
    <definedName name="URAIAN7612a">[5]NP!$A$482:$J$601</definedName>
    <definedName name="URAIAN7612b">[5]NP!#REF!</definedName>
    <definedName name="URAIAN7612c">[5]NP!#REF!</definedName>
    <definedName name="URAIAN7613a">[5]NP!$A$362:$J$481</definedName>
    <definedName name="URAIAN7613b">[5]NP!#REF!</definedName>
    <definedName name="URAIAN7613c">[5]NP!#REF!</definedName>
    <definedName name="URAIAN7614a">[5]NP!#REF!</definedName>
    <definedName name="URAIAN7614b">[5]NP!#REF!</definedName>
    <definedName name="URAIAN7614d">[5]NP!#REF!</definedName>
    <definedName name="URAIAN7614e">[5]NP!$A$722:$J$722</definedName>
    <definedName name="URAIAN7618">[5]NP!$A$723:$J$842</definedName>
    <definedName name="URAIAN7619">[5]NP!$A$843:$J$962</definedName>
    <definedName name="URAIAN768">[5]NP!$A$2:$J$120</definedName>
    <definedName name="URAIAN769">[5]NP!$A$121:$J$240</definedName>
    <definedName name="URAIAN76x">[5]NP!$A$602:$J$721</definedName>
    <definedName name="URAIAN771a">'[93]Analisa 5'!#REF!</definedName>
    <definedName name="URAIAN771b">'[93]Analisa 5'!#REF!</definedName>
    <definedName name="URAIAN771c">'[93]Analisa 5'!#REF!</definedName>
    <definedName name="URAIAN771d">'[93]Analisa 5'!#REF!</definedName>
    <definedName name="URAIAN772a">'[93]Analisa 5'!#REF!</definedName>
    <definedName name="URAIAN772b">'[93]Analisa 5'!#REF!</definedName>
    <definedName name="URAIAN772c">'[93]Analisa 5'!#REF!</definedName>
    <definedName name="URAIAN772d">'[93]Analisa 5'!#REF!</definedName>
    <definedName name="URAIAN79manual">[5]NP!$A$963:$J$1082</definedName>
    <definedName name="URAIAN79mekanis">[5]NP!$A$1083:$J$1202</definedName>
    <definedName name="URAIAN811">#REF!</definedName>
    <definedName name="URAIAN812">#REF!</definedName>
    <definedName name="URAIAN813">#REF!</definedName>
    <definedName name="URAIAN814">#REF!</definedName>
    <definedName name="URAIAN815">#REF!</definedName>
    <definedName name="URAIAN817">#REF!</definedName>
    <definedName name="URAIAN818">#REF!</definedName>
    <definedName name="URAIAN819">#REF!</definedName>
    <definedName name="URAIAN82">#REF!</definedName>
    <definedName name="Uraian841">#REF!</definedName>
    <definedName name="Uraian8410">#REF!</definedName>
    <definedName name="Uraian842">#REF!</definedName>
    <definedName name="Uraian844">#REF!</definedName>
    <definedName name="Uraian845">#REF!</definedName>
    <definedName name="Uraian846">#REF!</definedName>
    <definedName name="Uraian847">#REF!</definedName>
    <definedName name="URAIAN910">#REF!</definedName>
    <definedName name="URAIAN911">#REF!</definedName>
    <definedName name="URAIAN912">#REF!</definedName>
    <definedName name="URAIAN913">#REF!</definedName>
    <definedName name="URAIAN914">#REF!</definedName>
    <definedName name="URAIAN915">#REF!</definedName>
    <definedName name="URAIAN916">#REF!</definedName>
    <definedName name="URAIAN917">#REF!</definedName>
    <definedName name="URAIAN918">#REF!</definedName>
    <definedName name="URAIAN919">#REF!</definedName>
    <definedName name="URAIAN920">#REF!</definedName>
    <definedName name="URAIAN94">#REF!</definedName>
    <definedName name="URAIAN95">#REF!</definedName>
    <definedName name="URAIAN96">#REF!</definedName>
    <definedName name="URAIAN97">#REF!</definedName>
    <definedName name="URAIAN98">#REF!</definedName>
    <definedName name="URAIAN99">#REF!</definedName>
    <definedName name="URAIANGEOTEKSTIL">[5]NP!#REF!</definedName>
    <definedName name="URIM">'[51]7.Landscape'!$B$22</definedName>
    <definedName name="urinoir">'[44]harga lama'!#REF!</definedName>
    <definedName name="urug">[111]UPAH!$E$33</definedName>
    <definedName name="Urugan_Pasir_1m3">'[55]Contoh Analisa'!$G$59</definedName>
    <definedName name="Urugan_Tanah_Kembali_1m3">'[55]Contoh Analisa'!$G$52</definedName>
    <definedName name="urugkembali">#REF!</definedName>
    <definedName name="usgal">#REF!</definedName>
    <definedName name="UTAIAN7614c">[5]NP!#REF!</definedName>
    <definedName name="uyur">'[90]Analisa (ok)'!#REF!</definedName>
    <definedName name="v">#REF!</definedName>
    <definedName name="Vbr">[12]DHSD!#REF!</definedName>
    <definedName name="VCDD3p">'[21]KPVC-BD '!#REF!</definedName>
    <definedName name="VCHT">#REF!</definedName>
    <definedName name="VCTT">#REF!</definedName>
    <definedName name="VCVBT1">'[21]VCV-BE-TONG'!$G$11</definedName>
    <definedName name="VCVBT2">'[21]VCV-BE-TONG'!$G$17</definedName>
    <definedName name="vczv">'[83]SAT-DAS'!$J$53</definedName>
    <definedName name="vd3p">#REF!</definedName>
    <definedName name="vferg">'[18]SAT-DAS'!#REF!</definedName>
    <definedName name="vfv">'[18]SAT-DAS'!#REF!</definedName>
    <definedName name="vgrvbg">'[18]SAT-DAS'!#REF!</definedName>
    <definedName name="vibrator">'[44]harga lama'!#REF!</definedName>
    <definedName name="vibratory">#REF!</definedName>
    <definedName name="vibro">'[64]TP ALAT'!#REF!</definedName>
    <definedName name="vibro7">#REF!</definedName>
    <definedName name="VIBROROLLER">'[5]An. Alat'!$A$415:$J$473</definedName>
    <definedName name="virol">[12]DHSD!$G$45</definedName>
    <definedName name="vl1p">#REF!</definedName>
    <definedName name="vl3p">#REF!</definedName>
    <definedName name="vldd">'[21]TH XL'!#REF!</definedName>
    <definedName name="vldn400">#REF!</definedName>
    <definedName name="vldn600">#REF!</definedName>
    <definedName name="VLHC">[21]TNHCHINH!$I$38</definedName>
    <definedName name="vltr">'[21]TH XL'!#REF!</definedName>
    <definedName name="vltram">#REF!</definedName>
    <definedName name="vntf100">#REF!</definedName>
    <definedName name="vntf80">#REF!</definedName>
    <definedName name="VR">'[63]SAT-DAS'!$I$73</definedName>
    <definedName name="vr3p">#REF!</definedName>
    <definedName name="vrg">'[18]Analisa (ok punya)'!#REF!</definedName>
    <definedName name="vroller">#REF!</definedName>
    <definedName name="vt1pbs">'[21]lam-moi'!#REF!</definedName>
    <definedName name="vtbs">'[21]lam-moi'!#REF!</definedName>
    <definedName name="Vtrb">'[45]SAT-DAS'!#REF!</definedName>
    <definedName name="VXMB.\">#REF!</definedName>
    <definedName name="w">[41]BoQ!$G$19</definedName>
    <definedName name="W.01">#REF!</definedName>
    <definedName name="W.0104">#REF!</definedName>
    <definedName name="W.02">#REF!</definedName>
    <definedName name="W.0346">#REF!</definedName>
    <definedName name="W.03a">#REF!</definedName>
    <definedName name="W.03b">#REF!</definedName>
    <definedName name="W.04">#REF!</definedName>
    <definedName name="W.05a">#REF!</definedName>
    <definedName name="W.05b">#REF!</definedName>
    <definedName name="W.O5B">#REF!</definedName>
    <definedName name="water">#REF!</definedName>
    <definedName name="Waterpass">'[44]harga lama'!#REF!</definedName>
    <definedName name="WATERPUMP">'[5]An. Alat'!$A$534:$J$592</definedName>
    <definedName name="WATERTANKER">'[5]An. Alat'!$A$593:$J$651</definedName>
    <definedName name="watkr">[12]DHSD!$G$47</definedName>
    <definedName name="WC">'[135]Gedung Kantor'!$Z$215</definedName>
    <definedName name="wdc">'[18]SAT-DAS'!#REF!</definedName>
    <definedName name="wel">'[57]DU&amp;B'!#REF!</definedName>
    <definedName name="WHEELLOADER">'[5]An. Alat'!$A$356:$J$414</definedName>
    <definedName name="wl">#REF!</definedName>
    <definedName name="Wld">'[45]SAT-DAS'!#REF!</definedName>
    <definedName name="wloader">#REF!</definedName>
    <definedName name="wp">#REF!</definedName>
    <definedName name="wpump">#REF!</definedName>
    <definedName name="wr">'[57]DU&amp;B'!#REF!</definedName>
    <definedName name="wrn.chi._.tiÆt." localSheetId="0" hidden="1">{#N/A,#N/A,FALSE,"Chi tiÆt"}</definedName>
    <definedName name="wrn.chi._.tiÆt." hidden="1">{#N/A,#N/A,FALSE,"Chi tiÆt"}</definedName>
    <definedName name="wsf">[41]BoQ!$A$41:$H$59</definedName>
    <definedName name="WT">'[63]SAT-DAS'!$I$76</definedName>
    <definedName name="wtank">#REF!</definedName>
    <definedName name="wtc">#REF!</definedName>
    <definedName name="wtt">#REF!</definedName>
    <definedName name="wwwwww">[41]BoQ!$A$235:$H$260</definedName>
    <definedName name="X">#N/A</definedName>
    <definedName name="x17dnc">[21]chitiet!#REF!</definedName>
    <definedName name="x17dvl">[21]chitiet!#REF!</definedName>
    <definedName name="x17knc">[21]chitiet!#REF!</definedName>
    <definedName name="x17kvl">[21]chitiet!#REF!</definedName>
    <definedName name="X1pFCOnc">'[21]CHITIET VL-NC-TT -1p'!#REF!</definedName>
    <definedName name="X1pFCOvc">'[21]CHITIET VL-NC-TT -1p'!#REF!</definedName>
    <definedName name="X1pFCOvl">'[21]CHITIET VL-NC-TT -1p'!#REF!</definedName>
    <definedName name="x1pignc">'[21]lam-moi'!#REF!</definedName>
    <definedName name="X1pIGvc">'[21]CHITIET VL-NC-TT -1p'!#REF!</definedName>
    <definedName name="x1pigvl">'[21]lam-moi'!#REF!</definedName>
    <definedName name="x1pind">#REF!</definedName>
    <definedName name="x1pindnc">'[21]lam-moi'!#REF!</definedName>
    <definedName name="x1pindvl">'[21]lam-moi'!#REF!</definedName>
    <definedName name="x1ping">#REF!</definedName>
    <definedName name="x1pingnc">'[21]lam-moi'!#REF!</definedName>
    <definedName name="x1pingvl">'[21]lam-moi'!#REF!</definedName>
    <definedName name="x1pint">#REF!</definedName>
    <definedName name="x1pintnc">'[21]lam-moi'!#REF!</definedName>
    <definedName name="X1pINTvc">'[21]CHITIET VL-NC-TT -1p'!#REF!</definedName>
    <definedName name="x1pintvl">'[21]lam-moi'!#REF!</definedName>
    <definedName name="x1pitnc">'[21]lam-moi'!#REF!</definedName>
    <definedName name="X1pITvc">'[21]CHITIET VL-NC-TT -1p'!#REF!</definedName>
    <definedName name="x1pitvl">'[21]lam-moi'!#REF!</definedName>
    <definedName name="x20knc">[21]chitiet!#REF!</definedName>
    <definedName name="x20kvl">[21]chitiet!#REF!</definedName>
    <definedName name="x22knc">[21]chitiet!#REF!</definedName>
    <definedName name="x22kvl">[21]chitiet!#REF!</definedName>
    <definedName name="x2mig1nc">'[21]lam-moi'!#REF!</definedName>
    <definedName name="x2mig1vl">'[21]lam-moi'!#REF!</definedName>
    <definedName name="x2min1nc">'[21]lam-moi'!#REF!</definedName>
    <definedName name="x2min1vl">'[21]lam-moi'!#REF!</definedName>
    <definedName name="x2mit1vl">'[21]lam-moi'!#REF!</definedName>
    <definedName name="x2mitnc">'[21]lam-moi'!#REF!</definedName>
    <definedName name="XA15.a">[19]BOW!#REF!</definedName>
    <definedName name="XA18.a">[19]BOW!#REF!</definedName>
    <definedName name="XAF8a">[19]BOW!#REF!</definedName>
    <definedName name="XAF8b">[19]BOW!#REF!</definedName>
    <definedName name="XAF8c">[19]BOW!#REF!</definedName>
    <definedName name="XCCT">0.5</definedName>
    <definedName name="xdsnc">[21]gtrinh!#REF!</definedName>
    <definedName name="xdsvl">[21]gtrinh!#REF!</definedName>
    <definedName name="xfco">#REF!</definedName>
    <definedName name="xfco3p">#REF!</definedName>
    <definedName name="xfconc">'[21]lam-moi'!#REF!</definedName>
    <definedName name="xfconc3p">'[21]CHITIET VL-NC'!$G$94</definedName>
    <definedName name="xfcotnc">#REF!</definedName>
    <definedName name="xfcotvl">#REF!</definedName>
    <definedName name="xfcovl">'[21]lam-moi'!#REF!</definedName>
    <definedName name="xfcovl3p">'[21]CHITIET VL-NC'!$G$90</definedName>
    <definedName name="xfnc">'[21]lam-moi'!#REF!</definedName>
    <definedName name="xfvl">'[21]lam-moi'!#REF!</definedName>
    <definedName name="xhn">#REF!</definedName>
    <definedName name="xhnnc">'[21]lam-moi'!#REF!</definedName>
    <definedName name="xhnvl">'[21]lam-moi'!#REF!</definedName>
    <definedName name="xig">#REF!</definedName>
    <definedName name="xig1">#REF!</definedName>
    <definedName name="xig1nc">'[21]lam-moi'!#REF!</definedName>
    <definedName name="xig1p">#REF!</definedName>
    <definedName name="xig1pnc">'[21]lam-moi'!#REF!</definedName>
    <definedName name="xig1pvl">'[21]lam-moi'!#REF!</definedName>
    <definedName name="xig1vl">'[21]lam-moi'!#REF!</definedName>
    <definedName name="xig2nc">'[21]lam-moi'!#REF!</definedName>
    <definedName name="xig2vl">'[21]lam-moi'!#REF!</definedName>
    <definedName name="xig3p">#REF!</definedName>
    <definedName name="xiggnc">'[21]CHITIET VL-NC'!$G$57</definedName>
    <definedName name="xiggvl">'[21]CHITIET VL-NC'!$G$53</definedName>
    <definedName name="xignc">'[21]lam-moi'!#REF!</definedName>
    <definedName name="xignc3p">#REF!</definedName>
    <definedName name="xigvl">'[21]lam-moi'!#REF!</definedName>
    <definedName name="xigvl3p">#REF!</definedName>
    <definedName name="xin">#REF!</definedName>
    <definedName name="xin190">#REF!</definedName>
    <definedName name="xin1903p">#REF!</definedName>
    <definedName name="xin190nc">'[21]lam-moi'!#REF!</definedName>
    <definedName name="xin190nc3p">'[21]CHITIET VL-NC'!$G$76</definedName>
    <definedName name="xin190vl">'[21]lam-moi'!#REF!</definedName>
    <definedName name="xin190vl3p">'[21]CHITIET VL-NC'!$G$72</definedName>
    <definedName name="xin2903p">#REF!</definedName>
    <definedName name="xin290nc3p">#REF!</definedName>
    <definedName name="xin290vl3p">#REF!</definedName>
    <definedName name="xin3p">#REF!</definedName>
    <definedName name="xin901nc">'[21]lam-moi'!#REF!</definedName>
    <definedName name="xin901vl">'[21]lam-moi'!#REF!</definedName>
    <definedName name="xind">#REF!</definedName>
    <definedName name="xind1p">#REF!</definedName>
    <definedName name="xind1pnc">'[21]lam-moi'!#REF!</definedName>
    <definedName name="xind1pvl">'[21]lam-moi'!#REF!</definedName>
    <definedName name="xind3p">#REF!</definedName>
    <definedName name="xindnc">'[21]lam-moi'!#REF!</definedName>
    <definedName name="xindnc1p">#REF!</definedName>
    <definedName name="xindnc3p">'[21]CHITIET VL-NC'!$G$85</definedName>
    <definedName name="xindvl">'[21]lam-moi'!#REF!</definedName>
    <definedName name="xindvl1p">#REF!</definedName>
    <definedName name="xindvl3p">'[21]CHITIET VL-NC'!$G$80</definedName>
    <definedName name="xing1p">#REF!</definedName>
    <definedName name="xing1pnc">'[21]lam-moi'!#REF!</definedName>
    <definedName name="xing1pvl">'[21]lam-moi'!#REF!</definedName>
    <definedName name="xingnc1p">#REF!</definedName>
    <definedName name="xingvl1p">#REF!</definedName>
    <definedName name="xinnc">'[21]lam-moi'!#REF!</definedName>
    <definedName name="xinnc3p">#REF!</definedName>
    <definedName name="xint1p">#REF!</definedName>
    <definedName name="xinvl">'[21]lam-moi'!#REF!</definedName>
    <definedName name="xinvl3p">#REF!</definedName>
    <definedName name="xit">#REF!</definedName>
    <definedName name="xit1">#REF!</definedName>
    <definedName name="xit1nc">'[21]lam-moi'!#REF!</definedName>
    <definedName name="xit1p">#REF!</definedName>
    <definedName name="xit1pnc">'[21]lam-moi'!#REF!</definedName>
    <definedName name="xit1pvl">'[21]lam-moi'!#REF!</definedName>
    <definedName name="xit1vl">'[21]lam-moi'!#REF!</definedName>
    <definedName name="xit2nc">'[21]lam-moi'!#REF!</definedName>
    <definedName name="xit2nc3p">#REF!</definedName>
    <definedName name="xit2vl">'[21]lam-moi'!#REF!</definedName>
    <definedName name="xit2vl3p">#REF!</definedName>
    <definedName name="xit3p">#REF!</definedName>
    <definedName name="xitnc">'[21]lam-moi'!#REF!</definedName>
    <definedName name="xitnc3p">#REF!</definedName>
    <definedName name="xittnc">'[21]CHITIET VL-NC'!$G$48</definedName>
    <definedName name="xittvl">'[21]CHITIET VL-NC'!$G$44</definedName>
    <definedName name="xitvl">'[21]lam-moi'!#REF!</definedName>
    <definedName name="xitvl3p">#REF!</definedName>
    <definedName name="xk020a">'[36]ANL. Harga'!$K$7079</definedName>
    <definedName name="XK224a">'[36]ANL. Harga'!$K$1285</definedName>
    <definedName name="XK514.a">'[36]ANL. Harga'!$K$565</definedName>
    <definedName name="xk514a">'[36]ANL. Harga'!$J$679</definedName>
    <definedName name="xkw.2">#REF!</definedName>
    <definedName name="xm">[79]gvl!$N$16</definedName>
    <definedName name="xr1nc">'[21]lam-moi'!#REF!</definedName>
    <definedName name="xr1vl">'[21]lam-moi'!#REF!</definedName>
    <definedName name="Xt">#REF!</definedName>
    <definedName name="xtr3pnc">[21]gtrinh!#REF!</definedName>
    <definedName name="xtr3pvl">[21]gtrinh!#REF!</definedName>
    <definedName name="xx">[41]BoQ!$A$90:$H$129</definedName>
    <definedName name="Y">#REF!</definedName>
    <definedName name="yen">#REF!</definedName>
    <definedName name="yhh">'[18]SAT-DAS'!$J$19</definedName>
    <definedName name="yield">#REF!</definedName>
    <definedName name="yuy">'[83]SAT-DAS'!$J$65</definedName>
    <definedName name="yy">[41]BoQ!$A$199:$H$234</definedName>
    <definedName name="yyyyyyyyy">[41]BoQ!$A$231:$H$234</definedName>
    <definedName name="Z">#N/A</definedName>
    <definedName name="za">'[10]basic bahan'!#REF!</definedName>
    <definedName name="Ze">#REF!</definedName>
    <definedName name="Zincrinch">'[44]harga lama'!#REF!</definedName>
    <definedName name="zz">#REF!</definedName>
    <definedName name="zzzzzzzz">[41]BoQ!$A$261:$H$354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" i="3" l="1"/>
  <c r="Q46" i="3"/>
  <c r="Q44" i="3"/>
  <c r="Q42" i="3"/>
  <c r="W15" i="3"/>
  <c r="Y14" i="3" s="1"/>
  <c r="P53" i="3"/>
  <c r="O53" i="3"/>
  <c r="N53" i="3"/>
  <c r="P67" i="3"/>
  <c r="O67" i="3"/>
  <c r="N58" i="3"/>
  <c r="O58" i="3"/>
  <c r="P58" i="3"/>
  <c r="M58" i="3"/>
  <c r="N56" i="3"/>
  <c r="O56" i="3"/>
  <c r="P56" i="3"/>
  <c r="M56" i="3"/>
  <c r="N54" i="3"/>
  <c r="O54" i="3"/>
  <c r="P54" i="3"/>
  <c r="M54" i="3"/>
  <c r="N52" i="3"/>
  <c r="O52" i="3"/>
  <c r="P52" i="3"/>
  <c r="M52" i="3"/>
  <c r="W52" i="3" l="1"/>
  <c r="N50" i="3"/>
  <c r="O50" i="3"/>
  <c r="P50" i="3"/>
  <c r="Q50" i="3"/>
  <c r="M50" i="3"/>
  <c r="S48" i="3"/>
  <c r="L48" i="3"/>
  <c r="M48" i="3"/>
  <c r="N48" i="3"/>
  <c r="O48" i="3"/>
  <c r="P48" i="3"/>
  <c r="Q48" i="3"/>
  <c r="R48" i="3"/>
  <c r="K48" i="3"/>
  <c r="O45" i="3"/>
  <c r="O43" i="3"/>
  <c r="O41" i="3"/>
  <c r="O39" i="3"/>
  <c r="N36" i="3"/>
  <c r="O36" i="3"/>
  <c r="P36" i="3"/>
  <c r="Q36" i="3"/>
  <c r="R36" i="3"/>
  <c r="R30" i="3"/>
  <c r="O30" i="3"/>
  <c r="N24" i="3"/>
  <c r="L33" i="3"/>
  <c r="M33" i="3"/>
  <c r="R28" i="3"/>
  <c r="L28" i="3"/>
  <c r="M28" i="3"/>
  <c r="M26" i="3"/>
  <c r="N27" i="3" s="1"/>
  <c r="N26" i="3"/>
  <c r="O24" i="3"/>
  <c r="L22" i="3"/>
  <c r="W20" i="3"/>
  <c r="W23" i="3"/>
  <c r="W25" i="3"/>
  <c r="W31" i="3"/>
  <c r="W34" i="3"/>
  <c r="W37" i="3"/>
  <c r="W40" i="3"/>
  <c r="W42" i="3"/>
  <c r="W44" i="3"/>
  <c r="W46" i="3"/>
  <c r="W51" i="3"/>
  <c r="W53" i="3"/>
  <c r="Y52" i="3" s="1"/>
  <c r="W55" i="3"/>
  <c r="W61" i="3"/>
  <c r="W63" i="3"/>
  <c r="L17" i="3"/>
  <c r="M18" i="3" s="1"/>
  <c r="W18" i="3" s="1"/>
  <c r="M17" i="3"/>
  <c r="N18" i="3" s="1"/>
  <c r="N67" i="3" s="1"/>
  <c r="N17" i="3"/>
  <c r="O17" i="3"/>
  <c r="E60" i="3"/>
  <c r="E48" i="3"/>
  <c r="E64" i="3"/>
  <c r="W22" i="7"/>
  <c r="X22" i="7" s="1"/>
  <c r="T22" i="7"/>
  <c r="N22" i="7"/>
  <c r="Q22" i="7" s="1"/>
  <c r="F22" i="7"/>
  <c r="J22" i="7" s="1"/>
  <c r="T19" i="7"/>
  <c r="W19" i="7" s="1"/>
  <c r="N19" i="7"/>
  <c r="Q19" i="7" s="1"/>
  <c r="F19" i="7"/>
  <c r="J19" i="7" s="1"/>
  <c r="T16" i="7"/>
  <c r="W16" i="7" s="1"/>
  <c r="N16" i="7"/>
  <c r="Q16" i="7" s="1"/>
  <c r="F16" i="7"/>
  <c r="J16" i="7" s="1"/>
  <c r="T15" i="7"/>
  <c r="W15" i="7" s="1"/>
  <c r="X15" i="7" s="1"/>
  <c r="N15" i="7"/>
  <c r="Q15" i="7" s="1"/>
  <c r="F15" i="7"/>
  <c r="J15" i="7" s="1"/>
  <c r="T14" i="7"/>
  <c r="W14" i="7" s="1"/>
  <c r="E54" i="3" s="1"/>
  <c r="N14" i="7"/>
  <c r="Q14" i="7" s="1"/>
  <c r="J14" i="7"/>
  <c r="F14" i="7"/>
  <c r="T13" i="7"/>
  <c r="W13" i="7" s="1"/>
  <c r="X13" i="7" s="1"/>
  <c r="N13" i="7"/>
  <c r="Q13" i="7" s="1"/>
  <c r="F13" i="7"/>
  <c r="J13" i="7" s="1"/>
  <c r="T12" i="7"/>
  <c r="W12" i="7" s="1"/>
  <c r="Q12" i="7"/>
  <c r="N12" i="7"/>
  <c r="F12" i="7"/>
  <c r="J12" i="7" s="1"/>
  <c r="T11" i="7"/>
  <c r="W11" i="7" s="1"/>
  <c r="N11" i="7"/>
  <c r="Q11" i="7" s="1"/>
  <c r="F11" i="7"/>
  <c r="J11" i="7" s="1"/>
  <c r="O38" i="6"/>
  <c r="P38" i="6" s="1"/>
  <c r="K38" i="6"/>
  <c r="G38" i="6"/>
  <c r="O37" i="6"/>
  <c r="K37" i="6"/>
  <c r="G37" i="6"/>
  <c r="O36" i="6"/>
  <c r="P36" i="6" s="1"/>
  <c r="K36" i="6"/>
  <c r="G36" i="6"/>
  <c r="O35" i="6"/>
  <c r="K35" i="6"/>
  <c r="G35" i="6"/>
  <c r="R34" i="6"/>
  <c r="O34" i="6"/>
  <c r="P34" i="6" s="1"/>
  <c r="K34" i="6"/>
  <c r="G34" i="6"/>
  <c r="O33" i="6"/>
  <c r="P33" i="6" s="1"/>
  <c r="K33" i="6"/>
  <c r="G33" i="6"/>
  <c r="O32" i="6"/>
  <c r="P32" i="6" s="1"/>
  <c r="K32" i="6"/>
  <c r="G32" i="6"/>
  <c r="O27" i="6"/>
  <c r="E30" i="3" s="1"/>
  <c r="F30" i="3" s="1"/>
  <c r="K27" i="6"/>
  <c r="G27" i="6"/>
  <c r="O26" i="6"/>
  <c r="P26" i="6" s="1"/>
  <c r="K26" i="6"/>
  <c r="G26" i="6"/>
  <c r="O25" i="6"/>
  <c r="E26" i="3" s="1"/>
  <c r="F26" i="3" s="1"/>
  <c r="K25" i="6"/>
  <c r="G25" i="6"/>
  <c r="O24" i="6"/>
  <c r="P24" i="6" s="1"/>
  <c r="K24" i="6"/>
  <c r="G24" i="6"/>
  <c r="O23" i="6"/>
  <c r="O28" i="6" s="1"/>
  <c r="K23" i="6"/>
  <c r="G23" i="6"/>
  <c r="G28" i="6" s="1"/>
  <c r="O19" i="6"/>
  <c r="P19" i="6" s="1"/>
  <c r="K19" i="6"/>
  <c r="G19" i="6"/>
  <c r="O18" i="6"/>
  <c r="P18" i="6" s="1"/>
  <c r="K18" i="6"/>
  <c r="G18" i="6"/>
  <c r="O17" i="6"/>
  <c r="P17" i="6" s="1"/>
  <c r="K17" i="6"/>
  <c r="G17" i="6"/>
  <c r="O15" i="6"/>
  <c r="P15" i="6" s="1"/>
  <c r="K15" i="6"/>
  <c r="G15" i="6"/>
  <c r="O14" i="6"/>
  <c r="E17" i="3" s="1"/>
  <c r="K14" i="6"/>
  <c r="K20" i="6" s="1"/>
  <c r="G14" i="6"/>
  <c r="O9" i="6"/>
  <c r="P9" i="6" s="1"/>
  <c r="K9" i="6"/>
  <c r="G9" i="6"/>
  <c r="O8" i="6"/>
  <c r="K8" i="6"/>
  <c r="K10" i="6" s="1"/>
  <c r="G8" i="6"/>
  <c r="L16" i="5"/>
  <c r="K16" i="5"/>
  <c r="J16" i="5"/>
  <c r="G16" i="5"/>
  <c r="L15" i="5"/>
  <c r="K15" i="5"/>
  <c r="J15" i="5"/>
  <c r="G15" i="5"/>
  <c r="L14" i="5"/>
  <c r="K14" i="5"/>
  <c r="J14" i="5"/>
  <c r="G14" i="5"/>
  <c r="L13" i="5"/>
  <c r="K13" i="5"/>
  <c r="J13" i="5"/>
  <c r="G13" i="5"/>
  <c r="M11" i="5"/>
  <c r="N11" i="5" s="1"/>
  <c r="J11" i="5"/>
  <c r="G11" i="5"/>
  <c r="M10" i="5"/>
  <c r="N10" i="5" s="1"/>
  <c r="J10" i="5"/>
  <c r="G10" i="5"/>
  <c r="M9" i="5"/>
  <c r="N9" i="5" s="1"/>
  <c r="J9" i="5"/>
  <c r="G9" i="5"/>
  <c r="M8" i="5"/>
  <c r="N8" i="5" s="1"/>
  <c r="J8" i="5"/>
  <c r="G8" i="5"/>
  <c r="L7" i="5"/>
  <c r="K7" i="5"/>
  <c r="J7" i="5"/>
  <c r="J17" i="5" s="1"/>
  <c r="G7" i="5"/>
  <c r="P26" i="4"/>
  <c r="P25" i="4"/>
  <c r="H25" i="4"/>
  <c r="H26" i="4" s="1"/>
  <c r="H27" i="4" s="1"/>
  <c r="L24" i="4"/>
  <c r="J24" i="4"/>
  <c r="L23" i="4"/>
  <c r="J23" i="4"/>
  <c r="M23" i="4" s="1"/>
  <c r="L22" i="4"/>
  <c r="L25" i="4" s="1"/>
  <c r="L26" i="4" s="1"/>
  <c r="J22" i="4"/>
  <c r="K28" i="6" l="1"/>
  <c r="P37" i="6"/>
  <c r="E62" i="3"/>
  <c r="F62" i="3" s="1"/>
  <c r="X16" i="7"/>
  <c r="M24" i="4"/>
  <c r="M7" i="5"/>
  <c r="E36" i="3" s="1"/>
  <c r="F36" i="3" s="1"/>
  <c r="M14" i="5"/>
  <c r="M16" i="5"/>
  <c r="P23" i="6"/>
  <c r="P25" i="6"/>
  <c r="P27" i="6"/>
  <c r="O39" i="6"/>
  <c r="X12" i="7"/>
  <c r="E22" i="3"/>
  <c r="F22" i="3" s="1"/>
  <c r="E50" i="3"/>
  <c r="F50" i="3" s="1"/>
  <c r="G17" i="5"/>
  <c r="G10" i="6"/>
  <c r="G20" i="6"/>
  <c r="G39" i="6"/>
  <c r="E24" i="3"/>
  <c r="F24" i="3" s="1"/>
  <c r="E52" i="3"/>
  <c r="F52" i="3" s="1"/>
  <c r="K39" i="6"/>
  <c r="J25" i="4"/>
  <c r="J26" i="4" s="1"/>
  <c r="M26" i="4" s="1"/>
  <c r="O10" i="6"/>
  <c r="O20" i="6"/>
  <c r="P20" i="6" s="1"/>
  <c r="E19" i="3"/>
  <c r="F19" i="3" s="1"/>
  <c r="E28" i="3"/>
  <c r="F28" i="3" s="1"/>
  <c r="E56" i="3"/>
  <c r="M22" i="4"/>
  <c r="M13" i="5"/>
  <c r="M15" i="5"/>
  <c r="P8" i="6"/>
  <c r="P14" i="6"/>
  <c r="E58" i="3"/>
  <c r="F58" i="3"/>
  <c r="F17" i="3"/>
  <c r="F48" i="3"/>
  <c r="F60" i="3"/>
  <c r="F54" i="3"/>
  <c r="F56" i="3"/>
  <c r="W50" i="3"/>
  <c r="Y50" i="3" s="1"/>
  <c r="W49" i="3"/>
  <c r="W48" i="3"/>
  <c r="X14" i="7"/>
  <c r="J23" i="7"/>
  <c r="X19" i="7"/>
  <c r="M17" i="5"/>
  <c r="Q23" i="7"/>
  <c r="X23" i="7" s="1"/>
  <c r="P28" i="6"/>
  <c r="W23" i="7"/>
  <c r="X11" i="7"/>
  <c r="G41" i="6"/>
  <c r="P35" i="6"/>
  <c r="H28" i="4"/>
  <c r="H29" i="4"/>
  <c r="H30" i="4" s="1"/>
  <c r="L27" i="4"/>
  <c r="Y48" i="3" l="1"/>
  <c r="N16" i="5"/>
  <c r="E45" i="3"/>
  <c r="F45" i="3" s="1"/>
  <c r="N15" i="5"/>
  <c r="E43" i="3"/>
  <c r="F43" i="3" s="1"/>
  <c r="N13" i="5"/>
  <c r="E39" i="3"/>
  <c r="F39" i="3" s="1"/>
  <c r="N14" i="5"/>
  <c r="E41" i="3"/>
  <c r="F41" i="3" s="1"/>
  <c r="P39" i="6"/>
  <c r="E33" i="3"/>
  <c r="F33" i="3" s="1"/>
  <c r="M25" i="4"/>
  <c r="N7" i="5"/>
  <c r="J27" i="4"/>
  <c r="M27" i="4" s="1"/>
  <c r="O41" i="6"/>
  <c r="P10" i="6"/>
  <c r="E14" i="3"/>
  <c r="F14" i="3" s="1"/>
  <c r="F64" i="3" s="1"/>
  <c r="K41" i="6"/>
  <c r="P41" i="6" s="1"/>
  <c r="L28" i="4"/>
  <c r="J28" i="4" l="1"/>
  <c r="J29" i="4" s="1"/>
  <c r="N17" i="5"/>
  <c r="M28" i="4"/>
  <c r="L29" i="4"/>
  <c r="L30" i="4" l="1"/>
  <c r="M29" i="4"/>
  <c r="Q30" i="4" l="1"/>
  <c r="M30" i="4"/>
  <c r="L60" i="3" l="1"/>
  <c r="M60" i="3"/>
  <c r="N60" i="3"/>
  <c r="O60" i="3"/>
  <c r="P60" i="3"/>
  <c r="Q60" i="3"/>
  <c r="R60" i="3"/>
  <c r="S60" i="3"/>
  <c r="K60" i="3"/>
  <c r="M62" i="3"/>
  <c r="N62" i="3"/>
  <c r="O62" i="3"/>
  <c r="P62" i="3"/>
  <c r="Q62" i="3"/>
  <c r="R62" i="3"/>
  <c r="S62" i="3"/>
  <c r="K62" i="3"/>
  <c r="Q22" i="3"/>
  <c r="M22" i="3"/>
  <c r="K19" i="3"/>
  <c r="L19" i="3"/>
  <c r="O19" i="3"/>
  <c r="P19" i="3"/>
  <c r="Q19" i="3"/>
  <c r="R19" i="3"/>
  <c r="S19" i="3"/>
  <c r="S67" i="3"/>
  <c r="R67" i="3"/>
  <c r="Q67" i="3"/>
  <c r="K67" i="3"/>
  <c r="J67" i="3"/>
  <c r="G64" i="3"/>
  <c r="L62" i="3"/>
  <c r="W59" i="3"/>
  <c r="W58" i="3"/>
  <c r="W57" i="3"/>
  <c r="W56" i="3"/>
  <c r="W54" i="3"/>
  <c r="Y54" i="3" s="1"/>
  <c r="T48" i="3"/>
  <c r="U48" i="3" s="1"/>
  <c r="Q45" i="3"/>
  <c r="P45" i="3"/>
  <c r="Q43" i="3"/>
  <c r="P43" i="3"/>
  <c r="W43" i="3" s="1"/>
  <c r="Y43" i="3" s="1"/>
  <c r="Q41" i="3"/>
  <c r="P41" i="3"/>
  <c r="W41" i="3" s="1"/>
  <c r="Y41" i="3" s="1"/>
  <c r="Q39" i="3"/>
  <c r="P39" i="3"/>
  <c r="M36" i="3"/>
  <c r="L36" i="3"/>
  <c r="S33" i="3"/>
  <c r="R33" i="3"/>
  <c r="Q33" i="3"/>
  <c r="P33" i="3"/>
  <c r="O33" i="3"/>
  <c r="N33" i="3"/>
  <c r="Q30" i="3"/>
  <c r="P30" i="3"/>
  <c r="W29" i="3"/>
  <c r="Q28" i="3"/>
  <c r="P28" i="3"/>
  <c r="O28" i="3"/>
  <c r="N28" i="3"/>
  <c r="W27" i="3"/>
  <c r="Q26" i="3"/>
  <c r="P26" i="3"/>
  <c r="O26" i="3"/>
  <c r="P24" i="3"/>
  <c r="W24" i="3" s="1"/>
  <c r="Y24" i="3" s="1"/>
  <c r="P22" i="3"/>
  <c r="O22" i="3"/>
  <c r="N22" i="3"/>
  <c r="N19" i="3"/>
  <c r="M19" i="3"/>
  <c r="L67" i="3"/>
  <c r="K17" i="3"/>
  <c r="W17" i="3" s="1"/>
  <c r="Y17" i="3" s="1"/>
  <c r="S14" i="3"/>
  <c r="R14" i="3"/>
  <c r="Q14" i="3"/>
  <c r="P14" i="3"/>
  <c r="O14" i="3"/>
  <c r="N14" i="3"/>
  <c r="M14" i="3"/>
  <c r="L14" i="3"/>
  <c r="K14" i="3"/>
  <c r="O67" i="1"/>
  <c r="Q67" i="1"/>
  <c r="P67" i="1"/>
  <c r="H67" i="1"/>
  <c r="H68" i="1" s="1"/>
  <c r="H65" i="1"/>
  <c r="H66" i="1" s="1"/>
  <c r="V14" i="2"/>
  <c r="V17" i="2"/>
  <c r="V19" i="2"/>
  <c r="V23" i="2"/>
  <c r="V24" i="2"/>
  <c r="V25" i="2"/>
  <c r="V26" i="2"/>
  <c r="V31" i="2"/>
  <c r="F35" i="2"/>
  <c r="F34" i="2"/>
  <c r="F33" i="2"/>
  <c r="F32" i="2"/>
  <c r="F31" i="2"/>
  <c r="F30" i="2"/>
  <c r="F29" i="2"/>
  <c r="F28" i="2"/>
  <c r="F26" i="2"/>
  <c r="F25" i="2"/>
  <c r="F24" i="2"/>
  <c r="F23" i="2"/>
  <c r="F21" i="2"/>
  <c r="F19" i="2"/>
  <c r="F17" i="2"/>
  <c r="F16" i="2"/>
  <c r="F15" i="2"/>
  <c r="F14" i="2"/>
  <c r="F13" i="2"/>
  <c r="F11" i="2"/>
  <c r="F10" i="2"/>
  <c r="F8" i="2"/>
  <c r="W26" i="3" l="1"/>
  <c r="Y26" i="3" s="1"/>
  <c r="W36" i="3"/>
  <c r="Y36" i="3" s="1"/>
  <c r="Y56" i="3"/>
  <c r="Y58" i="3"/>
  <c r="W19" i="3"/>
  <c r="Y19" i="3" s="1"/>
  <c r="W14" i="3"/>
  <c r="W45" i="3"/>
  <c r="Y45" i="3" s="1"/>
  <c r="W62" i="3"/>
  <c r="Y62" i="3" s="1"/>
  <c r="W60" i="3"/>
  <c r="Y60" i="3" s="1"/>
  <c r="W39" i="3"/>
  <c r="Y39" i="3" s="1"/>
  <c r="T30" i="3"/>
  <c r="U30" i="3" s="1"/>
  <c r="W30" i="3"/>
  <c r="Y30" i="3" s="1"/>
  <c r="W33" i="3"/>
  <c r="Y33" i="3" s="1"/>
  <c r="W28" i="3"/>
  <c r="Y28" i="3" s="1"/>
  <c r="W22" i="3"/>
  <c r="Y22" i="3" s="1"/>
  <c r="J65" i="3"/>
  <c r="J66" i="3" s="1"/>
  <c r="T60" i="3"/>
  <c r="U60" i="3" s="1"/>
  <c r="M65" i="3"/>
  <c r="M67" i="3"/>
  <c r="T36" i="3"/>
  <c r="U36" i="3" s="1"/>
  <c r="T28" i="3"/>
  <c r="U28" i="3" s="1"/>
  <c r="T17" i="3"/>
  <c r="U17" i="3" s="1"/>
  <c r="T33" i="3"/>
  <c r="U33" i="3" s="1"/>
  <c r="T24" i="3"/>
  <c r="U24" i="3" s="1"/>
  <c r="T19" i="3"/>
  <c r="U19" i="3" s="1"/>
  <c r="T39" i="3"/>
  <c r="U39" i="3" s="1"/>
  <c r="P65" i="3"/>
  <c r="T26" i="3"/>
  <c r="U26" i="3" s="1"/>
  <c r="R65" i="3"/>
  <c r="O65" i="3"/>
  <c r="S65" i="3"/>
  <c r="T62" i="3"/>
  <c r="U62" i="3" s="1"/>
  <c r="K65" i="3"/>
  <c r="N65" i="3"/>
  <c r="T22" i="3"/>
  <c r="U22" i="3" s="1"/>
  <c r="Q65" i="3"/>
  <c r="L65" i="3"/>
  <c r="T14" i="3"/>
  <c r="U14" i="3" s="1"/>
  <c r="J68" i="3"/>
  <c r="K68" i="3"/>
  <c r="L68" i="3"/>
  <c r="I42" i="2"/>
  <c r="F36" i="2"/>
  <c r="G14" i="2" s="1"/>
  <c r="H69" i="1"/>
  <c r="M68" i="3" l="1"/>
  <c r="O68" i="3"/>
  <c r="P68" i="3"/>
  <c r="P69" i="3" s="1"/>
  <c r="K66" i="3"/>
  <c r="K69" i="3" s="1"/>
  <c r="N68" i="3"/>
  <c r="J69" i="3"/>
  <c r="Q66" i="3"/>
  <c r="M66" i="3"/>
  <c r="M69" i="3" s="1"/>
  <c r="R66" i="3"/>
  <c r="P66" i="3"/>
  <c r="O66" i="3"/>
  <c r="N66" i="3"/>
  <c r="S66" i="3"/>
  <c r="L66" i="3"/>
  <c r="L69" i="3" s="1"/>
  <c r="K36" i="1"/>
  <c r="G25" i="2"/>
  <c r="G11" i="2"/>
  <c r="M11" i="2" s="1"/>
  <c r="S11" i="2" s="1"/>
  <c r="T11" i="2" s="1"/>
  <c r="S14" i="2"/>
  <c r="T14" i="2" s="1"/>
  <c r="G28" i="2"/>
  <c r="M28" i="2" s="1"/>
  <c r="V28" i="2" s="1"/>
  <c r="F37" i="2"/>
  <c r="F38" i="2" s="1"/>
  <c r="G19" i="2"/>
  <c r="G13" i="2"/>
  <c r="M13" i="2" s="1"/>
  <c r="G8" i="2"/>
  <c r="G35" i="2"/>
  <c r="G23" i="2"/>
  <c r="G10" i="2"/>
  <c r="L10" i="2" s="1"/>
  <c r="G34" i="2"/>
  <c r="M34" i="2" s="1"/>
  <c r="V34" i="2" s="1"/>
  <c r="G30" i="2"/>
  <c r="M30" i="2" s="1"/>
  <c r="V30" i="2" s="1"/>
  <c r="G26" i="2"/>
  <c r="G21" i="2"/>
  <c r="G32" i="2"/>
  <c r="M32" i="2" s="1"/>
  <c r="V32" i="2" s="1"/>
  <c r="G24" i="2"/>
  <c r="G15" i="2"/>
  <c r="M15" i="2" s="1"/>
  <c r="V15" i="2" s="1"/>
  <c r="G29" i="2"/>
  <c r="M29" i="2" s="1"/>
  <c r="V29" i="2" s="1"/>
  <c r="G33" i="2"/>
  <c r="M33" i="2" s="1"/>
  <c r="V33" i="2" s="1"/>
  <c r="G16" i="2"/>
  <c r="M16" i="2" s="1"/>
  <c r="V16" i="2" s="1"/>
  <c r="G17" i="2"/>
  <c r="G31" i="2"/>
  <c r="N54" i="1"/>
  <c r="M15" i="1"/>
  <c r="L20" i="1"/>
  <c r="O69" i="3" l="1"/>
  <c r="N69" i="3"/>
  <c r="L48" i="1"/>
  <c r="M49" i="1"/>
  <c r="M26" i="1"/>
  <c r="P26" i="1"/>
  <c r="M27" i="1"/>
  <c r="N26" i="1"/>
  <c r="O26" i="1"/>
  <c r="M53" i="1"/>
  <c r="L52" i="1"/>
  <c r="L50" i="1"/>
  <c r="M51" i="1"/>
  <c r="N24" i="1"/>
  <c r="O24" i="1"/>
  <c r="P24" i="1"/>
  <c r="L58" i="1"/>
  <c r="M59" i="1"/>
  <c r="L56" i="1"/>
  <c r="M57" i="1"/>
  <c r="L28" i="1"/>
  <c r="M28" i="1"/>
  <c r="N28" i="1"/>
  <c r="O28" i="1"/>
  <c r="M29" i="1"/>
  <c r="Q33" i="1"/>
  <c r="P33" i="1"/>
  <c r="L23" i="1"/>
  <c r="N22" i="1"/>
  <c r="M23" i="1"/>
  <c r="L60" i="1"/>
  <c r="M61" i="1"/>
  <c r="J37" i="1"/>
  <c r="K37" i="1"/>
  <c r="J36" i="1"/>
  <c r="R36" i="1" s="1"/>
  <c r="S36" i="1" s="1"/>
  <c r="N14" i="1"/>
  <c r="K14" i="1"/>
  <c r="L15" i="1"/>
  <c r="M14" i="1"/>
  <c r="K15" i="1"/>
  <c r="L14" i="1"/>
  <c r="I15" i="1"/>
  <c r="I67" i="1" s="1"/>
  <c r="J14" i="1"/>
  <c r="P14" i="1"/>
  <c r="Q14" i="1"/>
  <c r="I14" i="1"/>
  <c r="O14" i="1"/>
  <c r="J15" i="1"/>
  <c r="L19" i="1"/>
  <c r="K19" i="1"/>
  <c r="N39" i="1"/>
  <c r="P39" i="1"/>
  <c r="Q39" i="1"/>
  <c r="O39" i="1"/>
  <c r="K62" i="1"/>
  <c r="J62" i="1"/>
  <c r="K63" i="1"/>
  <c r="J63" i="1"/>
  <c r="N43" i="1"/>
  <c r="Q43" i="1"/>
  <c r="P43" i="1"/>
  <c r="O43" i="1"/>
  <c r="M22" i="1"/>
  <c r="L22" i="1"/>
  <c r="N45" i="1"/>
  <c r="P45" i="1"/>
  <c r="Q45" i="1"/>
  <c r="O45" i="1"/>
  <c r="L18" i="1"/>
  <c r="I17" i="1"/>
  <c r="K17" i="1"/>
  <c r="K18" i="1"/>
  <c r="J18" i="1"/>
  <c r="J17" i="1"/>
  <c r="N30" i="1"/>
  <c r="O30" i="1"/>
  <c r="N41" i="1"/>
  <c r="P41" i="1"/>
  <c r="Q41" i="1"/>
  <c r="O41" i="1"/>
  <c r="N33" i="1"/>
  <c r="M33" i="1"/>
  <c r="L33" i="1"/>
  <c r="O33" i="1"/>
  <c r="M44" i="2"/>
  <c r="V11" i="2"/>
  <c r="L21" i="2"/>
  <c r="K21" i="2"/>
  <c r="L8" i="2"/>
  <c r="L44" i="2" s="1"/>
  <c r="K8" i="2"/>
  <c r="J8" i="2"/>
  <c r="I8" i="2"/>
  <c r="I44" i="2" s="1"/>
  <c r="L13" i="2"/>
  <c r="F39" i="2"/>
  <c r="F40" i="2" s="1"/>
  <c r="F41" i="2" s="1"/>
  <c r="L35" i="2"/>
  <c r="V35" i="2" s="1"/>
  <c r="G36" i="2"/>
  <c r="J10" i="2"/>
  <c r="K10" i="2"/>
  <c r="E64" i="1"/>
  <c r="J44" i="2" l="1"/>
  <c r="K44" i="2"/>
  <c r="M67" i="1"/>
  <c r="N67" i="1"/>
  <c r="I65" i="1"/>
  <c r="L65" i="1"/>
  <c r="M42" i="2" s="1"/>
  <c r="J67" i="1"/>
  <c r="K67" i="1"/>
  <c r="O65" i="1"/>
  <c r="P42" i="2" s="1"/>
  <c r="M65" i="1"/>
  <c r="N42" i="2" s="1"/>
  <c r="L67" i="1"/>
  <c r="Q65" i="1"/>
  <c r="R42" i="2" s="1"/>
  <c r="K65" i="1"/>
  <c r="L42" i="2" s="1"/>
  <c r="P65" i="1"/>
  <c r="Q42" i="2" s="1"/>
  <c r="N65" i="1"/>
  <c r="O42" i="2" s="1"/>
  <c r="J65" i="1"/>
  <c r="K42" i="2" s="1"/>
  <c r="I45" i="2"/>
  <c r="M45" i="2"/>
  <c r="L45" i="2"/>
  <c r="K45" i="2"/>
  <c r="J45" i="2"/>
  <c r="I43" i="2"/>
  <c r="I46" i="2" s="1"/>
  <c r="V10" i="2"/>
  <c r="S21" i="2"/>
  <c r="T21" i="2" s="1"/>
  <c r="V21" i="2"/>
  <c r="S13" i="2"/>
  <c r="T13" i="2" s="1"/>
  <c r="V13" i="2"/>
  <c r="S17" i="2"/>
  <c r="T17" i="2" s="1"/>
  <c r="V8" i="2"/>
  <c r="S35" i="2"/>
  <c r="T35" i="2" s="1"/>
  <c r="S28" i="2"/>
  <c r="T28" i="2" s="1"/>
  <c r="S8" i="2"/>
  <c r="T8" i="2" s="1"/>
  <c r="S16" i="2"/>
  <c r="T16" i="2" s="1"/>
  <c r="S23" i="2"/>
  <c r="T23" i="2" s="1"/>
  <c r="S10" i="2"/>
  <c r="T10" i="2" s="1"/>
  <c r="S15" i="2"/>
  <c r="T15" i="2" s="1"/>
  <c r="S19" i="2"/>
  <c r="T19" i="2" s="1"/>
  <c r="S34" i="2"/>
  <c r="T34" i="2" s="1"/>
  <c r="R28" i="1"/>
  <c r="S28" i="1" s="1"/>
  <c r="R24" i="1"/>
  <c r="S24" i="1" s="1"/>
  <c r="R17" i="1"/>
  <c r="S17" i="1" s="1"/>
  <c r="R60" i="1"/>
  <c r="S60" i="1" s="1"/>
  <c r="R14" i="1"/>
  <c r="S14" i="1" s="1"/>
  <c r="R22" i="1"/>
  <c r="S22" i="1" s="1"/>
  <c r="R48" i="1"/>
  <c r="S48" i="1" s="1"/>
  <c r="R39" i="1"/>
  <c r="S39" i="1" s="1"/>
  <c r="R30" i="1"/>
  <c r="S30" i="1" s="1"/>
  <c r="R26" i="1"/>
  <c r="S26" i="1" s="1"/>
  <c r="R33" i="1"/>
  <c r="S33" i="1" s="1"/>
  <c r="R62" i="1"/>
  <c r="S62" i="1" s="1"/>
  <c r="R19" i="1"/>
  <c r="S19" i="1" s="1"/>
  <c r="M68" i="1" l="1"/>
  <c r="L68" i="1"/>
  <c r="J42" i="2"/>
  <c r="R43" i="2" s="1"/>
  <c r="V36" i="2"/>
  <c r="M66" i="1"/>
  <c r="N66" i="1"/>
  <c r="P66" i="1"/>
  <c r="O66" i="1"/>
  <c r="L66" i="1"/>
  <c r="I66" i="1"/>
  <c r="Q66" i="1"/>
  <c r="J66" i="1"/>
  <c r="K66" i="1"/>
  <c r="M69" i="1" l="1"/>
  <c r="L69" i="1"/>
  <c r="P43" i="2"/>
  <c r="M43" i="2"/>
  <c r="M46" i="2" s="1"/>
  <c r="K43" i="2"/>
  <c r="K46" i="2" s="1"/>
  <c r="L43" i="2"/>
  <c r="L46" i="2" s="1"/>
  <c r="N43" i="2"/>
  <c r="Q43" i="2"/>
  <c r="J43" i="2"/>
  <c r="J46" i="2" s="1"/>
  <c r="O43" i="2"/>
  <c r="K68" i="1"/>
  <c r="K69" i="1" s="1"/>
  <c r="J68" i="1"/>
  <c r="J69" i="1" s="1"/>
  <c r="I68" i="1"/>
  <c r="I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Rais</author>
  </authors>
  <commentList>
    <comment ref="L34" authorId="0" shapeId="0" xr:uid="{19780EE0-5673-45CF-B02E-4211CC9CBD62}">
      <text>
        <r>
          <rPr>
            <b/>
            <sz val="9"/>
            <color indexed="81"/>
            <rFont val="Tahoma"/>
            <family val="2"/>
          </rPr>
          <t>Muhammad Rais:</t>
        </r>
        <r>
          <rPr>
            <sz val="9"/>
            <color indexed="81"/>
            <rFont val="Tahoma"/>
            <family val="2"/>
          </rPr>
          <t xml:space="preserve">
Proses penawaran ke IGI</t>
        </r>
      </text>
    </comment>
  </commentList>
</comments>
</file>

<file path=xl/sharedStrings.xml><?xml version="1.0" encoding="utf-8"?>
<sst xmlns="http://schemas.openxmlformats.org/spreadsheetml/2006/main" count="613" uniqueCount="224">
  <si>
    <t>QTY</t>
  </si>
  <si>
    <t>Satuan</t>
  </si>
  <si>
    <t>Harga Satuan</t>
  </si>
  <si>
    <t>Total Harga</t>
  </si>
  <si>
    <t>Bobot</t>
  </si>
  <si>
    <t>Durasi (week)</t>
  </si>
  <si>
    <t>Supervisi / Top Level</t>
  </si>
  <si>
    <t>Project Manager &amp; Engineering Manager</t>
  </si>
  <si>
    <t>Persiapan / Akomodasi / Mob-Demob</t>
  </si>
  <si>
    <t>Surat Kesehatan &amp; Pengurusan Izin &amp; Material Area Kilang</t>
  </si>
  <si>
    <t>Akomodasi (Tiket Pesawat, Penginapan, Meal)</t>
  </si>
  <si>
    <t>NDT Inspection &amp; Assessment</t>
  </si>
  <si>
    <t>API-653 Inspector</t>
  </si>
  <si>
    <t>MFL Inspector</t>
  </si>
  <si>
    <t>NDT Inspector</t>
  </si>
  <si>
    <t>HSE Inspector</t>
  </si>
  <si>
    <t>Corrosion Specialist</t>
  </si>
  <si>
    <t>Engineering</t>
  </si>
  <si>
    <t>FEED, BOQ, OE dan RKS</t>
  </si>
  <si>
    <t>Consumable Material</t>
  </si>
  <si>
    <t>Chemical &amp; Perlengkapan Kerja</t>
  </si>
  <si>
    <t>Material for Owner</t>
  </si>
  <si>
    <t>Peralatan Kerja</t>
  </si>
  <si>
    <t>Safety Equipment</t>
  </si>
  <si>
    <t>Officer Equipment</t>
  </si>
  <si>
    <t>Minggu</t>
  </si>
  <si>
    <t>Unit pekerjaan</t>
  </si>
  <si>
    <t>No</t>
  </si>
  <si>
    <t>Lmsp</t>
  </si>
  <si>
    <t>Subtotal</t>
  </si>
  <si>
    <t>Keuntungan dan Resiko (10%)</t>
  </si>
  <si>
    <t>PPN (11%)</t>
  </si>
  <si>
    <t>Grand Total</t>
  </si>
  <si>
    <t>Pembulatan</t>
  </si>
  <si>
    <t>S-CURVE SCHEDULE
PEKERJAAN JASA KONSULTAN INSPEKSI &amp; ENGINEERING TANGKI KONDENSAT F-6104
MILIK PT PEMBANGUNAN ACEH</t>
  </si>
  <si>
    <t>TOTAL</t>
  </si>
  <si>
    <t>Rencana progress pekerjaan setiap minggu</t>
  </si>
  <si>
    <t>Kumulatif rencana progress pekerjaan setiap minggu</t>
  </si>
  <si>
    <t>Realisasi progress pekerjaan setiap minggu</t>
  </si>
  <si>
    <t>Kumulatif realisasi progress pekerjaan setiap minggu</t>
  </si>
  <si>
    <t>Deviasi kumulatif progress pekerjaan (realisasi - rencana)</t>
  </si>
  <si>
    <t>Coating Thickness</t>
  </si>
  <si>
    <t>Ultrasonic Test Gauge</t>
  </si>
  <si>
    <t>Multifunction Tool Flir</t>
  </si>
  <si>
    <t>Explosion Proof Flashlight</t>
  </si>
  <si>
    <t>Unit</t>
  </si>
  <si>
    <t>Vehicle / Car</t>
  </si>
  <si>
    <t>Digital Ultrasonic Thickness (UT)</t>
  </si>
  <si>
    <t>RMS Automated UT</t>
  </si>
  <si>
    <t>Magnetic Flux Leakage</t>
  </si>
  <si>
    <t>Yoke Magnetic Inspection</t>
  </si>
  <si>
    <t>Coating Thickness Gauge</t>
  </si>
  <si>
    <t>Total</t>
  </si>
  <si>
    <t>Plan VS Actual</t>
  </si>
  <si>
    <t>Plan</t>
  </si>
  <si>
    <t>Actual</t>
  </si>
  <si>
    <t>Revisi:</t>
  </si>
  <si>
    <t>Tanggal:</t>
  </si>
  <si>
    <t>003</t>
  </si>
  <si>
    <t>S-CURVE SCHEDULE PEKERJAAN JASA KONSULTAN INSPEKSI &amp; ENGINEERING TANGKI KONDENSAT F-6104
MILIK PT PEMBANGUNAN ACEH</t>
  </si>
  <si>
    <t xml:space="preserve">Note: </t>
  </si>
  <si>
    <t>-</t>
  </si>
  <si>
    <t>No.4 Engineering pada minggu 5 dengan nilai 3 % berlandaskan telah melakukan proses penawaran dengan Perusahaan Engineering</t>
  </si>
  <si>
    <t>22/2/2024</t>
  </si>
  <si>
    <t>( Teguh Edy Sarjono )</t>
  </si>
  <si>
    <t>Project Manager</t>
  </si>
  <si>
    <t>( Iswandi )</t>
  </si>
  <si>
    <t>Ka. UP Lhokseumawe</t>
  </si>
  <si>
    <t>P T   S U C O F I N D O</t>
  </si>
  <si>
    <t>PT PEMBANGUNAN ACEH</t>
  </si>
  <si>
    <t>( Rahmat Riski )</t>
  </si>
  <si>
    <t>Manajer Teknikal dan Operasi</t>
  </si>
  <si>
    <t>Harga</t>
  </si>
  <si>
    <t>Bobot Cek</t>
  </si>
  <si>
    <t xml:space="preserve">LAMPIRAN  HASIL </t>
  </si>
  <si>
    <t>NEGOSIASI HARGA</t>
  </si>
  <si>
    <t>Penawar</t>
  </si>
  <si>
    <t>:</t>
  </si>
  <si>
    <t>PT SUCOFINDO Cabang Medan</t>
  </si>
  <si>
    <t>Pekerjaan</t>
  </si>
  <si>
    <t>Jasa Konsultansi Inspeksi &amp; Engineering Tangki Kondensat F-6104</t>
  </si>
  <si>
    <t>Lokasi</t>
  </si>
  <si>
    <t>Kawasan Ekonomi Khusus (KEK) Arun Lhokseumawe</t>
  </si>
  <si>
    <t xml:space="preserve">PERINCIAN    </t>
  </si>
  <si>
    <t>No.</t>
  </si>
  <si>
    <t>ITEM PEKERJAAN</t>
  </si>
  <si>
    <t>HARGA
OWNER ESTIMATE</t>
  </si>
  <si>
    <t>HARGA
PENAWARAN</t>
  </si>
  <si>
    <t>HARGA
NEGOSIASI</t>
  </si>
  <si>
    <t>SELISIH</t>
  </si>
  <si>
    <t>A.</t>
  </si>
  <si>
    <t>MATERIAL</t>
  </si>
  <si>
    <t>Rp</t>
  </si>
  <si>
    <t>B.</t>
  </si>
  <si>
    <r>
      <t xml:space="preserve">JASA INSPEKSI &amp; </t>
    </r>
    <r>
      <rPr>
        <i/>
        <sz val="12"/>
        <rFont val="Arial"/>
        <family val="2"/>
      </rPr>
      <t>ENGINEERING</t>
    </r>
  </si>
  <si>
    <t>C.</t>
  </si>
  <si>
    <t>PERALATAN KERJA</t>
  </si>
  <si>
    <t>D.</t>
  </si>
  <si>
    <t>SUB TOTAL (A + B + C)</t>
  </si>
  <si>
    <t>Diatas OE</t>
  </si>
  <si>
    <t>E.</t>
  </si>
  <si>
    <t>KEUNTUNGAN DAN RISIKO (10%)</t>
  </si>
  <si>
    <t>Dibawah OE</t>
  </si>
  <si>
    <t>F.</t>
  </si>
  <si>
    <t>TOTAL (D+E)</t>
  </si>
  <si>
    <t>G.</t>
  </si>
  <si>
    <t>Dibulatkan</t>
  </si>
  <si>
    <t xml:space="preserve"> </t>
  </si>
  <si>
    <t>Lhokseumawe, 9 Januari 2024</t>
  </si>
  <si>
    <t>Calon Penyedia,</t>
  </si>
  <si>
    <t>Menggetahui,</t>
  </si>
  <si>
    <t>PT Superintending Company of Indonesia</t>
  </si>
  <si>
    <t>Lilik Muchariadi</t>
  </si>
  <si>
    <t>Panca Tri Ramadhani</t>
  </si>
  <si>
    <t>Pj. Kepala Cabang</t>
  </si>
  <si>
    <t>Manajer Pemasaran</t>
  </si>
  <si>
    <t>Disiapkan Oleh,</t>
  </si>
  <si>
    <t>Mengetahui,</t>
  </si>
  <si>
    <t>Menyetujui,</t>
  </si>
  <si>
    <t>Muhammad Suhendra Rizky Suni</t>
  </si>
  <si>
    <t>Rahmat Riski</t>
  </si>
  <si>
    <t>Almer Hafis Sandy</t>
  </si>
  <si>
    <t>Edwar Salim</t>
  </si>
  <si>
    <t>Staf Teknikal dan Operasi</t>
  </si>
  <si>
    <t>Manajer Eksekutif Komersial</t>
  </si>
  <si>
    <t>Direktur Pengembangan Bisnis</t>
  </si>
  <si>
    <t xml:space="preserve">A. MATERIAL </t>
  </si>
  <si>
    <t>Description</t>
  </si>
  <si>
    <t>OWNER ESTIMAMTE</t>
  </si>
  <si>
    <t>PENAWARAN</t>
  </si>
  <si>
    <t>NEGOSIASI</t>
  </si>
  <si>
    <t>Kebutuhan Jumlah</t>
  </si>
  <si>
    <t>Notes</t>
  </si>
  <si>
    <t>Unit Price
(Rp)</t>
  </si>
  <si>
    <t>Harga
Owner Estimate</t>
  </si>
  <si>
    <t>Harga
Negosiasi</t>
  </si>
  <si>
    <t>CONSUMABLE MATERIAL</t>
  </si>
  <si>
    <t>Chemical Magnetic Particle Test</t>
  </si>
  <si>
    <t>LS</t>
  </si>
  <si>
    <t>Consumable</t>
  </si>
  <si>
    <t>Sarung Tangan</t>
  </si>
  <si>
    <t>Masker</t>
  </si>
  <si>
    <t>Pen Marker (Red)</t>
  </si>
  <si>
    <t>Majun</t>
  </si>
  <si>
    <t>MATERIAL FOR OWNER</t>
  </si>
  <si>
    <t>Coating Thickness All Metal</t>
  </si>
  <si>
    <t>Ea</t>
  </si>
  <si>
    <t>Supply by Consultant for OWNER</t>
  </si>
  <si>
    <t>Ultrasonic Thickness Gauge</t>
  </si>
  <si>
    <t>Multifunction Inspection Tool Flir</t>
  </si>
  <si>
    <t>Nitecore EF1 Explosion Proof Flashlight 830 LUMENS</t>
  </si>
  <si>
    <t>B. JASA + UPAH</t>
  </si>
  <si>
    <t>NO</t>
  </si>
  <si>
    <t>MATERIAL DESCRIPTION</t>
  </si>
  <si>
    <t>OWNER ESTIMATE</t>
  </si>
  <si>
    <t>SIZE</t>
  </si>
  <si>
    <t>UNIT</t>
  </si>
  <si>
    <t>Rate</t>
  </si>
  <si>
    <t>Harga
Penawaran</t>
  </si>
  <si>
    <t>Harga
Ngosiasi</t>
  </si>
  <si>
    <t>a</t>
  </si>
  <si>
    <t>b</t>
  </si>
  <si>
    <t>1.0</t>
  </si>
  <si>
    <t>SUPERVISI / TOP LEVEL</t>
  </si>
  <si>
    <t>(Org)</t>
  </si>
  <si>
    <t>Project Manager / Control</t>
  </si>
  <si>
    <t>Engineering Manager</t>
  </si>
  <si>
    <t>Sub Total</t>
  </si>
  <si>
    <t>INSPECTION AND ENGINEERING</t>
  </si>
  <si>
    <t>1.1</t>
  </si>
  <si>
    <t>PERSIAPAN / AKOMODASI / MOB - DEMOB</t>
  </si>
  <si>
    <t>Surat Keterangan Sehat / Covid-19 Test</t>
  </si>
  <si>
    <t>Pengurusan Izin &amp; Material Area Kilang</t>
  </si>
  <si>
    <t>AKOMODASI / HOUSING / MEAL</t>
  </si>
  <si>
    <t>Tiket Pesawat</t>
  </si>
  <si>
    <t>Penginapan</t>
  </si>
  <si>
    <t>Meal Allowance</t>
  </si>
  <si>
    <t>1.2</t>
  </si>
  <si>
    <t>NDT INSPECTION AND ASSESSMENT</t>
  </si>
  <si>
    <t>API 653 Tank Inspector</t>
  </si>
  <si>
    <t>ENGINEERING (FEED)</t>
  </si>
  <si>
    <t>1.3</t>
  </si>
  <si>
    <t>FEED, BOQ, OE, and RKS TENDER</t>
  </si>
  <si>
    <t>Process Engineer</t>
  </si>
  <si>
    <t>Mechanical and Piping Engineer</t>
  </si>
  <si>
    <t>Electrical and Instrument Engineer</t>
  </si>
  <si>
    <t>Drafter</t>
  </si>
  <si>
    <t>Document Control</t>
  </si>
  <si>
    <t>Civil and Structure Engineer</t>
  </si>
  <si>
    <t>Cost Estimator</t>
  </si>
  <si>
    <t xml:space="preserve">TOTAL </t>
  </si>
  <si>
    <t>C.  PERALATAN KERJA</t>
  </si>
  <si>
    <t>NO.</t>
  </si>
  <si>
    <t>ITEM DESCRIPTION</t>
  </si>
  <si>
    <t>%</t>
  </si>
  <si>
    <t>VOLUME</t>
  </si>
  <si>
    <t>UNIT PRICE</t>
  </si>
  <si>
    <t>TOTAL PRICE</t>
  </si>
  <si>
    <t>USD</t>
  </si>
  <si>
    <t>a    (Qty)</t>
  </si>
  <si>
    <r>
      <t xml:space="preserve">b </t>
    </r>
    <r>
      <rPr>
        <b/>
        <sz val="8"/>
        <color indexed="8"/>
        <rFont val="Arial"/>
        <family val="2"/>
      </rPr>
      <t>(Mo/D/Hr)</t>
    </r>
  </si>
  <si>
    <t>c = a * b</t>
  </si>
  <si>
    <t>d</t>
  </si>
  <si>
    <t>e = c * d</t>
  </si>
  <si>
    <t>C</t>
  </si>
  <si>
    <t>C.1</t>
  </si>
  <si>
    <t>Inspection Equipment</t>
  </si>
  <si>
    <t xml:space="preserve"> - Vehicle/Car Include Driver and OM</t>
  </si>
  <si>
    <t xml:space="preserve"> - Digital Ultrasonic (UT) Thickness Gauge</t>
  </si>
  <si>
    <t xml:space="preserve"> - RMS Automated UT Corrosion Mapping (Shell Scanning)</t>
  </si>
  <si>
    <t xml:space="preserve"> - Magnetic Flux Leakage (MFL) - Bottom Plate</t>
  </si>
  <si>
    <t xml:space="preserve"> - Yoke (Magnetic Particle Inspection) - Weld Inspection</t>
  </si>
  <si>
    <t xml:space="preserve"> - Coating Thickness Gauge</t>
  </si>
  <si>
    <t>C.2</t>
  </si>
  <si>
    <t xml:space="preserve"> - Complete PPE (Personal Protective Equipment)</t>
  </si>
  <si>
    <t>C.3</t>
  </si>
  <si>
    <t>Project Officer Equipment</t>
  </si>
  <si>
    <t xml:space="preserve"> - Komputer, Printer, ATK, (Other)</t>
  </si>
  <si>
    <t>TOTAL ( C )</t>
  </si>
  <si>
    <t>(Ir. Heru Susanto)</t>
  </si>
  <si>
    <t>Dibuat Oleh,</t>
  </si>
  <si>
    <t>PT SUCOFINDO</t>
  </si>
  <si>
    <t>Diketahui Oleh,</t>
  </si>
  <si>
    <t>Disetujui Oleh,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</si>
</sst>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2" formatCode="_(&quot;Rp&quot;* #,##0_);_(&quot;Rp&quot;* \(#,##0\);_(&quot;Rp&quot;* &quot;-&quot;_);_(@_)"/>
    <numFmt numFmtId="41" formatCode="_(* #,##0_);_(* \(#,##0\);_(* &quot;-&quot;_);_(@_)"/>
    <numFmt numFmtId="164" formatCode="_-&quot;Rp&quot;* #,##0_-;\-&quot;Rp&quot;* #,##0_-;_-&quot;Rp&quot;* &quot;-&quot;_-;_-@_-"/>
    <numFmt numFmtId="165" formatCode="_-* #,##0_-;\-* #,##0_-;_-* &quot;-&quot;_-;_-@_-"/>
    <numFmt numFmtId="166" formatCode="_-&quot;Rp&quot;* #,##0.00_-;\-&quot;Rp&quot;* #,##0.00_-;_-&quot;Rp&quot;* &quot;-&quot;??_-;_-@_-"/>
    <numFmt numFmtId="167" formatCode="_-* #,##0.00_-;\-* #,##0.00_-;_-* &quot;-&quot;??_-;_-@_-"/>
    <numFmt numFmtId="168" formatCode="[$-409]d\-mmm\-yy;@"/>
    <numFmt numFmtId="169" formatCode="_-[$Rp-3809]* #,##0.00_-;\-[$Rp-3809]* #,##0.00_-;_-[$Rp-3809]* &quot;-&quot;??_-;_-@_-"/>
    <numFmt numFmtId="170" formatCode="0.0%"/>
    <numFmt numFmtId="171" formatCode="_(* #,##0_);_(* \(#,##0\);_(* &quot;-&quot;??_);_(@_)"/>
    <numFmt numFmtId="172" formatCode="_-* #,##0_-;\-* #,##0_-;_-* &quot;-&quot;??_-;_-@_-"/>
    <numFmt numFmtId="173" formatCode="_(* #,##0.00_);_(* \(#,##0.00\);_(* &quot;-&quot;_);_(@_)"/>
    <numFmt numFmtId="174" formatCode="&quot;Rp&quot;#,##0"/>
    <numFmt numFmtId="175" formatCode="_([$$-409]* #,##0_);_([$$-409]* \(#,##0\);_([$$-409]* &quot;-&quot;_);_(@_)"/>
    <numFmt numFmtId="176" formatCode="_([$$-409]* #,##0.00_);_([$$-409]* \(#,##0.00\);_([$$-409]* &quot;-&quot;??_);_(@_)"/>
    <numFmt numFmtId="177" formatCode="_([$Rp-421]* #,##0_);_([$Rp-421]* \(#,##0\);_([$Rp-421]* &quot;-&quot;??_);_(@_)"/>
    <numFmt numFmtId="178" formatCode="_-&quot;Rp&quot;* #,##0_-;\-&quot;Rp&quot;* #,##0_-;_-&quot;Rp&quot;* &quot;-&quot;??_-;_-@_-"/>
    <numFmt numFmtId="179" formatCode="0.0"/>
    <numFmt numFmtId="180" formatCode="_-* #,##0\ &quot;F&quot;_-;\-* #,##0\ &quot;F&quot;_-;_-* &quot;-&quot;\ &quot;F&quot;_-;_-@_-"/>
    <numFmt numFmtId="181" formatCode="_([$Rp-421]* #,##0.00_);_([$Rp-421]* \(#,##0.00\);_([$Rp-421]* &quot;-&quot;??_);_(@_)"/>
    <numFmt numFmtId="182" formatCode="_-[$Rp-3809]* #,##0_-;\-[$Rp-3809]* #,##0_-;_-[$Rp-3809]* &quot;-&quot;??_-;_-@_-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b/>
      <sz val="11"/>
      <color theme="1"/>
      <name val="Arial"/>
      <family val="2"/>
    </font>
    <font>
      <b/>
      <u/>
      <sz val="1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0"/>
      <name val="Arial"/>
      <family val="2"/>
    </font>
    <font>
      <b/>
      <sz val="16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color rgb="FF0000CC"/>
      <name val="Arial"/>
      <family val="2"/>
    </font>
    <font>
      <b/>
      <sz val="20"/>
      <color theme="0"/>
      <name val="Arial"/>
      <family val="2"/>
    </font>
    <font>
      <b/>
      <sz val="20"/>
      <name val="Arial"/>
      <family val="2"/>
    </font>
    <font>
      <b/>
      <sz val="20"/>
      <color rgb="FF0000CC"/>
      <name val="Arial"/>
      <family val="2"/>
    </font>
    <font>
      <b/>
      <sz val="16"/>
      <color theme="1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1"/>
      <name val="Calibri"/>
      <family val="2"/>
      <scheme val="minor"/>
    </font>
    <font>
      <sz val="10"/>
      <name val="Courier"/>
      <family val="3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gray0625">
        <fgColor auto="1"/>
        <bgColor theme="0" tint="-0.1499374370555742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DD7EE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170" fontId="1" fillId="0" borderId="0"/>
    <xf numFmtId="41" fontId="1" fillId="0" borderId="0" applyFont="0" applyFill="0" applyBorder="0" applyAlignment="0" applyProtection="0"/>
    <xf numFmtId="175" fontId="17" fillId="0" borderId="0"/>
    <xf numFmtId="0" fontId="1" fillId="0" borderId="0"/>
    <xf numFmtId="176" fontId="17" fillId="0" borderId="0"/>
    <xf numFmtId="175" fontId="17" fillId="0" borderId="0"/>
    <xf numFmtId="175" fontId="1" fillId="0" borderId="0"/>
    <xf numFmtId="175" fontId="17" fillId="0" borderId="0"/>
    <xf numFmtId="175" fontId="1" fillId="0" borderId="0"/>
    <xf numFmtId="37" fontId="48" fillId="0" borderId="0"/>
    <xf numFmtId="180" fontId="17" fillId="0" borderId="0"/>
    <xf numFmtId="39" fontId="17" fillId="0" borderId="0" applyFont="0" applyFill="0" applyBorder="0" applyAlignment="0" applyProtection="0"/>
  </cellStyleXfs>
  <cellXfs count="40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0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/>
    <xf numFmtId="10" fontId="0" fillId="0" borderId="1" xfId="1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3" fontId="0" fillId="4" borderId="3" xfId="0" applyNumberFormat="1" applyFill="1" applyBorder="1"/>
    <xf numFmtId="0" fontId="0" fillId="5" borderId="2" xfId="0" applyFill="1" applyBorder="1"/>
    <xf numFmtId="0" fontId="0" fillId="5" borderId="3" xfId="0" applyFill="1" applyBorder="1"/>
    <xf numFmtId="3" fontId="0" fillId="5" borderId="3" xfId="0" applyNumberFormat="1" applyFill="1" applyBorder="1"/>
    <xf numFmtId="0" fontId="3" fillId="5" borderId="4" xfId="0" applyFont="1" applyFill="1" applyBorder="1" applyAlignment="1">
      <alignment horizontal="right" vertical="center"/>
    </xf>
    <xf numFmtId="10" fontId="3" fillId="5" borderId="1" xfId="0" applyNumberFormat="1" applyFont="1" applyFill="1" applyBorder="1"/>
    <xf numFmtId="0" fontId="2" fillId="4" borderId="4" xfId="0" applyFont="1" applyFill="1" applyBorder="1" applyAlignment="1">
      <alignment horizontal="right" vertical="center"/>
    </xf>
    <xf numFmtId="10" fontId="2" fillId="4" borderId="1" xfId="0" applyNumberFormat="1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right" vertical="center"/>
    </xf>
    <xf numFmtId="3" fontId="3" fillId="0" borderId="1" xfId="0" applyNumberFormat="1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3" fontId="4" fillId="7" borderId="3" xfId="0" applyNumberFormat="1" applyFont="1" applyFill="1" applyBorder="1"/>
    <xf numFmtId="0" fontId="2" fillId="7" borderId="4" xfId="0" applyFont="1" applyFill="1" applyBorder="1" applyAlignment="1">
      <alignment horizontal="right" vertical="center"/>
    </xf>
    <xf numFmtId="10" fontId="2" fillId="7" borderId="1" xfId="0" applyNumberFormat="1" applyFont="1" applyFill="1" applyBorder="1"/>
    <xf numFmtId="10" fontId="0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0" fontId="0" fillId="0" borderId="1" xfId="0" applyNumberFormat="1" applyBorder="1" applyAlignment="1">
      <alignment horizontal="center" vertical="top"/>
    </xf>
    <xf numFmtId="10" fontId="3" fillId="0" borderId="1" xfId="0" applyNumberFormat="1" applyFont="1" applyBorder="1" applyAlignment="1">
      <alignment horizontal="center" vertical="top"/>
    </xf>
    <xf numFmtId="0" fontId="3" fillId="3" borderId="14" xfId="0" applyFont="1" applyFill="1" applyBorder="1" applyAlignment="1">
      <alignment horizontal="center" vertical="center"/>
    </xf>
    <xf numFmtId="0" fontId="7" fillId="0" borderId="0" xfId="0" applyFont="1"/>
    <xf numFmtId="10" fontId="7" fillId="12" borderId="1" xfId="1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2" borderId="1" xfId="1" applyNumberFormat="1" applyFont="1" applyFill="1" applyBorder="1" applyAlignment="1">
      <alignment horizontal="center" vertical="center"/>
    </xf>
    <xf numFmtId="10" fontId="7" fillId="12" borderId="14" xfId="1" applyNumberFormat="1" applyFont="1" applyFill="1" applyBorder="1" applyAlignment="1">
      <alignment horizontal="center" vertical="center"/>
    </xf>
    <xf numFmtId="10" fontId="6" fillId="0" borderId="1" xfId="0" applyNumberFormat="1" applyFont="1" applyBorder="1"/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/>
    <xf numFmtId="0" fontId="6" fillId="13" borderId="14" xfId="0" applyFont="1" applyFill="1" applyBorder="1"/>
    <xf numFmtId="0" fontId="7" fillId="4" borderId="17" xfId="0" applyFont="1" applyFill="1" applyBorder="1"/>
    <xf numFmtId="0" fontId="7" fillId="4" borderId="3" xfId="0" applyFont="1" applyFill="1" applyBorder="1"/>
    <xf numFmtId="0" fontId="8" fillId="4" borderId="4" xfId="0" applyFont="1" applyFill="1" applyBorder="1" applyAlignment="1">
      <alignment horizontal="right" vertical="center"/>
    </xf>
    <xf numFmtId="10" fontId="8" fillId="4" borderId="1" xfId="0" applyNumberFormat="1" applyFont="1" applyFill="1" applyBorder="1"/>
    <xf numFmtId="10" fontId="8" fillId="4" borderId="14" xfId="0" applyNumberFormat="1" applyFont="1" applyFill="1" applyBorder="1"/>
    <xf numFmtId="0" fontId="9" fillId="7" borderId="17" xfId="0" applyFont="1" applyFill="1" applyBorder="1"/>
    <xf numFmtId="0" fontId="9" fillId="7" borderId="3" xfId="0" applyFont="1" applyFill="1" applyBorder="1"/>
    <xf numFmtId="0" fontId="8" fillId="7" borderId="4" xfId="0" applyFont="1" applyFill="1" applyBorder="1" applyAlignment="1">
      <alignment horizontal="right" vertical="center"/>
    </xf>
    <xf numFmtId="10" fontId="8" fillId="7" borderId="1" xfId="0" applyNumberFormat="1" applyFont="1" applyFill="1" applyBorder="1"/>
    <xf numFmtId="10" fontId="8" fillId="7" borderId="14" xfId="0" applyNumberFormat="1" applyFont="1" applyFill="1" applyBorder="1"/>
    <xf numFmtId="0" fontId="7" fillId="5" borderId="18" xfId="0" applyFont="1" applyFill="1" applyBorder="1"/>
    <xf numFmtId="0" fontId="7" fillId="5" borderId="19" xfId="0" applyFont="1" applyFill="1" applyBorder="1"/>
    <xf numFmtId="0" fontId="6" fillId="5" borderId="20" xfId="0" applyFont="1" applyFill="1" applyBorder="1" applyAlignment="1">
      <alignment horizontal="right" vertical="center"/>
    </xf>
    <xf numFmtId="10" fontId="6" fillId="5" borderId="21" xfId="0" applyNumberFormat="1" applyFont="1" applyFill="1" applyBorder="1"/>
    <xf numFmtId="10" fontId="6" fillId="5" borderId="22" xfId="0" applyNumberFormat="1" applyFont="1" applyFill="1" applyBorder="1"/>
    <xf numFmtId="0" fontId="10" fillId="0" borderId="0" xfId="0" applyFont="1"/>
    <xf numFmtId="0" fontId="6" fillId="0" borderId="2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3" fillId="11" borderId="3" xfId="0" applyFont="1" applyFill="1" applyBorder="1" applyAlignment="1">
      <alignment vertical="center"/>
    </xf>
    <xf numFmtId="0" fontId="3" fillId="11" borderId="13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8" fillId="11" borderId="4" xfId="0" applyFont="1" applyFill="1" applyBorder="1"/>
    <xf numFmtId="0" fontId="3" fillId="14" borderId="3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/>
    </xf>
    <xf numFmtId="0" fontId="13" fillId="0" borderId="0" xfId="0" applyFont="1"/>
    <xf numFmtId="0" fontId="7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7" fillId="0" borderId="0" xfId="1" applyNumberFormat="1" applyFont="1"/>
    <xf numFmtId="0" fontId="17" fillId="0" borderId="0" xfId="5"/>
    <xf numFmtId="0" fontId="18" fillId="0" borderId="0" xfId="5" applyFont="1"/>
    <xf numFmtId="0" fontId="18" fillId="0" borderId="0" xfId="5" applyFont="1" applyAlignment="1">
      <alignment horizontal="center"/>
    </xf>
    <xf numFmtId="0" fontId="20" fillId="0" borderId="0" xfId="5" applyFont="1" applyAlignment="1">
      <alignment horizontal="center"/>
    </xf>
    <xf numFmtId="0" fontId="21" fillId="0" borderId="0" xfId="5" applyFont="1"/>
    <xf numFmtId="0" fontId="21" fillId="0" borderId="0" xfId="5" applyFont="1" applyAlignment="1">
      <alignment horizontal="center" vertical="center"/>
    </xf>
    <xf numFmtId="0" fontId="22" fillId="0" borderId="0" xfId="5" applyFont="1"/>
    <xf numFmtId="0" fontId="21" fillId="0" borderId="0" xfId="5" applyFont="1" applyAlignment="1">
      <alignment vertical="top" wrapText="1"/>
    </xf>
    <xf numFmtId="0" fontId="23" fillId="0" borderId="0" xfId="5" applyFont="1"/>
    <xf numFmtId="0" fontId="22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3" fillId="0" borderId="1" xfId="5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3" fillId="0" borderId="2" xfId="5" applyFont="1" applyBorder="1" applyAlignment="1">
      <alignment vertical="center"/>
    </xf>
    <xf numFmtId="0" fontId="23" fillId="0" borderId="4" xfId="5" applyFont="1" applyBorder="1" applyAlignment="1">
      <alignment vertical="center"/>
    </xf>
    <xf numFmtId="171" fontId="23" fillId="0" borderId="4" xfId="5" applyNumberFormat="1" applyFont="1" applyBorder="1" applyAlignment="1">
      <alignment vertical="center"/>
    </xf>
    <xf numFmtId="171" fontId="24" fillId="0" borderId="1" xfId="0" applyNumberFormat="1" applyFont="1" applyBorder="1" applyAlignment="1">
      <alignment vertical="center"/>
    </xf>
    <xf numFmtId="9" fontId="0" fillId="0" borderId="0" xfId="1" applyFont="1" applyAlignment="1">
      <alignment vertical="center"/>
    </xf>
    <xf numFmtId="171" fontId="23" fillId="0" borderId="4" xfId="6" applyNumberFormat="1" applyFont="1" applyBorder="1" applyAlignment="1">
      <alignment vertical="center"/>
    </xf>
    <xf numFmtId="172" fontId="23" fillId="0" borderId="4" xfId="6" applyNumberFormat="1" applyFont="1" applyBorder="1" applyAlignment="1">
      <alignment vertical="center"/>
    </xf>
    <xf numFmtId="0" fontId="21" fillId="0" borderId="1" xfId="5" applyFont="1" applyBorder="1" applyAlignment="1">
      <alignment vertical="center"/>
    </xf>
    <xf numFmtId="0" fontId="21" fillId="0" borderId="2" xfId="5" applyFont="1" applyBorder="1" applyAlignment="1">
      <alignment horizontal="right" vertical="center"/>
    </xf>
    <xf numFmtId="0" fontId="21" fillId="0" borderId="2" xfId="5" applyFont="1" applyBorder="1" applyAlignment="1">
      <alignment vertical="center"/>
    </xf>
    <xf numFmtId="172" fontId="21" fillId="0" borderId="4" xfId="6" applyNumberFormat="1" applyFont="1" applyBorder="1" applyAlignment="1">
      <alignment vertical="center"/>
    </xf>
    <xf numFmtId="171" fontId="26" fillId="0" borderId="1" xfId="0" applyNumberFormat="1" applyFont="1" applyBorder="1" applyAlignment="1">
      <alignment vertical="center"/>
    </xf>
    <xf numFmtId="0" fontId="21" fillId="0" borderId="4" xfId="5" applyFont="1" applyBorder="1" applyAlignment="1">
      <alignment vertical="center"/>
    </xf>
    <xf numFmtId="172" fontId="0" fillId="0" borderId="0" xfId="0" applyNumberFormat="1" applyAlignment="1">
      <alignment vertical="center"/>
    </xf>
    <xf numFmtId="173" fontId="27" fillId="0" borderId="0" xfId="7" applyNumberFormat="1" applyFont="1" applyBorder="1"/>
    <xf numFmtId="173" fontId="21" fillId="0" borderId="0" xfId="7" applyNumberFormat="1" applyFont="1" applyBorder="1"/>
    <xf numFmtId="171" fontId="23" fillId="0" borderId="0" xfId="5" applyNumberFormat="1" applyFont="1"/>
    <xf numFmtId="172" fontId="23" fillId="0" borderId="0" xfId="2" applyNumberFormat="1" applyFont="1" applyBorder="1"/>
    <xf numFmtId="0" fontId="23" fillId="0" borderId="0" xfId="1" applyNumberFormat="1" applyFont="1" applyBorder="1"/>
    <xf numFmtId="9" fontId="23" fillId="0" borderId="0" xfId="5" applyNumberFormat="1" applyFont="1"/>
    <xf numFmtId="9" fontId="23" fillId="0" borderId="0" xfId="1" applyFont="1" applyBorder="1"/>
    <xf numFmtId="0" fontId="23" fillId="0" borderId="0" xfId="5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1" fillId="0" borderId="0" xfId="5" applyFont="1" applyAlignment="1">
      <alignment horizontal="left" vertical="center"/>
    </xf>
    <xf numFmtId="0" fontId="27" fillId="0" borderId="0" xfId="5" applyFont="1"/>
    <xf numFmtId="173" fontId="23" fillId="0" borderId="0" xfId="5" applyNumberFormat="1" applyFont="1"/>
    <xf numFmtId="0" fontId="27" fillId="0" borderId="0" xfId="5" applyFont="1" applyAlignment="1">
      <alignment horizontal="left"/>
    </xf>
    <xf numFmtId="0" fontId="22" fillId="0" borderId="0" xfId="5" applyFont="1" applyAlignment="1">
      <alignment horizontal="left"/>
    </xf>
    <xf numFmtId="173" fontId="22" fillId="0" borderId="0" xfId="5" applyNumberFormat="1" applyFont="1"/>
    <xf numFmtId="0" fontId="29" fillId="0" borderId="0" xfId="5" applyFont="1" applyAlignment="1">
      <alignment horizontal="center" vertical="center"/>
    </xf>
    <xf numFmtId="17" fontId="22" fillId="0" borderId="0" xfId="5" applyNumberFormat="1" applyFont="1" applyAlignment="1">
      <alignment horizontal="left"/>
    </xf>
    <xf numFmtId="0" fontId="30" fillId="0" borderId="0" xfId="0" applyFont="1" applyAlignment="1">
      <alignment horizontal="center" vertical="center" wrapText="1"/>
    </xf>
    <xf numFmtId="0" fontId="22" fillId="0" borderId="0" xfId="5" applyFont="1" applyAlignment="1">
      <alignment horizontal="left" indent="3"/>
    </xf>
    <xf numFmtId="0" fontId="22" fillId="0" borderId="0" xfId="5" applyFont="1" applyAlignment="1">
      <alignment horizontal="left" indent="2"/>
    </xf>
    <xf numFmtId="0" fontId="17" fillId="0" borderId="0" xfId="5" applyAlignment="1">
      <alignment horizontal="left"/>
    </xf>
    <xf numFmtId="0" fontId="17" fillId="0" borderId="0" xfId="5" applyAlignment="1">
      <alignment horizontal="left" indent="4"/>
    </xf>
    <xf numFmtId="0" fontId="17" fillId="0" borderId="0" xfId="8" applyAlignment="1">
      <alignment horizontal="left"/>
    </xf>
    <xf numFmtId="0" fontId="31" fillId="0" borderId="0" xfId="5" applyFont="1" applyAlignment="1">
      <alignment horizontal="left"/>
    </xf>
    <xf numFmtId="0" fontId="32" fillId="0" borderId="0" xfId="5" applyFont="1" applyAlignment="1">
      <alignment horizontal="left"/>
    </xf>
    <xf numFmtId="0" fontId="33" fillId="0" borderId="0" xfId="8" applyFont="1" applyAlignment="1">
      <alignment horizontal="left" vertical="center"/>
    </xf>
    <xf numFmtId="0" fontId="33" fillId="0" borderId="0" xfId="5" applyFont="1" applyAlignment="1">
      <alignment horizontal="left"/>
    </xf>
    <xf numFmtId="0" fontId="24" fillId="15" borderId="0" xfId="0" applyFont="1" applyFill="1" applyAlignment="1">
      <alignment horizontal="center" vertical="center"/>
    </xf>
    <xf numFmtId="0" fontId="24" fillId="15" borderId="0" xfId="0" applyFont="1" applyFill="1" applyAlignment="1">
      <alignment vertical="center"/>
    </xf>
    <xf numFmtId="0" fontId="24" fillId="15" borderId="0" xfId="0" applyFont="1" applyFill="1" applyAlignment="1">
      <alignment horizontal="center"/>
    </xf>
    <xf numFmtId="0" fontId="24" fillId="15" borderId="0" xfId="0" applyFont="1" applyFill="1"/>
    <xf numFmtId="0" fontId="0" fillId="15" borderId="0" xfId="0" applyFill="1"/>
    <xf numFmtId="172" fontId="0" fillId="0" borderId="0" xfId="2" applyNumberFormat="1" applyFont="1"/>
    <xf numFmtId="0" fontId="26" fillId="15" borderId="0" xfId="0" applyFont="1" applyFill="1" applyAlignment="1">
      <alignment horizontal="center" vertical="center"/>
    </xf>
    <xf numFmtId="0" fontId="26" fillId="15" borderId="0" xfId="0" applyFont="1" applyFill="1" applyAlignment="1">
      <alignment vertical="center"/>
    </xf>
    <xf numFmtId="0" fontId="26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vertical="center"/>
    </xf>
    <xf numFmtId="0" fontId="34" fillId="15" borderId="0" xfId="0" applyFont="1" applyFill="1" applyAlignment="1">
      <alignment horizontal="center" vertical="center"/>
    </xf>
    <xf numFmtId="0" fontId="36" fillId="0" borderId="0" xfId="9" applyNumberFormat="1" applyFont="1"/>
    <xf numFmtId="0" fontId="17" fillId="0" borderId="0" xfId="9" applyNumberFormat="1" applyFont="1"/>
    <xf numFmtId="1" fontId="20" fillId="5" borderId="1" xfId="9" applyNumberFormat="1" applyFont="1" applyFill="1" applyBorder="1" applyAlignment="1">
      <alignment horizontal="center" vertical="center" wrapText="1"/>
    </xf>
    <xf numFmtId="0" fontId="20" fillId="5" borderId="1" xfId="9" applyNumberFormat="1" applyFont="1" applyFill="1" applyBorder="1" applyAlignment="1">
      <alignment horizontal="center" vertical="center" wrapText="1"/>
    </xf>
    <xf numFmtId="174" fontId="20" fillId="5" borderId="1" xfId="3" applyNumberFormat="1" applyFont="1" applyFill="1" applyBorder="1" applyAlignment="1">
      <alignment horizontal="center" vertical="center" wrapText="1"/>
    </xf>
    <xf numFmtId="174" fontId="20" fillId="5" borderId="1" xfId="10" applyNumberFormat="1" applyFont="1" applyFill="1" applyBorder="1" applyAlignment="1">
      <alignment horizontal="center" vertical="center" wrapText="1"/>
    </xf>
    <xf numFmtId="0" fontId="17" fillId="15" borderId="0" xfId="9" applyNumberFormat="1" applyFont="1" applyFill="1"/>
    <xf numFmtId="0" fontId="20" fillId="16" borderId="1" xfId="11" applyNumberFormat="1" applyFont="1" applyFill="1" applyBorder="1" applyAlignment="1">
      <alignment horizontal="center" vertical="center"/>
    </xf>
    <xf numFmtId="0" fontId="27" fillId="0" borderId="1" xfId="12" applyFont="1" applyBorder="1" applyAlignment="1">
      <alignment horizontal="left" vertical="center" wrapText="1"/>
    </xf>
    <xf numFmtId="0" fontId="22" fillId="0" borderId="1" xfId="13" quotePrefix="1" applyNumberFormat="1" applyFont="1" applyBorder="1" applyAlignment="1">
      <alignment horizontal="center" vertical="center"/>
    </xf>
    <xf numFmtId="0" fontId="22" fillId="0" borderId="1" xfId="13" applyNumberFormat="1" applyFont="1" applyBorder="1" applyAlignment="1">
      <alignment horizontal="center" vertical="center"/>
    </xf>
    <xf numFmtId="0" fontId="22" fillId="0" borderId="1" xfId="12" applyFont="1" applyBorder="1" applyAlignment="1">
      <alignment horizontal="center" vertical="center"/>
    </xf>
    <xf numFmtId="165" fontId="17" fillId="0" borderId="1" xfId="3" applyFont="1" applyBorder="1" applyAlignment="1">
      <alignment horizontal="right" vertical="center" wrapText="1"/>
    </xf>
    <xf numFmtId="171" fontId="20" fillId="0" borderId="1" xfId="2" applyNumberFormat="1" applyFont="1" applyFill="1" applyBorder="1" applyAlignment="1">
      <alignment horizontal="center" vertical="center" wrapText="1"/>
    </xf>
    <xf numFmtId="0" fontId="17" fillId="16" borderId="1" xfId="11" applyNumberFormat="1" applyFill="1" applyBorder="1" applyAlignment="1">
      <alignment horizontal="center" vertical="center"/>
    </xf>
    <xf numFmtId="0" fontId="22" fillId="0" borderId="1" xfId="13" applyNumberFormat="1" applyFont="1" applyBorder="1" applyAlignment="1">
      <alignment horizontal="left" vertical="center"/>
    </xf>
    <xf numFmtId="1" fontId="22" fillId="0" borderId="1" xfId="13" quotePrefix="1" applyNumberFormat="1" applyFont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 wrapText="1"/>
    </xf>
    <xf numFmtId="42" fontId="20" fillId="0" borderId="1" xfId="2" applyNumberFormat="1" applyFont="1" applyFill="1" applyBorder="1" applyAlignment="1">
      <alignment horizontal="center" vertical="center" wrapText="1"/>
    </xf>
    <xf numFmtId="42" fontId="17" fillId="0" borderId="1" xfId="3" applyNumberFormat="1" applyFont="1" applyFill="1" applyBorder="1" applyAlignment="1">
      <alignment horizontal="center" vertical="center" wrapText="1"/>
    </xf>
    <xf numFmtId="42" fontId="17" fillId="0" borderId="1" xfId="3" applyNumberFormat="1" applyFont="1" applyBorder="1" applyAlignment="1">
      <alignment horizontal="center" vertical="center" wrapText="1"/>
    </xf>
    <xf numFmtId="0" fontId="27" fillId="0" borderId="1" xfId="13" applyNumberFormat="1" applyFont="1" applyBorder="1" applyAlignment="1">
      <alignment horizontal="left" vertical="center"/>
    </xf>
    <xf numFmtId="175" fontId="38" fillId="13" borderId="1" xfId="14" applyFont="1" applyFill="1" applyBorder="1" applyAlignment="1">
      <alignment horizontal="right"/>
    </xf>
    <xf numFmtId="1" fontId="38" fillId="13" borderId="1" xfId="14" applyNumberFormat="1" applyFont="1" applyFill="1" applyBorder="1" applyAlignment="1">
      <alignment horizontal="center"/>
    </xf>
    <xf numFmtId="175" fontId="38" fillId="13" borderId="1" xfId="14" applyFont="1" applyFill="1" applyBorder="1" applyAlignment="1">
      <alignment horizontal="center"/>
    </xf>
    <xf numFmtId="175" fontId="39" fillId="13" borderId="3" xfId="14" applyFont="1" applyFill="1" applyBorder="1" applyAlignment="1">
      <alignment horizontal="center" vertical="center"/>
    </xf>
    <xf numFmtId="175" fontId="40" fillId="13" borderId="3" xfId="14" applyFont="1" applyFill="1" applyBorder="1" applyAlignment="1">
      <alignment horizontal="center" vertical="center"/>
    </xf>
    <xf numFmtId="178" fontId="39" fillId="13" borderId="1" xfId="2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center" wrapText="1"/>
    </xf>
    <xf numFmtId="175" fontId="20" fillId="0" borderId="0" xfId="0" applyNumberFormat="1" applyFont="1" applyAlignment="1">
      <alignment horizontal="center" wrapText="1"/>
    </xf>
    <xf numFmtId="0" fontId="17" fillId="0" borderId="0" xfId="9" applyNumberFormat="1" applyFont="1" applyAlignment="1">
      <alignment horizontal="center" vertical="center"/>
    </xf>
    <xf numFmtId="174" fontId="17" fillId="0" borderId="0" xfId="3" applyNumberFormat="1" applyFont="1" applyAlignment="1">
      <alignment horizontal="center" vertical="center"/>
    </xf>
    <xf numFmtId="174" fontId="41" fillId="0" borderId="0" xfId="10" applyNumberFormat="1" applyFont="1" applyFill="1" applyBorder="1" applyAlignment="1">
      <alignment horizontal="center" vertical="center"/>
    </xf>
    <xf numFmtId="175" fontId="20" fillId="0" borderId="0" xfId="0" applyNumberFormat="1" applyFont="1" applyAlignment="1">
      <alignment wrapText="1"/>
    </xf>
    <xf numFmtId="174" fontId="17" fillId="0" borderId="0" xfId="3" applyNumberFormat="1" applyFont="1" applyFill="1" applyBorder="1" applyAlignment="1">
      <alignment horizontal="center" vertical="center"/>
    </xf>
    <xf numFmtId="175" fontId="20" fillId="0" borderId="0" xfId="0" applyNumberFormat="1" applyFont="1"/>
    <xf numFmtId="1" fontId="20" fillId="0" borderId="0" xfId="0" applyNumberFormat="1" applyFont="1" applyAlignment="1">
      <alignment horizontal="center"/>
    </xf>
    <xf numFmtId="175" fontId="20" fillId="0" borderId="0" xfId="0" applyNumberFormat="1" applyFont="1" applyAlignment="1">
      <alignment horizontal="center"/>
    </xf>
    <xf numFmtId="0" fontId="38" fillId="0" borderId="0" xfId="9" applyNumberFormat="1" applyFont="1" applyAlignment="1">
      <alignment vertical="center"/>
    </xf>
    <xf numFmtId="1" fontId="38" fillId="0" borderId="0" xfId="9" applyNumberFormat="1" applyFont="1" applyAlignment="1">
      <alignment horizontal="center" vertical="center"/>
    </xf>
    <xf numFmtId="0" fontId="38" fillId="0" borderId="0" xfId="9" applyNumberFormat="1" applyFont="1" applyAlignment="1">
      <alignment horizontal="center" vertical="center"/>
    </xf>
    <xf numFmtId="0" fontId="42" fillId="0" borderId="0" xfId="9" applyNumberFormat="1" applyFont="1" applyAlignment="1">
      <alignment horizontal="center" vertical="center"/>
    </xf>
    <xf numFmtId="1" fontId="42" fillId="0" borderId="0" xfId="9" applyNumberFormat="1" applyFont="1" applyAlignment="1">
      <alignment horizontal="center" vertical="center"/>
    </xf>
    <xf numFmtId="0" fontId="43" fillId="0" borderId="0" xfId="9" applyNumberFormat="1" applyFont="1" applyAlignment="1">
      <alignment horizontal="center" vertical="center"/>
    </xf>
    <xf numFmtId="174" fontId="43" fillId="0" borderId="0" xfId="3" applyNumberFormat="1" applyFont="1" applyFill="1" applyBorder="1" applyAlignment="1">
      <alignment horizontal="center" vertical="center"/>
    </xf>
    <xf numFmtId="174" fontId="44" fillId="0" borderId="0" xfId="9" applyNumberFormat="1" applyFont="1" applyAlignment="1">
      <alignment horizontal="center" vertical="center"/>
    </xf>
    <xf numFmtId="0" fontId="17" fillId="0" borderId="0" xfId="9" applyNumberFormat="1" applyFont="1" applyAlignment="1">
      <alignment vertical="center"/>
    </xf>
    <xf numFmtId="1" fontId="17" fillId="0" borderId="0" xfId="9" applyNumberFormat="1" applyFont="1" applyAlignment="1">
      <alignment horizontal="center" vertical="center"/>
    </xf>
    <xf numFmtId="3" fontId="41" fillId="0" borderId="0" xfId="10" applyNumberFormat="1" applyFont="1" applyFill="1" applyAlignment="1">
      <alignment horizontal="center" vertical="center"/>
    </xf>
    <xf numFmtId="3" fontId="17" fillId="0" borderId="0" xfId="3" applyNumberFormat="1" applyFont="1" applyAlignment="1">
      <alignment horizontal="center" vertical="center"/>
    </xf>
    <xf numFmtId="174" fontId="41" fillId="0" borderId="0" xfId="10" applyNumberFormat="1" applyFont="1" applyFill="1" applyAlignment="1">
      <alignment horizontal="center" vertical="center"/>
    </xf>
    <xf numFmtId="166" fontId="0" fillId="0" borderId="0" xfId="4" applyFont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46" fillId="1" borderId="1" xfId="5" applyFont="1" applyFill="1" applyBorder="1"/>
    <xf numFmtId="0" fontId="46" fillId="1" borderId="14" xfId="5" applyFont="1" applyFill="1" applyBorder="1"/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vertical="center"/>
    </xf>
    <xf numFmtId="164" fontId="34" fillId="0" borderId="14" xfId="0" applyNumberFormat="1" applyFont="1" applyBorder="1" applyAlignment="1">
      <alignment vertical="center"/>
    </xf>
    <xf numFmtId="0" fontId="47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vertical="center"/>
    </xf>
    <xf numFmtId="0" fontId="34" fillId="0" borderId="13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179" fontId="34" fillId="0" borderId="1" xfId="0" applyNumberFormat="1" applyFont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164" fontId="14" fillId="0" borderId="21" xfId="0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164" fontId="0" fillId="0" borderId="0" xfId="0" applyNumberFormat="1" applyAlignment="1">
      <alignment vertical="center"/>
    </xf>
    <xf numFmtId="176" fontId="20" fillId="5" borderId="1" xfId="18" applyNumberFormat="1" applyFont="1" applyFill="1" applyBorder="1" applyAlignment="1">
      <alignment horizontal="center" vertical="center"/>
    </xf>
    <xf numFmtId="37" fontId="17" fillId="5" borderId="1" xfId="17" applyNumberFormat="1" applyFont="1" applyFill="1" applyBorder="1" applyAlignment="1">
      <alignment horizontal="right" vertical="center"/>
    </xf>
    <xf numFmtId="0" fontId="21" fillId="5" borderId="1" xfId="18" applyNumberFormat="1" applyFont="1" applyFill="1" applyBorder="1" applyAlignment="1">
      <alignment horizontal="center" vertical="center"/>
    </xf>
    <xf numFmtId="42" fontId="21" fillId="5" borderId="1" xfId="18" applyNumberFormat="1" applyFont="1" applyFill="1" applyBorder="1" applyAlignment="1">
      <alignment horizontal="center" vertical="center"/>
    </xf>
    <xf numFmtId="176" fontId="21" fillId="5" borderId="1" xfId="18" applyNumberFormat="1" applyFont="1" applyFill="1" applyBorder="1" applyAlignment="1">
      <alignment horizontal="center" vertical="center"/>
    </xf>
    <xf numFmtId="39" fontId="17" fillId="5" borderId="1" xfId="17" applyNumberFormat="1" applyFont="1" applyFill="1" applyBorder="1" applyAlignment="1">
      <alignment horizontal="right" vertical="center"/>
    </xf>
    <xf numFmtId="181" fontId="17" fillId="5" borderId="1" xfId="19" applyNumberForma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/>
    </xf>
    <xf numFmtId="0" fontId="17" fillId="5" borderId="1" xfId="20" applyNumberFormat="1" applyFont="1" applyFill="1" applyBorder="1" applyAlignment="1">
      <alignment horizontal="center" vertical="center"/>
    </xf>
    <xf numFmtId="42" fontId="17" fillId="5" borderId="1" xfId="20" applyNumberFormat="1" applyFont="1" applyFill="1" applyBorder="1" applyAlignment="1">
      <alignment horizontal="center" vertical="center"/>
    </xf>
    <xf numFmtId="176" fontId="17" fillId="5" borderId="1" xfId="20" applyNumberFormat="1" applyFont="1" applyFill="1" applyBorder="1" applyAlignment="1">
      <alignment horizontal="center" vertical="center"/>
    </xf>
    <xf numFmtId="176" fontId="17" fillId="5" borderId="1" xfId="20" applyNumberFormat="1" applyFont="1" applyFill="1" applyBorder="1" applyAlignment="1">
      <alignment vertical="center"/>
    </xf>
    <xf numFmtId="0" fontId="49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42" fontId="49" fillId="5" borderId="1" xfId="0" applyNumberFormat="1" applyFont="1" applyFill="1" applyBorder="1" applyAlignment="1">
      <alignment horizontal="center" vertical="center"/>
    </xf>
    <xf numFmtId="176" fontId="49" fillId="5" borderId="1" xfId="0" applyNumberFormat="1" applyFont="1" applyFill="1" applyBorder="1" applyAlignment="1">
      <alignment horizontal="center" vertical="center"/>
    </xf>
    <xf numFmtId="0" fontId="50" fillId="5" borderId="1" xfId="0" applyFont="1" applyFill="1" applyBorder="1" applyAlignment="1">
      <alignment horizontal="center" vertical="center" wrapText="1"/>
    </xf>
    <xf numFmtId="0" fontId="27" fillId="15" borderId="1" xfId="16" applyNumberFormat="1" applyFont="1" applyFill="1" applyBorder="1" applyAlignment="1">
      <alignment horizontal="center" vertical="center"/>
    </xf>
    <xf numFmtId="0" fontId="49" fillId="15" borderId="1" xfId="0" applyFont="1" applyFill="1" applyBorder="1" applyAlignment="1">
      <alignment horizontal="center" vertical="center"/>
    </xf>
    <xf numFmtId="10" fontId="49" fillId="15" borderId="1" xfId="0" applyNumberFormat="1" applyFont="1" applyFill="1" applyBorder="1" applyAlignment="1">
      <alignment horizontal="center" vertical="center"/>
    </xf>
    <xf numFmtId="0" fontId="49" fillId="15" borderId="1" xfId="0" applyFont="1" applyFill="1" applyBorder="1" applyAlignment="1">
      <alignment horizontal="center" vertical="center" wrapText="1"/>
    </xf>
    <xf numFmtId="0" fontId="27" fillId="15" borderId="1" xfId="16" applyNumberFormat="1" applyFont="1" applyFill="1" applyBorder="1" applyAlignment="1">
      <alignment vertical="center"/>
    </xf>
    <xf numFmtId="0" fontId="22" fillId="15" borderId="1" xfId="16" applyNumberFormat="1" applyFont="1" applyFill="1" applyBorder="1" applyAlignment="1">
      <alignment horizontal="center" vertical="center"/>
    </xf>
    <xf numFmtId="0" fontId="52" fillId="15" borderId="1" xfId="0" applyFont="1" applyFill="1" applyBorder="1" applyAlignment="1">
      <alignment horizontal="center" vertical="center"/>
    </xf>
    <xf numFmtId="164" fontId="52" fillId="15" borderId="1" xfId="0" applyNumberFormat="1" applyFont="1" applyFill="1" applyBorder="1" applyAlignment="1">
      <alignment horizontal="center" vertical="center"/>
    </xf>
    <xf numFmtId="0" fontId="22" fillId="15" borderId="1" xfId="16" applyNumberFormat="1" applyFont="1" applyFill="1" applyBorder="1" applyAlignment="1">
      <alignment vertical="center"/>
    </xf>
    <xf numFmtId="182" fontId="22" fillId="15" borderId="1" xfId="16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22" fillId="15" borderId="1" xfId="16" applyNumberFormat="1" applyFont="1" applyFill="1" applyBorder="1" applyAlignment="1">
      <alignment horizontal="center" vertical="center"/>
    </xf>
    <xf numFmtId="0" fontId="22" fillId="15" borderId="1" xfId="16" quotePrefix="1" applyNumberFormat="1" applyFont="1" applyFill="1" applyBorder="1" applyAlignment="1">
      <alignment vertical="center"/>
    </xf>
    <xf numFmtId="0" fontId="27" fillId="0" borderId="1" xfId="16" applyNumberFormat="1" applyFont="1" applyBorder="1" applyAlignment="1">
      <alignment horizontal="center" vertical="center"/>
    </xf>
    <xf numFmtId="0" fontId="22" fillId="0" borderId="1" xfId="16" quotePrefix="1" applyNumberFormat="1" applyFont="1" applyBorder="1" applyAlignment="1">
      <alignment vertical="center"/>
    </xf>
    <xf numFmtId="0" fontId="22" fillId="0" borderId="1" xfId="16" applyNumberFormat="1" applyFont="1" applyBorder="1" applyAlignment="1">
      <alignment horizontal="center" vertical="center"/>
    </xf>
    <xf numFmtId="164" fontId="22" fillId="0" borderId="1" xfId="16" applyNumberFormat="1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164" fontId="52" fillId="0" borderId="1" xfId="0" applyNumberFormat="1" applyFont="1" applyBorder="1" applyAlignment="1">
      <alignment horizontal="center" vertical="center"/>
    </xf>
    <xf numFmtId="10" fontId="52" fillId="15" borderId="1" xfId="0" applyNumberFormat="1" applyFont="1" applyFill="1" applyBorder="1" applyAlignment="1">
      <alignment horizontal="right" vertical="center"/>
    </xf>
    <xf numFmtId="0" fontId="53" fillId="15" borderId="1" xfId="0" applyFont="1" applyFill="1" applyBorder="1" applyAlignment="1">
      <alignment horizontal="center" vertical="center" wrapText="1"/>
    </xf>
    <xf numFmtId="0" fontId="22" fillId="0" borderId="1" xfId="16" applyNumberFormat="1" applyFont="1" applyBorder="1" applyAlignment="1">
      <alignment vertical="center"/>
    </xf>
    <xf numFmtId="0" fontId="22" fillId="0" borderId="1" xfId="16" applyNumberFormat="1" applyFont="1" applyBorder="1" applyAlignment="1">
      <alignment vertical="center" wrapText="1"/>
    </xf>
    <xf numFmtId="0" fontId="22" fillId="0" borderId="6" xfId="16" applyNumberFormat="1" applyFont="1" applyBorder="1" applyAlignment="1">
      <alignment horizontal="center" vertical="center"/>
    </xf>
    <xf numFmtId="164" fontId="22" fillId="0" borderId="6" xfId="16" applyNumberFormat="1" applyFont="1" applyBorder="1" applyAlignment="1">
      <alignment vertical="center"/>
    </xf>
    <xf numFmtId="164" fontId="22" fillId="0" borderId="1" xfId="16" applyNumberFormat="1" applyFont="1" applyBorder="1" applyAlignment="1">
      <alignment vertical="center"/>
    </xf>
    <xf numFmtId="164" fontId="54" fillId="0" borderId="1" xfId="16" applyNumberFormat="1" applyFont="1" applyBorder="1" applyAlignment="1">
      <alignment vertical="center"/>
    </xf>
    <xf numFmtId="164" fontId="3" fillId="0" borderId="1" xfId="0" applyNumberFormat="1" applyFont="1" applyBorder="1"/>
    <xf numFmtId="165" fontId="0" fillId="0" borderId="0" xfId="3" applyFont="1" applyBorder="1"/>
    <xf numFmtId="0" fontId="27" fillId="0" borderId="0" xfId="16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42" fontId="49" fillId="0" borderId="0" xfId="0" applyNumberFormat="1" applyFont="1" applyAlignment="1">
      <alignment horizontal="center" vertical="center"/>
    </xf>
    <xf numFmtId="176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27" fillId="0" borderId="0" xfId="16" applyNumberFormat="1" applyFont="1" applyAlignment="1">
      <alignment vertical="center"/>
    </xf>
    <xf numFmtId="0" fontId="22" fillId="0" borderId="0" xfId="16" applyNumberFormat="1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164" fontId="52" fillId="0" borderId="0" xfId="0" applyNumberFormat="1" applyFont="1" applyAlignment="1">
      <alignment horizontal="center" vertical="center"/>
    </xf>
    <xf numFmtId="0" fontId="22" fillId="0" borderId="0" xfId="16" applyNumberFormat="1" applyFont="1" applyAlignment="1">
      <alignment vertical="center"/>
    </xf>
    <xf numFmtId="164" fontId="22" fillId="0" borderId="0" xfId="16" applyNumberFormat="1" applyFont="1" applyAlignment="1">
      <alignment horizontal="center" vertical="center"/>
    </xf>
    <xf numFmtId="164" fontId="52" fillId="0" borderId="0" xfId="0" applyNumberFormat="1" applyFont="1" applyAlignment="1">
      <alignment vertical="center"/>
    </xf>
    <xf numFmtId="0" fontId="22" fillId="15" borderId="0" xfId="16" applyNumberFormat="1" applyFont="1" applyFill="1" applyAlignment="1">
      <alignment vertical="center"/>
    </xf>
    <xf numFmtId="0" fontId="22" fillId="15" borderId="0" xfId="16" applyNumberFormat="1" applyFont="1" applyFill="1" applyAlignment="1">
      <alignment horizontal="center" vertical="center"/>
    </xf>
    <xf numFmtId="164" fontId="22" fillId="15" borderId="0" xfId="16" applyNumberFormat="1" applyFont="1" applyFill="1" applyAlignment="1">
      <alignment horizontal="center" vertical="center"/>
    </xf>
    <xf numFmtId="0" fontId="52" fillId="15" borderId="0" xfId="0" applyFont="1" applyFill="1" applyAlignment="1">
      <alignment horizontal="center" vertical="center"/>
    </xf>
    <xf numFmtId="164" fontId="52" fillId="15" borderId="0" xfId="0" applyNumberFormat="1" applyFont="1" applyFill="1" applyAlignment="1">
      <alignment horizontal="center" vertical="center"/>
    </xf>
    <xf numFmtId="164" fontId="52" fillId="15" borderId="0" xfId="0" applyNumberFormat="1" applyFont="1" applyFill="1" applyAlignment="1">
      <alignment vertical="center"/>
    </xf>
    <xf numFmtId="164" fontId="55" fillId="0" borderId="0" xfId="16" applyNumberFormat="1" applyFont="1" applyAlignment="1">
      <alignment vertical="center"/>
    </xf>
    <xf numFmtId="164" fontId="22" fillId="0" borderId="0" xfId="16" applyNumberFormat="1" applyFont="1" applyAlignment="1">
      <alignment vertical="center"/>
    </xf>
    <xf numFmtId="164" fontId="54" fillId="0" borderId="0" xfId="16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4" fontId="24" fillId="0" borderId="0" xfId="0" applyNumberFormat="1" applyFont="1" applyAlignment="1">
      <alignment vertical="center"/>
    </xf>
    <xf numFmtId="164" fontId="0" fillId="0" borderId="0" xfId="0" applyNumberFormat="1"/>
    <xf numFmtId="164" fontId="24" fillId="0" borderId="0" xfId="0" applyNumberFormat="1" applyFont="1"/>
    <xf numFmtId="169" fontId="6" fillId="0" borderId="3" xfId="0" applyNumberFormat="1" applyFont="1" applyBorder="1" applyAlignment="1">
      <alignment horizontal="right"/>
    </xf>
    <xf numFmtId="175" fontId="20" fillId="0" borderId="0" xfId="0" applyNumberFormat="1" applyFont="1" applyAlignment="1">
      <alignment horizontal="left" wrapText="1"/>
    </xf>
    <xf numFmtId="0" fontId="35" fillId="0" borderId="0" xfId="9" applyNumberFormat="1" applyFont="1" applyAlignment="1">
      <alignment horizontal="center" vertical="center"/>
    </xf>
    <xf numFmtId="37" fontId="37" fillId="0" borderId="0" xfId="9" applyNumberFormat="1" applyFont="1" applyAlignment="1">
      <alignment horizontal="center" vertical="center"/>
    </xf>
    <xf numFmtId="0" fontId="20" fillId="5" borderId="6" xfId="9" applyNumberFormat="1" applyFont="1" applyFill="1" applyBorder="1" applyAlignment="1">
      <alignment horizontal="center" vertical="center" wrapText="1"/>
    </xf>
    <xf numFmtId="0" fontId="20" fillId="5" borderId="7" xfId="9" applyNumberFormat="1" applyFont="1" applyFill="1" applyBorder="1" applyAlignment="1">
      <alignment horizontal="center" vertical="center" wrapText="1"/>
    </xf>
    <xf numFmtId="1" fontId="20" fillId="5" borderId="1" xfId="9" applyNumberFormat="1" applyFont="1" applyFill="1" applyBorder="1" applyAlignment="1">
      <alignment horizontal="center" vertical="center"/>
    </xf>
    <xf numFmtId="0" fontId="20" fillId="5" borderId="1" xfId="9" applyNumberFormat="1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2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27" fillId="0" borderId="0" xfId="16" applyNumberFormat="1" applyFont="1" applyAlignment="1">
      <alignment horizontal="left" vertical="center"/>
    </xf>
    <xf numFmtId="0" fontId="21" fillId="0" borderId="0" xfId="16" applyNumberFormat="1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27" fillId="15" borderId="1" xfId="16" applyNumberFormat="1" applyFont="1" applyFill="1" applyBorder="1" applyAlignment="1">
      <alignment horizontal="left" vertical="center"/>
    </xf>
    <xf numFmtId="0" fontId="27" fillId="0" borderId="1" xfId="16" applyNumberFormat="1" applyFont="1" applyBorder="1" applyAlignment="1">
      <alignment horizontal="left" vertical="center"/>
    </xf>
    <xf numFmtId="0" fontId="21" fillId="0" borderId="1" xfId="16" applyNumberFormat="1" applyFont="1" applyBorder="1" applyAlignment="1">
      <alignment horizontal="center" vertical="center"/>
    </xf>
    <xf numFmtId="0" fontId="27" fillId="0" borderId="0" xfId="16" applyNumberFormat="1" applyFont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 wrapText="1"/>
    </xf>
    <xf numFmtId="0" fontId="21" fillId="16" borderId="0" xfId="15" applyNumberFormat="1" applyFont="1" applyFill="1" applyAlignment="1">
      <alignment horizontal="center" vertical="center"/>
    </xf>
    <xf numFmtId="0" fontId="19" fillId="0" borderId="0" xfId="15" applyNumberFormat="1" applyFont="1" applyAlignment="1">
      <alignment horizontal="center" vertical="center"/>
    </xf>
    <xf numFmtId="0" fontId="27" fillId="5" borderId="6" xfId="16" applyNumberFormat="1" applyFont="1" applyFill="1" applyBorder="1" applyAlignment="1">
      <alignment horizontal="center" vertical="center"/>
    </xf>
    <xf numFmtId="0" fontId="27" fillId="5" borderId="31" xfId="16" applyNumberFormat="1" applyFont="1" applyFill="1" applyBorder="1" applyAlignment="1">
      <alignment horizontal="center" vertical="center"/>
    </xf>
    <xf numFmtId="0" fontId="27" fillId="5" borderId="7" xfId="16" applyNumberFormat="1" applyFont="1" applyFill="1" applyBorder="1" applyAlignment="1">
      <alignment horizontal="center" vertical="center"/>
    </xf>
    <xf numFmtId="0" fontId="20" fillId="5" borderId="6" xfId="17" applyNumberFormat="1" applyFont="1" applyFill="1" applyBorder="1" applyAlignment="1">
      <alignment horizontal="center" vertical="center"/>
    </xf>
    <xf numFmtId="0" fontId="20" fillId="5" borderId="31" xfId="17" applyNumberFormat="1" applyFont="1" applyFill="1" applyBorder="1" applyAlignment="1">
      <alignment horizontal="center" vertical="center"/>
    </xf>
    <xf numFmtId="0" fontId="20" fillId="5" borderId="7" xfId="17" applyNumberFormat="1" applyFont="1" applyFill="1" applyBorder="1" applyAlignment="1">
      <alignment horizontal="center" vertical="center"/>
    </xf>
    <xf numFmtId="0" fontId="20" fillId="5" borderId="1" xfId="18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68" fontId="6" fillId="0" borderId="24" xfId="0" applyNumberFormat="1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6" fillId="0" borderId="24" xfId="0" quotePrefix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169" fontId="0" fillId="0" borderId="6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24" fillId="1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15" borderId="0" xfId="0" applyFont="1" applyFill="1" applyAlignment="1">
      <alignment horizontal="center"/>
    </xf>
    <xf numFmtId="0" fontId="23" fillId="0" borderId="1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 wrapText="1"/>
    </xf>
    <xf numFmtId="0" fontId="19" fillId="0" borderId="0" xfId="5" applyFont="1" applyAlignment="1">
      <alignment horizontal="center"/>
    </xf>
    <xf numFmtId="0" fontId="18" fillId="0" borderId="0" xfId="5" applyFont="1" applyAlignment="1">
      <alignment horizontal="center"/>
    </xf>
    <xf numFmtId="0" fontId="21" fillId="0" borderId="0" xfId="5" applyFont="1" applyAlignment="1">
      <alignment horizontal="left" vertical="top" wrapText="1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0" fillId="10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10" fontId="56" fillId="17" borderId="1" xfId="0" applyNumberFormat="1" applyFont="1" applyFill="1" applyBorder="1" applyAlignment="1">
      <alignment horizontal="center" vertical="center"/>
    </xf>
  </cellXfs>
  <cellStyles count="21">
    <cellStyle name="Comma" xfId="2" builtinId="3"/>
    <cellStyle name="Comma [0]" xfId="3" builtinId="6"/>
    <cellStyle name="Comma [0] 2 3" xfId="7" xr:uid="{1D9A6910-0D29-43DC-B847-56B409939737}"/>
    <cellStyle name="Comma [0] 7" xfId="10" xr:uid="{B13175AA-0E29-409C-B8CF-76BC8DB69B5A}"/>
    <cellStyle name="Comma 2 2" xfId="6" xr:uid="{4F7CCE2B-552B-443D-89BB-FE4686B7429B}"/>
    <cellStyle name="Comma 3 2" xfId="20" xr:uid="{C217E599-99DF-4D7D-89BA-B06CCCA7E5DC}"/>
    <cellStyle name="Currency" xfId="4" builtinId="4"/>
    <cellStyle name="Normal" xfId="0" builtinId="0"/>
    <cellStyle name="Normal 2" xfId="17" xr:uid="{8BCBE4EE-2965-49BD-AB34-79BE3922D190}"/>
    <cellStyle name="Normal 2 16" xfId="19" xr:uid="{461E5108-0956-40A1-B99A-E38027F1849D}"/>
    <cellStyle name="Normal 2 2" xfId="5" xr:uid="{4818C081-F9BC-47B1-A8FD-BC0FF2DB6A11}"/>
    <cellStyle name="Normal 2 8" xfId="14" xr:uid="{AF4210CA-76AC-440D-989F-C82E56268E15}"/>
    <cellStyle name="Normal 21" xfId="12" xr:uid="{7FCFEC67-A02F-490C-A025-1A21CC5A1093}"/>
    <cellStyle name="Normal 27" xfId="15" xr:uid="{83122862-84EE-4828-907E-F56318212231}"/>
    <cellStyle name="Normal 3" xfId="16" xr:uid="{1E2A24BE-78B7-42EB-A802-1158F3398335}"/>
    <cellStyle name="Normal 4" xfId="8" xr:uid="{220015AF-E7D1-49A0-A486-077DB79EC6EC}"/>
    <cellStyle name="Normal 53" xfId="9" xr:uid="{D77772CA-9DFF-46EB-953C-3F2A9FFB33FC}"/>
    <cellStyle name="Normal_DS-9444-PSV (NEW) 2" xfId="11" xr:uid="{77CF6D73-662B-46CC-9AEF-BF3ACFA1BD69}"/>
    <cellStyle name="Normal_DS-9444-PSV (NEW) 2 2" xfId="13" xr:uid="{2BE13157-32BE-473E-8055-99EEAB782449}"/>
    <cellStyle name="Normal_Eng Estimate Tambun Bekasi (Dvid..rev 7)" xfId="18" xr:uid="{5EEAA596-0322-4E17-A925-9EDB467D909B}"/>
    <cellStyle name="Percent" xfId="1" builtinId="5"/>
  </cellStyles>
  <dxfs count="0"/>
  <tableStyles count="0" defaultTableStyle="TableStyleMedium2" defaultPivotStyle="PivotStyleLight16"/>
  <colors>
    <mruColors>
      <color rgb="FFFF3300"/>
      <color rgb="FFFF33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0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7.xml"/><Relationship Id="rId138" Type="http://schemas.openxmlformats.org/officeDocument/2006/relationships/externalLink" Target="externalLinks/externalLink131.xml"/><Relationship Id="rId107" Type="http://schemas.openxmlformats.org/officeDocument/2006/relationships/externalLink" Target="externalLinks/externalLink100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53" Type="http://schemas.openxmlformats.org/officeDocument/2006/relationships/externalLink" Target="externalLinks/externalLink46.xml"/><Relationship Id="rId74" Type="http://schemas.openxmlformats.org/officeDocument/2006/relationships/externalLink" Target="externalLinks/externalLink67.xml"/><Relationship Id="rId128" Type="http://schemas.openxmlformats.org/officeDocument/2006/relationships/externalLink" Target="externalLinks/externalLink12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3.xml"/><Relationship Id="rId95" Type="http://schemas.openxmlformats.org/officeDocument/2006/relationships/externalLink" Target="externalLinks/externalLink88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113" Type="http://schemas.openxmlformats.org/officeDocument/2006/relationships/externalLink" Target="externalLinks/externalLink106.xml"/><Relationship Id="rId118" Type="http://schemas.openxmlformats.org/officeDocument/2006/relationships/externalLink" Target="externalLinks/externalLink111.xml"/><Relationship Id="rId134" Type="http://schemas.openxmlformats.org/officeDocument/2006/relationships/externalLink" Target="externalLinks/externalLink127.xml"/><Relationship Id="rId139" Type="http://schemas.openxmlformats.org/officeDocument/2006/relationships/externalLink" Target="externalLinks/externalLink132.xml"/><Relationship Id="rId80" Type="http://schemas.openxmlformats.org/officeDocument/2006/relationships/externalLink" Target="externalLinks/externalLink73.xml"/><Relationship Id="rId85" Type="http://schemas.openxmlformats.org/officeDocument/2006/relationships/externalLink" Target="externalLinks/externalLink78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59" Type="http://schemas.openxmlformats.org/officeDocument/2006/relationships/externalLink" Target="externalLinks/externalLink52.xml"/><Relationship Id="rId103" Type="http://schemas.openxmlformats.org/officeDocument/2006/relationships/externalLink" Target="externalLinks/externalLink96.xml"/><Relationship Id="rId108" Type="http://schemas.openxmlformats.org/officeDocument/2006/relationships/externalLink" Target="externalLinks/externalLink101.xml"/><Relationship Id="rId124" Type="http://schemas.openxmlformats.org/officeDocument/2006/relationships/externalLink" Target="externalLinks/externalLink117.xml"/><Relationship Id="rId129" Type="http://schemas.openxmlformats.org/officeDocument/2006/relationships/externalLink" Target="externalLinks/externalLink122.xml"/><Relationship Id="rId54" Type="http://schemas.openxmlformats.org/officeDocument/2006/relationships/externalLink" Target="externalLinks/externalLink47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91" Type="http://schemas.openxmlformats.org/officeDocument/2006/relationships/externalLink" Target="externalLinks/externalLink84.xml"/><Relationship Id="rId96" Type="http://schemas.openxmlformats.org/officeDocument/2006/relationships/externalLink" Target="externalLinks/externalLink89.xml"/><Relationship Id="rId140" Type="http://schemas.openxmlformats.org/officeDocument/2006/relationships/externalLink" Target="externalLinks/externalLink133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42.xml"/><Relationship Id="rId114" Type="http://schemas.openxmlformats.org/officeDocument/2006/relationships/externalLink" Target="externalLinks/externalLink107.xml"/><Relationship Id="rId119" Type="http://schemas.openxmlformats.org/officeDocument/2006/relationships/externalLink" Target="externalLinks/externalLink112.xml"/><Relationship Id="rId44" Type="http://schemas.openxmlformats.org/officeDocument/2006/relationships/externalLink" Target="externalLinks/externalLink37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81" Type="http://schemas.openxmlformats.org/officeDocument/2006/relationships/externalLink" Target="externalLinks/externalLink74.xml"/><Relationship Id="rId86" Type="http://schemas.openxmlformats.org/officeDocument/2006/relationships/externalLink" Target="externalLinks/externalLink79.xml"/><Relationship Id="rId130" Type="http://schemas.openxmlformats.org/officeDocument/2006/relationships/externalLink" Target="externalLinks/externalLink123.xml"/><Relationship Id="rId135" Type="http://schemas.openxmlformats.org/officeDocument/2006/relationships/externalLink" Target="externalLinks/externalLink128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109" Type="http://schemas.openxmlformats.org/officeDocument/2006/relationships/externalLink" Target="externalLinks/externalLink10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97" Type="http://schemas.openxmlformats.org/officeDocument/2006/relationships/externalLink" Target="externalLinks/externalLink90.xml"/><Relationship Id="rId104" Type="http://schemas.openxmlformats.org/officeDocument/2006/relationships/externalLink" Target="externalLinks/externalLink97.xml"/><Relationship Id="rId120" Type="http://schemas.openxmlformats.org/officeDocument/2006/relationships/externalLink" Target="externalLinks/externalLink113.xml"/><Relationship Id="rId125" Type="http://schemas.openxmlformats.org/officeDocument/2006/relationships/externalLink" Target="externalLinks/externalLink118.xml"/><Relationship Id="rId141" Type="http://schemas.openxmlformats.org/officeDocument/2006/relationships/externalLink" Target="externalLinks/externalLink134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92" Type="http://schemas.openxmlformats.org/officeDocument/2006/relationships/externalLink" Target="externalLinks/externalLink85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Relationship Id="rId87" Type="http://schemas.openxmlformats.org/officeDocument/2006/relationships/externalLink" Target="externalLinks/externalLink80.xml"/><Relationship Id="rId110" Type="http://schemas.openxmlformats.org/officeDocument/2006/relationships/externalLink" Target="externalLinks/externalLink103.xml"/><Relationship Id="rId115" Type="http://schemas.openxmlformats.org/officeDocument/2006/relationships/externalLink" Target="externalLinks/externalLink108.xml"/><Relationship Id="rId131" Type="http://schemas.openxmlformats.org/officeDocument/2006/relationships/externalLink" Target="externalLinks/externalLink124.xml"/><Relationship Id="rId136" Type="http://schemas.openxmlformats.org/officeDocument/2006/relationships/externalLink" Target="externalLinks/externalLink129.xml"/><Relationship Id="rId61" Type="http://schemas.openxmlformats.org/officeDocument/2006/relationships/externalLink" Target="externalLinks/externalLink54.xml"/><Relationship Id="rId82" Type="http://schemas.openxmlformats.org/officeDocument/2006/relationships/externalLink" Target="externalLinks/externalLink75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56" Type="http://schemas.openxmlformats.org/officeDocument/2006/relationships/externalLink" Target="externalLinks/externalLink49.xml"/><Relationship Id="rId77" Type="http://schemas.openxmlformats.org/officeDocument/2006/relationships/externalLink" Target="externalLinks/externalLink70.xml"/><Relationship Id="rId100" Type="http://schemas.openxmlformats.org/officeDocument/2006/relationships/externalLink" Target="externalLinks/externalLink93.xml"/><Relationship Id="rId105" Type="http://schemas.openxmlformats.org/officeDocument/2006/relationships/externalLink" Target="externalLinks/externalLink98.xml"/><Relationship Id="rId126" Type="http://schemas.openxmlformats.org/officeDocument/2006/relationships/externalLink" Target="externalLinks/externalLink119.xml"/><Relationship Id="rId147" Type="http://schemas.openxmlformats.org/officeDocument/2006/relationships/calcChain" Target="calcChain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93" Type="http://schemas.openxmlformats.org/officeDocument/2006/relationships/externalLink" Target="externalLinks/externalLink86.xml"/><Relationship Id="rId98" Type="http://schemas.openxmlformats.org/officeDocument/2006/relationships/externalLink" Target="externalLinks/externalLink91.xml"/><Relationship Id="rId121" Type="http://schemas.openxmlformats.org/officeDocument/2006/relationships/externalLink" Target="externalLinks/externalLink114.xml"/><Relationship Id="rId142" Type="http://schemas.openxmlformats.org/officeDocument/2006/relationships/externalLink" Target="externalLinks/externalLink13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8.xml"/><Relationship Id="rId46" Type="http://schemas.openxmlformats.org/officeDocument/2006/relationships/externalLink" Target="externalLinks/externalLink39.xml"/><Relationship Id="rId67" Type="http://schemas.openxmlformats.org/officeDocument/2006/relationships/externalLink" Target="externalLinks/externalLink60.xml"/><Relationship Id="rId116" Type="http://schemas.openxmlformats.org/officeDocument/2006/relationships/externalLink" Target="externalLinks/externalLink109.xml"/><Relationship Id="rId137" Type="http://schemas.openxmlformats.org/officeDocument/2006/relationships/externalLink" Target="externalLinks/externalLink13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62" Type="http://schemas.openxmlformats.org/officeDocument/2006/relationships/externalLink" Target="externalLinks/externalLink55.xml"/><Relationship Id="rId83" Type="http://schemas.openxmlformats.org/officeDocument/2006/relationships/externalLink" Target="externalLinks/externalLink76.xml"/><Relationship Id="rId88" Type="http://schemas.openxmlformats.org/officeDocument/2006/relationships/externalLink" Target="externalLinks/externalLink81.xml"/><Relationship Id="rId111" Type="http://schemas.openxmlformats.org/officeDocument/2006/relationships/externalLink" Target="externalLinks/externalLink104.xml"/><Relationship Id="rId132" Type="http://schemas.openxmlformats.org/officeDocument/2006/relationships/externalLink" Target="externalLinks/externalLink125.xml"/><Relationship Id="rId15" Type="http://schemas.openxmlformats.org/officeDocument/2006/relationships/externalLink" Target="externalLinks/externalLink8.xml"/><Relationship Id="rId36" Type="http://schemas.openxmlformats.org/officeDocument/2006/relationships/externalLink" Target="externalLinks/externalLink29.xml"/><Relationship Id="rId57" Type="http://schemas.openxmlformats.org/officeDocument/2006/relationships/externalLink" Target="externalLinks/externalLink50.xml"/><Relationship Id="rId106" Type="http://schemas.openxmlformats.org/officeDocument/2006/relationships/externalLink" Target="externalLinks/externalLink99.xml"/><Relationship Id="rId127" Type="http://schemas.openxmlformats.org/officeDocument/2006/relationships/externalLink" Target="externalLinks/externalLink12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52" Type="http://schemas.openxmlformats.org/officeDocument/2006/relationships/externalLink" Target="externalLinks/externalLink45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94" Type="http://schemas.openxmlformats.org/officeDocument/2006/relationships/externalLink" Target="externalLinks/externalLink87.xml"/><Relationship Id="rId99" Type="http://schemas.openxmlformats.org/officeDocument/2006/relationships/externalLink" Target="externalLinks/externalLink92.xml"/><Relationship Id="rId101" Type="http://schemas.openxmlformats.org/officeDocument/2006/relationships/externalLink" Target="externalLinks/externalLink94.xml"/><Relationship Id="rId122" Type="http://schemas.openxmlformats.org/officeDocument/2006/relationships/externalLink" Target="externalLinks/externalLink115.xml"/><Relationship Id="rId143" Type="http://schemas.openxmlformats.org/officeDocument/2006/relationships/externalLink" Target="externalLinks/externalLink13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40.xml"/><Relationship Id="rId68" Type="http://schemas.openxmlformats.org/officeDocument/2006/relationships/externalLink" Target="externalLinks/externalLink61.xml"/><Relationship Id="rId89" Type="http://schemas.openxmlformats.org/officeDocument/2006/relationships/externalLink" Target="externalLinks/externalLink82.xml"/><Relationship Id="rId112" Type="http://schemas.openxmlformats.org/officeDocument/2006/relationships/externalLink" Target="externalLinks/externalLink105.xml"/><Relationship Id="rId133" Type="http://schemas.openxmlformats.org/officeDocument/2006/relationships/externalLink" Target="externalLinks/externalLink126.xml"/><Relationship Id="rId16" Type="http://schemas.openxmlformats.org/officeDocument/2006/relationships/externalLink" Target="externalLinks/externalLink9.xml"/><Relationship Id="rId37" Type="http://schemas.openxmlformats.org/officeDocument/2006/relationships/externalLink" Target="externalLinks/externalLink30.xml"/><Relationship Id="rId58" Type="http://schemas.openxmlformats.org/officeDocument/2006/relationships/externalLink" Target="externalLinks/externalLink51.xml"/><Relationship Id="rId79" Type="http://schemas.openxmlformats.org/officeDocument/2006/relationships/externalLink" Target="externalLinks/externalLink72.xml"/><Relationship Id="rId102" Type="http://schemas.openxmlformats.org/officeDocument/2006/relationships/externalLink" Target="externalLinks/externalLink95.xml"/><Relationship Id="rId123" Type="http://schemas.openxmlformats.org/officeDocument/2006/relationships/externalLink" Target="externalLinks/externalLink116.xml"/><Relationship Id="rId14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99443671683685E-2"/>
          <c:y val="1.9539681768878416E-2"/>
          <c:w val="0.95510204081632655"/>
          <c:h val="0.96173364247729254"/>
        </c:manualLayout>
      </c:layout>
      <c:lineChart>
        <c:grouping val="standard"/>
        <c:varyColors val="0"/>
        <c:ser>
          <c:idx val="0"/>
          <c:order val="0"/>
          <c:tx>
            <c:strRef>
              <c:f>'Planning vs Actual'!$G$66</c:f>
              <c:strCache>
                <c:ptCount val="1"/>
                <c:pt idx="0">
                  <c:v>Kumulatif rencana progress pekerjaan setiap minggu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'Planning vs Actual'!$H$66:$Q$66</c:f>
              <c:numCache>
                <c:formatCode>0.00%</c:formatCode>
                <c:ptCount val="10"/>
                <c:pt idx="0">
                  <c:v>0</c:v>
                </c:pt>
                <c:pt idx="1">
                  <c:v>1.5433333333333334E-2</c:v>
                </c:pt>
                <c:pt idx="2">
                  <c:v>4.1366666666666663E-2</c:v>
                </c:pt>
                <c:pt idx="3">
                  <c:v>9.7000000000000003E-2</c:v>
                </c:pt>
                <c:pt idx="4">
                  <c:v>0.28554166666666664</c:v>
                </c:pt>
                <c:pt idx="5">
                  <c:v>0.36500833333333327</c:v>
                </c:pt>
                <c:pt idx="6">
                  <c:v>0.66841666666666666</c:v>
                </c:pt>
                <c:pt idx="7">
                  <c:v>0.79455833333333326</c:v>
                </c:pt>
                <c:pt idx="8">
                  <c:v>0.90747499999999992</c:v>
                </c:pt>
                <c:pt idx="9">
                  <c:v>1.0063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0-468C-AF4F-17A8C2FAB1B0}"/>
            </c:ext>
          </c:extLst>
        </c:ser>
        <c:ser>
          <c:idx val="1"/>
          <c:order val="1"/>
          <c:tx>
            <c:strRef>
              <c:f>'Planning vs Actual'!$G$68</c:f>
              <c:strCache>
                <c:ptCount val="1"/>
                <c:pt idx="0">
                  <c:v>Kumulatif realisasi progress pekerjaan setiap minggu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'Planning vs Actual'!$H$68:$Q$68</c:f>
              <c:numCache>
                <c:formatCode>0.00%</c:formatCode>
                <c:ptCount val="10"/>
                <c:pt idx="0">
                  <c:v>0</c:v>
                </c:pt>
                <c:pt idx="1">
                  <c:v>1.1166666666666667E-2</c:v>
                </c:pt>
                <c:pt idx="2">
                  <c:v>3.7100000000000001E-2</c:v>
                </c:pt>
                <c:pt idx="3">
                  <c:v>6.303333333333333E-2</c:v>
                </c:pt>
                <c:pt idx="4">
                  <c:v>0.17372666666666667</c:v>
                </c:pt>
                <c:pt idx="5">
                  <c:v>0.28038333333333332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0-468C-AF4F-17A8C2FA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78799"/>
        <c:axId val="890779215"/>
      </c:lineChart>
      <c:catAx>
        <c:axId val="890778799"/>
        <c:scaling>
          <c:orientation val="minMax"/>
        </c:scaling>
        <c:delete val="1"/>
        <c:axPos val="b"/>
        <c:majorTickMark val="none"/>
        <c:minorTickMark val="none"/>
        <c:tickLblPos val="nextTo"/>
        <c:crossAx val="890779215"/>
        <c:crosses val="autoZero"/>
        <c:auto val="1"/>
        <c:lblAlgn val="ctr"/>
        <c:lblOffset val="100"/>
        <c:noMultiLvlLbl val="0"/>
      </c:catAx>
      <c:valAx>
        <c:axId val="89077921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9077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11452142541794E-2"/>
          <c:y val="3.3697881938375758E-2"/>
          <c:w val="0.95510204081632655"/>
          <c:h val="0.96173364247729254"/>
        </c:manualLayout>
      </c:layout>
      <c:lineChart>
        <c:grouping val="standard"/>
        <c:varyColors val="0"/>
        <c:ser>
          <c:idx val="0"/>
          <c:order val="0"/>
          <c:tx>
            <c:strRef>
              <c:f>'Planning vs Actual (2)'!$I$66</c:f>
              <c:strCache>
                <c:ptCount val="1"/>
                <c:pt idx="0">
                  <c:v>Kumulatif rencana progress pekerjaan setiap minggu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'Planning vs Actual (2)'!$J$66:$S$66</c:f>
              <c:numCache>
                <c:formatCode>0.00%</c:formatCode>
                <c:ptCount val="10"/>
                <c:pt idx="0">
                  <c:v>0</c:v>
                </c:pt>
                <c:pt idx="1">
                  <c:v>2.3615555555555553E-2</c:v>
                </c:pt>
                <c:pt idx="2">
                  <c:v>9.4757301587301598E-2</c:v>
                </c:pt>
                <c:pt idx="3">
                  <c:v>0.22459404761904767</c:v>
                </c:pt>
                <c:pt idx="4">
                  <c:v>0.36559746031746043</c:v>
                </c:pt>
                <c:pt idx="5">
                  <c:v>0.55717587301587312</c:v>
                </c:pt>
                <c:pt idx="6">
                  <c:v>0.74619428571428581</c:v>
                </c:pt>
                <c:pt idx="7">
                  <c:v>0.86877103174603187</c:v>
                </c:pt>
                <c:pt idx="8">
                  <c:v>0.93834444444444465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C-4E5F-9461-7E52318BC463}"/>
            </c:ext>
          </c:extLst>
        </c:ser>
        <c:ser>
          <c:idx val="1"/>
          <c:order val="1"/>
          <c:tx>
            <c:strRef>
              <c:f>'Planning vs Actual (2)'!$I$68</c:f>
              <c:strCache>
                <c:ptCount val="1"/>
                <c:pt idx="0">
                  <c:v>Kumulatif realisasi progress pekerjaan setiap minggu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'Planning vs Actual (2)'!$J$68:$S$68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2.5999999999999999E-3</c:v>
                </c:pt>
                <c:pt idx="3">
                  <c:v>8.2799999999999992E-3</c:v>
                </c:pt>
                <c:pt idx="4">
                  <c:v>3.5104999999999997E-2</c:v>
                </c:pt>
                <c:pt idx="5">
                  <c:v>8.2479999999999998E-2</c:v>
                </c:pt>
                <c:pt idx="6">
                  <c:v>0.23993000000000003</c:v>
                </c:pt>
                <c:pt idx="7">
                  <c:v>0.28466333333333338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C-4E5F-9461-7E52318B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78799"/>
        <c:axId val="890779215"/>
      </c:lineChart>
      <c:catAx>
        <c:axId val="890778799"/>
        <c:scaling>
          <c:orientation val="minMax"/>
        </c:scaling>
        <c:delete val="1"/>
        <c:axPos val="b"/>
        <c:majorTickMark val="none"/>
        <c:minorTickMark val="none"/>
        <c:tickLblPos val="nextTo"/>
        <c:crossAx val="890779215"/>
        <c:crosses val="autoZero"/>
        <c:auto val="1"/>
        <c:lblAlgn val="ctr"/>
        <c:lblOffset val="100"/>
        <c:noMultiLvlLbl val="0"/>
      </c:catAx>
      <c:valAx>
        <c:axId val="89077921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907787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50989692760774E-2"/>
          <c:y val="2.4115350363094382E-2"/>
          <c:w val="0.95510204081632655"/>
          <c:h val="0.96173364247729254"/>
        </c:manualLayout>
      </c:layout>
      <c:lineChart>
        <c:grouping val="standard"/>
        <c:varyColors val="0"/>
        <c:ser>
          <c:idx val="0"/>
          <c:order val="0"/>
          <c:tx>
            <c:strRef>
              <c:f>Actual!$H$43</c:f>
              <c:strCache>
                <c:ptCount val="1"/>
                <c:pt idx="0">
                  <c:v>Kumulatif rencana progress pekerjaan setiap 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Actual!$I$43:$R$43</c:f>
            </c:numRef>
          </c:val>
          <c:smooth val="0"/>
          <c:extLst>
            <c:ext xmlns:c16="http://schemas.microsoft.com/office/drawing/2014/chart" uri="{C3380CC4-5D6E-409C-BE32-E72D297353CC}">
              <c16:uniqueId val="{00000000-A877-4610-AAF7-C02BE947E9ED}"/>
            </c:ext>
          </c:extLst>
        </c:ser>
        <c:ser>
          <c:idx val="1"/>
          <c:order val="1"/>
          <c:tx>
            <c:strRef>
              <c:f>Actual!$H$45</c:f>
              <c:strCache>
                <c:ptCount val="1"/>
                <c:pt idx="0">
                  <c:v>Kumulatif realisasi progress pekerjaan setiap minggu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Actual!$I$45:$R$45</c:f>
              <c:numCache>
                <c:formatCode>0.00%</c:formatCode>
                <c:ptCount val="10"/>
                <c:pt idx="0">
                  <c:v>9.940275511302922E-3</c:v>
                </c:pt>
                <c:pt idx="1">
                  <c:v>2.4105168114909585E-2</c:v>
                </c:pt>
                <c:pt idx="2">
                  <c:v>4.2415983963022173E-2</c:v>
                </c:pt>
                <c:pt idx="3">
                  <c:v>7.273796605395913E-2</c:v>
                </c:pt>
                <c:pt idx="4">
                  <c:v>0.13828165770661277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7-4610-AAF7-C02BE947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78799"/>
        <c:axId val="890779215"/>
      </c:lineChart>
      <c:catAx>
        <c:axId val="890778799"/>
        <c:scaling>
          <c:orientation val="minMax"/>
        </c:scaling>
        <c:delete val="1"/>
        <c:axPos val="b"/>
        <c:majorTickMark val="none"/>
        <c:minorTickMark val="none"/>
        <c:tickLblPos val="nextTo"/>
        <c:crossAx val="890779215"/>
        <c:crosses val="autoZero"/>
        <c:auto val="1"/>
        <c:lblAlgn val="ctr"/>
        <c:lblOffset val="100"/>
        <c:noMultiLvlLbl val="0"/>
      </c:catAx>
      <c:valAx>
        <c:axId val="89077921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9077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-1</xdr:colOff>
      <xdr:row>44</xdr:row>
      <xdr:rowOff>-1</xdr:rowOff>
    </xdr:from>
    <xdr:to>
      <xdr:col>12</xdr:col>
      <xdr:colOff>1439999</xdr:colOff>
      <xdr:row>48</xdr:row>
      <xdr:rowOff>27272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D74E7A1F-FED9-4BA0-88F0-DC1C07A8BCC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5758159" y="10980419"/>
          <a:ext cx="1440000" cy="697833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42</xdr:row>
      <xdr:rowOff>368010</xdr:rowOff>
    </xdr:from>
    <xdr:to>
      <xdr:col>14</xdr:col>
      <xdr:colOff>1385454</xdr:colOff>
      <xdr:row>44</xdr:row>
      <xdr:rowOff>346362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11EE55F7-2319-4178-A7B1-676BD581BA3E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5483840" y="10761690"/>
          <a:ext cx="1385454" cy="709872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-1</xdr:colOff>
      <xdr:row>63</xdr:row>
      <xdr:rowOff>-1</xdr:rowOff>
    </xdr:from>
    <xdr:to>
      <xdr:col>23</xdr:col>
      <xdr:colOff>128715</xdr:colOff>
      <xdr:row>67</xdr:row>
      <xdr:rowOff>128715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44FA2EBD-2D23-4E73-8CAB-C573EDBAE09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375880" y="12611099"/>
          <a:ext cx="1805115" cy="883096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454289</xdr:colOff>
      <xdr:row>5</xdr:row>
      <xdr:rowOff>66562</xdr:rowOff>
    </xdr:from>
    <xdr:to>
      <xdr:col>19</xdr:col>
      <xdr:colOff>183005</xdr:colOff>
      <xdr:row>63</xdr:row>
      <xdr:rowOff>11651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2C6F4-BF4F-84C5-C90F-2B50E2D8D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576581</xdr:colOff>
      <xdr:row>9</xdr:row>
      <xdr:rowOff>156209</xdr:rowOff>
    </xdr:from>
    <xdr:to>
      <xdr:col>37</xdr:col>
      <xdr:colOff>164206</xdr:colOff>
      <xdr:row>68</xdr:row>
      <xdr:rowOff>161063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48E81-E43F-42E7-98DB-56BC2914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</xdr:colOff>
      <xdr:row>0</xdr:row>
      <xdr:rowOff>178522</xdr:rowOff>
    </xdr:from>
    <xdr:to>
      <xdr:col>7</xdr:col>
      <xdr:colOff>129741</xdr:colOff>
      <xdr:row>5</xdr:row>
      <xdr:rowOff>23677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131135-631B-4B3D-A158-E7A313D6D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9" y="178522"/>
          <a:ext cx="5436032" cy="8357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646545</xdr:colOff>
      <xdr:row>0</xdr:row>
      <xdr:rowOff>0</xdr:rowOff>
    </xdr:from>
    <xdr:to>
      <xdr:col>20</xdr:col>
      <xdr:colOff>277090</xdr:colOff>
      <xdr:row>34</xdr:row>
      <xdr:rowOff>156022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25D8A-7F94-4E4F-93E0-A6AFFE310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edi/Jalan%20Klp%20Sawit%20Aceh%20Jaya/Aceh%20Jaya%2015%25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SEDANG%20TENDER/MUSLIM%20AID/RAB%20RUMOH%20ACEH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rim/My%20Documents/PUSTRAL%20on%20notebook%20(Rifky)/DED%20Terminal%20ACEH/OE%20&amp;%20EE/PUSTRAL/Tipe%20C/Blangpidie/RAB%20TIPE%20C%20BLANG%20PIDIE_25.08.06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RAB%20PENAWARAN/DATA%20RAB%20P'MAHDI%20KONTRAKTOR/AKPER/Data%20Amirul/Data%20D/D%20A%20T%20A/D%20A%20T%20A%20%20Ie/Es%20Campur/Master%20Dar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R%20A%20B/Kantor%20Pemerintah%20Tamiang/Kantor%20Pemberdayaan%20Masyarakart%2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FLASS%20OM%20ADEK/ZULHAQ%20(F)/multi%20putra%20inti/RAB%20jalan%20revisi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03/07/BQ/ME/Price/Daf%20No.6%20Tsuara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03/02/BQ%20Price/NSC/ME&amp;P-R1/Daf-8%20Sound%20Sistem-KR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MUZAKKIR/FD/MUZAKKIR%20(G)/SWAKELOLA/RAB%20-%20Kr.%20Paga%202005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%20kerja%20kem/PAKET%20PEKERJAAN/LAPORAN%20SEKOLAH%20ADB/DEDDY-ASTEK/OE%20APBN%202007/OE%20KR.SEUNAGAN%20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ORIZAL/My%20Dokument%20Back%20Up/RAB%20DAK%202010%20PENGAIRAN/Poelkerja/RAB%20Coll/Rab%20UG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royek%202009/edi2009/5%20paket/irigasi/otsus%20pidie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PC-FREE_ANTS/@rouf/WINDOWS/TEMP/Rar$DI00.296/Div~QS/Daan%20Mogot/Ruko%20Daan%20Mogot%20R2a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Fachrurrazi/SkyDrive/Documents/PT%20PERTA%20ARUN%20GAS/8%20Renovasi%20Bangunan%20Lampu%20Merah/Jailani%20Kerja/SINGKIL%20PROJECT/EXEL%20SINGKIL/rab%20final/RAB%20FINAL%20I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0690D8E4/LH3-E-02-J1-IS-515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ziyad.auliy/AppData/Local/Microsoft/Windows/Temporary%20Internet%20Files/Content.Outlook/LTFXLQXQ/Users/Arya/Documents/Received%20Files/!Master/Hydraulics/2KTABLP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microsoft.com/office/2006/relationships/xlExternalLinkPath/xlStartup" Target="Calcs/!master/SEPARP1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CDC%20PERENCANAAN%201%20revisi%20OK/PEKERJAAN%20JALAN%20LAGEN/RAB/RAB.%20RELOKASI%20DESA%20LAGEN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KANTOR%20PT.%20TIRTA%20SAB-SAA,%20tambah/BOQ%20Kantor%20PT%20Tirta%20SABSAS,%20MMMMMMMMMMMMM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Srva020/tangu$/Documents%20and%20Settings/K4035/My%20Documents/&#23433;&#23713;GL&#20381;&#38972;/Dolphin_&#12502;&#12521;&#12531;&#12463;&#12501;&#12457;&#12540;&#12512;&#20316;&#25104;/ExcelTemplate_Rev1i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AKET%206%20-%20ULEE%20LHEUE%203750-8200/3-DIV3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LELANG%20PROYEK/Pidie%20Jaya%20Pengadaan/DATA%20LELANG%20PROYEK/KUMPULAN%20PQ%20CV/PARIWISATA%202009/CV.%20MEUGAH%20SALSABIL/Documents%20and%20Settings/Suraiya%20IT/My%20Documents/sigli%20bern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RAP/ALISA-RAP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ziyad.auliy/AppData/Local/Microsoft/Windows/Temporary%20Internet%20Files/Content.Outlook/LTFXLQXQ/Users/Arya/Documents/Received%20Files/!Master/de%20Vos/RESOURCE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02C28DB9/CN-TestSep%20Rev%20C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4/TENDER%20IRIGASI/RAP/ALISA-RAP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My%20Documents/Jantho/rab/RAB%20LAmpulo/CAIXA%20&amp;%20HUSNI/CONSULTANT%20FILE/ANALISA%20STANDAR%20BINA%20MARGA/BINA%20MARGA%20FILE/OE-EE/6-AGGR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End%20User/My%20Documents/DATA%20PROJECT/YKPI%20PROJECT%20RECONSTRUKTION%20SDN/SDN%2098%20LAMPASEH/PROGRES/Progres%2040%25/Laporan%20Harian%20(N424R)/Blang%20Oi%20B.%20Iwan/Progres%20mgg%201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%20KANTOR/TENDER%20FISIK/TAHUN%202010/31.%20PEMB.%20JALAN%20LINGKUNGAN%20DESA%20SAWANG%20KEC.%20SETIA%20BAKTI%20(is)/RAB%20JALAN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ocuments%20and%20Settings/Silviani/My%20Documents/EDWIN/JOB/Dinas%20Pertanian/UPTD/RAB/Baru/Documents/Job/FHA/RAB%20LABUHAN%20HAJI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-win2000/div-proyek/PROYEK/TH-2003/0301/BQ/townhouse/BQ-R2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Div2-angg-3/palangkaraya/My%20Documents/TEKNIK/TENDER2/JATIM/DATABASE/KUFPEC/CF-CS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Coyon%20Company%20Engineering/Teungku/Design%20'07/Irigasi/Sal.%20Abeuk%20Beude%20%20-%20Karieng/NEW/Documents%20and%20Settings/Administrator/My%20Documents/My%20Documents/My%20RAB/Analisa%20Excel-K/SPK%20Baru/Ev-Nego-RAB-TSc%20SPK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U%20ACEH%20UTARA/BOQ%20JALAN%20SP%20KERAMAT-B.RAYA%20MANCANG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Coyon%20Company%20Engineering/Teungku/Design%20'07/Irigasi/Sal.%20Abeuk%20Beude%20%20-%20Karieng/NEW/OP/Tm/Kontrak/Analisa%20Teknis/Anl%20Alue%20Ubay/SPK%20Baru/Ev-Nego-RAB-TSc%20SPK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Coyon%20Company%20Engineering/Teungku/Design%20'07/Irigasi/Sal.%20Abeuk%20Beude%20%20-%20Karieng/NEW/Data%20C/PU/MY%20DOCUMENT/O%20&amp;%20P/Paket%20O&amp;P%202003/Rab%20Swa%20&amp;%20Analisa%20Tabel%202003/Kr%20Tuan/P1%20%20BD-BT.1%20%20Kr%20Tuan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Coyon%20Company%20Engineering/Teungku/Design%20'07/Irigasi/Sal.%20Abeuk%20Beude%20%20-%20Karieng/NEW/OP/Tm/Kontrak/Analisa%20Teknis/Anl%20Alue%20Ubay/CV.%20ERA%20JAMAN%20JAYA-P7%20%20BP.5-BP.5a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Embung%20Sianjo-Anjo%20Tahap%20-%20V/Negosiasi/Negosiasi%20ES%20Thp-V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MISC/Hoai/B-CAOQ~1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My%20Documents/EE%20%20SD%20AIR%20PINANG.xls" TargetMode="External"/></Relationships>
</file>

<file path=xl/externalLinks/_rels/externalLink1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ahmat%20Riski/Downloads/Scofindo_Negosiasi%20Penawaran%20Inspection%20&amp;%20Engineering%20of%20Condensate%20Tank%20F-6104.XLSX" TargetMode="External"/><Relationship Id="rId1" Type="http://schemas.openxmlformats.org/officeDocument/2006/relationships/externalLinkPath" Target="file:///C:/Users/Rahmat%20Riski/Downloads/Scofindo_Negosiasi%20Penawaran%20Inspection%20&amp;%20Engineering%20of%20Condensate%20Tank%20F-610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APBA%202008/MASTER%20DATA%20LELANG%202008/MASTER%20-%20OE%202008%20(Blm%20Pasti)/OE-ECR3%20New%20tgl%2028Nop/3-DIV7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ROYEK%20LELANG%20-%20PL%20PIJAY/KHUSUS%20PUSTAKA/CV.%20FAJAR%20PERDANA%20SD%20RHIENG/FLASS%20OM%20ADEK/ZULHAQ%20(F)/multi%20putra%20inti/RAB%20jalan%20revis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AKET%20ULIM%20KSH%20F%20-%2034/PAKET%20KSH%20F%20-%203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LAPORAN/LAP.%20BULANAN/LAP.%20BULANAN/Documents%20and%20Settings/M55/My%20Documents/2005/BRR%20P2JJ/FORMAT%20LAPORAN/Data/skedul%20add%20final%20anak%201%20dan%20anak%202%20J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4/TENDER%20IRIGASI/16072005/EMA/Ema/TENDER/PENAWARAN-IRIGASI/D.I.%20MANGGENG/DI.%20Meuredu%20Paket%20I-1/DI.%20Meuredu%20Paket%20I-1%202okt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Hdr_ST@Datakoe.Com/KONTRAK%20FISIK/rab%20gabungan/ie%20leubeu/P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PROJECT/02/10/BQ/ME/M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Jembatan%20Sant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MISC/Congviec/Tam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RAP/ALISA-RA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cuments%20and%20Settings/End%20User/My%20Documents/DATA%20PROJECT/YKPI%20PROJECT%20RECONSTRUKTION%20SDN/SDN%2098%20LAMPASEH/PROGRES/Progres%2040%25/Progres%20G%20BR%20mgg%20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AXIOO/HUTAMA%20KARYA/ADMINISTRASI/My%20Documents/DATA/PROYEK/BUILDING/Lab-School/Mech_Breakdown_Formul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ROYEK%20LELANG%20-%20PL%20PIJAY/KHUSUS%20PUSTAKA/CV.%20FAJAR%20PERDANA%20SD%20RHIENG/BOQ%20JALAN%20pERUMAHAN%20komPLEK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Izhar%20File/DATA%20PROYEK/rahmat/CV.%20PURI%20INDAH/RAB%20Jembatan/DATA%20APBA%202008/MASTER%20DATA%20LELANG%202008/MASTER%20-%20OE%202008%20(Blm%20Pasti)/OE-ECR3%20New%20tgl%2028Nop/3-DIV7a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ROYEK%20LELANG%20-%20PL%20PIJAY/KHUSUS%20PUSTAKA/CV.%20FAJAR%20PERDANA%20SD%20RHIENG/PAKET%20ULIM%20KSH%20F%20-%2034/PAKET%20KSH%20F%20-%2034.xls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microsoft.com/office/2019/04/relationships/externalLinkLongPath" Target="file:///D:/Users/Fachrurrazi/SkyDrive/Documents/PT%20PERTA%20ARUN%20GAS/8%20Renovasi%20Bangunan%20Lampu%20Merah/LAPORAN/LAP.%20BULANAN/LAP.%20BULANAN/Documents%20and%20Settings/M55/My%20Documents/2005/BRR%20P2JJ/FORMAT%20LAPORAN/Data/skedul%20add%20final%20anak%201%20dan%20anak%202%20JS.xls?873A029B" TargetMode="External"/><Relationship Id="rId1" Type="http://schemas.openxmlformats.org/officeDocument/2006/relationships/externalLinkPath" Target="file:///873A029B/skedul%20add%20final%20anak%201%20dan%20anak%202%20J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Aceh%20Utara/PROGRES%20EXPOSE%20SE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09067BD/AHS%20SPEC%20DES%202006%20ver%201.20%20r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PC-FREE_ANTS/@rouf/WINDOWS/TEMP/Rar$DI00.296/WINDOWS/TEMP/BOQ%20Permata%20Senayan%2009%20Juni%202003%20R1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ROYEK%20LELANG%20-%20PL%20PIJAY/KHUSUS%20PUSTAKA/CV.%20FAJAR%20PERDANA%20SD%20RHIENG/DEFRAD/Campuran/Rab%20Gedung&amp;Campur/BOQ%20Rehab%20Jaringan%20Irigasi%20D.I.%20Jeuram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ROYEK%20LELANG%20-%20PL%20PIJAY/KHUSUS%20PUSTAKA/CV.%20FAJAR%20PERDANA%20SD%20RHIENG/rere/BRR-REGIONAL%20-1/OE%20PSD%20ACEH%20BARAT/KEC.%20JOHAN%20PAHLAWAN/5-ALA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%20LELANG%20PROYEK/KUMPULAN%20PQ%20CV/PARIWISATA%202009/CV.%20MEUGAH%20SALSABIL/PT.%20CITRA%20GUNUNG%20MAS/CV.%20BURAQ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%204/TENDER%20IRIGASI/16072005/EMA/Ema/TENDER/PENAWARAN-IRIGASI/D.I.%20MANGGENG/DI.%20Meuredu%20Paket%20I-1/DI.%20Meuredu%20Paket%20I-1%202okt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ROYEK%20LELANG%20-%20PL%20PIJAY/KHUSUS%20PUSTAKA/CV.%20FAJAR%20PERDANA%20SD%20RHIENG/Hdr_ST@Datakoe.Com/KONTRAK%20FISIK/rab%20gabungan/ie%20leubeu/P%2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RAB%20KONTRAKTOR/PEMBANGUNAN%20JALAN%20(%20PERKERASAN%20)/RAB%20Jln%20Usaha%20Tani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Engineering/eng-ikl/OPERATE/PROJECT/Con-132/Instrumentations/132%20-%208225-REV-D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Zeer-01/data%20(e)/Proyek%20BAL/PROYEK%20BAL/PROYEK%20CHF/DOCOMEN%20TENDER/RAB%20CHF%20TENDE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microsoft/My%20Documents/UMCOR/VOL%203%20BQ/BQ%20SD%20PENITI%20FINISH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BBI%20PALAWIJA%20Tuah%20Alam/Penawaran%20BBI%20Tuah%20Ala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Acer/My%20Documents/RAB%20CAMPUR/BQ%20PASAR%20BUAH%20final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AXIOO/HUTAMA%20KARYA/ADMINISTRASI/Bid%20KIDS/OE%20KUTABULUH/Penawaran%20Kuta%20Bulu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LELANG%20PROYEK/KELAUTAN/CV.MEUGAH%20SALSABIL%20iRIGASI/DATA%20LELANG%20PROYEK/KUMPULAN%20PQ%20CV/PARIWISATA%202009/CV.%20MEUGAH%20SALSABIL/PT.%20CITRA%20GUNUNG%20MAS/CV.%20BURAQ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02/29/BQ/M-E/Elektrikal%20&amp;%20Electronic/Price/Daf%20No.3%20Tsuar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ocuments%20and%20Settings/Silviani/My%20Documents/EDWIN/JOB/Dinas%20Pertanian/UPTD/RAB/Baru/Job/Pabrik%20Jahe%20(+)/RAB%20Jahe%20Setting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4/TENDER%20IRIGASI/BQ%20(Pengaman%20Pantai%20Ds%20Syiah%20Kuala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Tender/P033-3%20Surade%20Tegalbuleud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TENDER/SRRP/Rab-Karo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Yoez/Aceh%202/BQ-LG%2001%20A%20PANITIA-PS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OE-EE%20BINA%20MARGA/3-DIV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RAB%20Tebing%20Kr.%20Kluet%20I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LELANG%20PROYEK/IRIGASI%20CV.ILLI/CV.ILLI/RAB%20IRIG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SCHEDULEFIX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FAISAL/CALANG%202008/HPS%20THP%202%20FIN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RAB%20KONTRAKTOR/PUSKESMAS%20MEUREUDU/DATA%20CAMPUR/RAB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AKET%206%20-%20ULEE%20LHEUE%203750-8200/3-DIV7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Acer/My%20Documents/PT.%20BUMOE%20ACEH%20RAYA_ok/ACEH%20JAYA/BoQ_A.Jaya_SMAN1_Krg.Sabee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ORIZAL/My%20Dokument%20Back%20Up/RAB%20DAK%202010%20PENGAIRAN/Poelkerja/RAB%20Coll/RAB%20GOR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ocuments%20and%20Settings/Silviani/My%20Documents/Data%20Penawaran%20copy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PC-FREE_ANTS/@rouf/WINDOWS/TEMP/Rar$DI00.296/PROYEK/proyek/Th-2002/0208/bq-ruko/final-wkc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JOB/PROJECT%20PROP/BNA/2006/SDA%20BNA/BRR-PENGAIRAN/KRUENG%20NENG/DUTA%20SARANA/analisa%20%20jl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II/Copy%20File%20CV.%20DKC/Konsultan%20Perencana%20Jalan/EE-REVIEW/1-BOQ-TRUM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COPY%20i%206100/KUNCI/PROYEK%20ADNAN/DATA%20CAMPUR/RAB%20JALAN/PNR%20KODYA%20V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INAS%20PU%20PIJAY/PAKET%202012%20CK/File%20Proyek/Bang%20Reki/Aceh%20Tengah/Dayah%20Aceh%20Tengah3/8.%20Darul%20Amal/File%20Proyek/Azhari/Kimia%20Farma/Progress%20KF/Progress%20Konsultan%20KF%20ke%202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/PQ%20&amp;%20Tawar%202007/Darmi/PPI/Peulimbang/CV.%20Dimas%20Putra%20Utama%20(peulimbang)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4/TENDER%20IRIGASI/DIKUMPULKAN%20SEMUA%20FILE/HARDISK%20BUDI/Tender/BANDA%20ACEH%202005/DI%20PANTEE%20LHONG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ORIZAL/ORIZAL/My%20Doc/BAGPRO%20A%20UTARA/BLAMAN/PENAMAN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infra2/G/Pindahan%20Laptop_acer%20(%20Wawan%202006%20)/RIAU/DALU%20-%20DALU/RAB/FINAL/RAB%20DALU2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Mursal/EXEL%20RAB/B.Ar-Puskesmas%20LT.2/RS%20Jiwa/Pembangunan%20RSJ%20Tahap%20I/Perhit%20Besi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Mursal/EXEL%20RAB/B.Ar-Puskesmas%20LT.2/RS%20Jiwa/Pembangunan%20RSJ%20Tahap%20I/drive%20D%20Ganessa/GANESSA/DATA%20MASING-MASING/MURSALIN/Perhitungan%20Volume/RAB_Kimpraswil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872E87E7/OE%20CIVIL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RAB%20KONTRAKTOR/rab%20kamal/TAHUN%202009/PROYEK%20RUMAH%20SAKIT%20JANTHO%20(%202009%20)/PAKET%20JP%20-%2027/RAB%20GEDUNG%20GIZI%20&amp;%20LOUDRY%20RSU%20JANTH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End%20User/My%20Documents/DATA%20PROJECT/YKPI%20PROJECT%20RECONSTRUKTION%20SDN/SDN%2098%20LAMPASEH/PROGRES/Progres%2040%25/Progres%20G%20BR%20mgg%207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ocuments%20and%20Settings/user/My%20Documents/IRFAN%20CASANOVA%20AG/Rab%20TENDER%20PU%202005/JBT%20Laga%20Batang%20Kus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Pc03e/d%20o/D%20O/MANHATTAN/BQ%20ME/BQ-FINAL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BRIS1/VOL1/083/07070/B/Datasheets/Pumps/Chilled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ocuments%20and%20Settings/TOSHIBA/Desktop/pen-colek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AKET%20ULIM%20KSH%20F%20-%2034/PAKET%20KSH%20F%20-%2034%20multi%20revis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4/TENDER%20IRIGASI/DIKUMPULKAN%20SEMUA%20FILE/HARDISK%20BUDI/Tender/D.I%20%20JEURAM/DI.%20jeuram-2(KG)Revis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Lu_thanh_binh/d/Luu_Tru/Ltb_ktkh/DZ220KV_Dau_Noi_sau_tram_500kV_Ha_Tinh/Gia_thau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ziyad.auliy/AppData/Local/Microsoft/Windows/Temporary%20Internet%20Files/Content.Outlook/LTFXLQXQ/Users/Arya/Documents/Received%20Files/DATA-XL/TEMPLATE/JCL/PIPEHELP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LELANG%20PROYEK/Pidie%20Jaya%20Pengadaan/DATA%20LELANG%20PROYEK/KUMPULAN%20PQ%20CV/PARIWISATA%202009/CV.%20MEUGAH%20SALSABIL/Rahasia/rab%20gabung%20jalan%20dan%20jembatan%20ORRY%20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MISC/DO-HUONG/GT-BO/TKTC10-8/phong%20nen/DT-THL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proyek%202009/edi2009/5%20paket/JL%20PEULUKUNG/rab%20jl%20Ds.Peuluku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RAB%20KONTRAKTOR/rab%20kamal/PEMB.%20JMTN.%20GP.%20RABEU/jembatan/BLANGKO%20KUANTITAS%20DAN%20HARGA,,,,,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H:/DATA2/PENGAWASAN%202011/PK/CCO%20SD%20PEULANDOK/DATA%20LELANG%20PROYEK/KUMPULAN%20PQ%20CV/CV.%20MEUGAH%20SALSABIL/TENDER%202010/DINAS%20PERTANIAN/DATA%20LELANG%20PROYEK/KUMPULAN%20PQ%20CV/PARIWISATA%202009/CV.%20MEUGAH%20SALSABIL/PT.%20CITRA%20GUNUNG%20MAS/CV.%20BURAQ.XLS?8165C7AE" TargetMode="External"/><Relationship Id="rId1" Type="http://schemas.openxmlformats.org/officeDocument/2006/relationships/externalLinkPath" Target="file:///8165C7AE/CV.%20BURAQ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4/TENDER%20IRIGASI/16072005/EMA/Ema/TENDER/PENAWARAN-IRIGASI/D.I.%20MANGGENG/DI.%20Manggeng%20Paket%20I(Baru)-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4/TENDER%20IRIGASI/Tender/LG%20-%2003B/JALAN-LG-03B-REVISI%202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24/Kenari/BQ-AC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PAHS2006/Copy%20of%20PAHS2006%20R2%20draft(MIS)new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Svrlinux02/ttu_tuban/Data/bowo/PROJECT%20PROPOSAL%20EPC/GENYEM%202X10%20HYDROPOWER/GENYEM%20HEPP%20PROJECT/BOQ/Data/bowo/GENYEM%20HEPP%20PROJECT/Genyem%20HEPP%201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ziyad.auliy/AppData/Local/Microsoft/Windows/Temporary%20Internet%20Files/Content.Outlook/LTFXLQXQ/Users/Arya/Documents/Received%20Files/DATA/Koes_PRJ/UBS_4/TBE/IC-BCBL.XLW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Div2-angg-3/palangkaraya/My%20Documents/TEKNIK/TENDER2/DKI&amp;JABAR/Panci%202000/metoda-kontruks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BBI%20PALAWIJA%20Tuah%20Alam/Penawaran%20BBI%20Tuah%20Al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My%20Documents/New%20(E)/4-BASIC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Urai%20&amp;%20Anal%20Meureudu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Documents%20and%20Settings/Dedek/Waduk%20Keuliling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RAB%20KONTRAKTOR/rab%20kamal/PEMB.%20JMTN.%20GP.%20RABEU/jembatan/lampira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JOB/PEMBANGUNAN%20JEMBATAN%20BITAI/DOK.%20KUALIFIKASI%20&amp;%20PENAWARAN/Penawaran%20(CV.%20BURACO)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3-DIV77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DATA2/PENGAWASAN%202011/PK/CCO%20SD%20PEULANDOK/Data%204/TENDER%20IRIGASI/Yoez/Aceh%202/BQ-LG%2001%20A%20PANITIA-PST.xls" TargetMode="External"/></Relationships>
</file>

<file path=xl/externalLinks/_rels/externalLink96.xml.rels><?xml version="1.0" encoding="UTF-8" standalone="yes"?>
<Relationships xmlns="http://schemas.openxmlformats.org/package/2006/relationships"><Relationship Id="rId2" Type="http://schemas.microsoft.com/office/2019/04/relationships/externalLinkLongPath" Target="file:///H:/DATA2/PENGAWASAN%202011/PK/CCO%20SD%20PEULANDOK/ORIZAL/My%20Dokument%20Back%20Up/RAB%20DAK%202010%20PENGAIRAN/My%20Documents/YENNY/DAK%202004/JOB%202003/My%20Documents/terminal%20grong-grong/Porda%20Revisi/PORDA%20(Baro%20Raya)/Jalan%20masuk%20lap%20tenis%20baro%20raya.xls?14570325" TargetMode="External"/><Relationship Id="rId1" Type="http://schemas.openxmlformats.org/officeDocument/2006/relationships/externalLinkPath" Target="file:///14570325/Jalan%20masuk%20lap%20tenis%20baro%20raya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03/02/BQ%20Price/NSC/ME&amp;P-R1/Daf-7%20Telepon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ZAL/Proyek%20BAL/sedang%20tender/New%20PKPU/Bill%20Of%20Quantity%20PKPU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Ama-o2/f/PROYEK%20BAL/CRS_TK/BQ%20TK%20YKA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BAG_2"/>
      <sheetName val="Cover"/>
      <sheetName val="data grafik"/>
      <sheetName val="[BQ-PS&amp;A.xlsÝCAT_HRG"/>
      <sheetName val="Week (2)"/>
      <sheetName val="DAFTAR 7"/>
      <sheetName val="DAFTAR_8"/>
      <sheetName val="DAF_1"/>
      <sheetName val="Bag_1"/>
      <sheetName val="304-06"/>
      <sheetName val="304_06"/>
      <sheetName val="PAD-F"/>
      <sheetName val="Mall"/>
      <sheetName val="A"/>
      <sheetName val="Material"/>
      <sheetName val="SAT-BHN"/>
      <sheetName val="Fill this out first___"/>
      <sheetName val="Cover Daf_2"/>
      <sheetName val="HRG BHN"/>
      <sheetName val="_BQ-PS&amp;A.xlsÝCAT_HRG"/>
      <sheetName val="I_KAMAR"/>
      <sheetName val="Analisa"/>
      <sheetName val="Anl"/>
      <sheetName val="BQ"/>
      <sheetName val="DivVII"/>
      <sheetName val="sched"/>
      <sheetName val="Payment Status"/>
      <sheetName val="S-Curve"/>
      <sheetName val="DETAIL"/>
      <sheetName val="rab - persiapan &amp; lantai-1"/>
      <sheetName val="DAFTAR HARGA"/>
      <sheetName val="BQ-E20-02(Rp)"/>
      <sheetName val="Ch"/>
      <sheetName val="DAFTAR NO_1_PRELIM"/>
      <sheetName val="escon"/>
      <sheetName val="TE TS FA LAN MATV"/>
      <sheetName val="LAMP_AB "/>
      <sheetName val="daftar harsat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Std-Spek EL"/>
      <sheetName val="Analisa Gabungan"/>
      <sheetName val="Sub"/>
      <sheetName val="Bill No 6 Koord _ Attendance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DAF_2"/>
      <sheetName val="DAF_3"/>
      <sheetName val="DAF_4"/>
      <sheetName val="Bag_9"/>
      <sheetName val="daf_3_OK_"/>
      <sheetName val="daf-3(OK)"/>
      <sheetName val="daf_7_OK_"/>
      <sheetName val="daf-7(OK)"/>
      <sheetName val="ES-PARK"/>
      <sheetName val="ES_PARK"/>
      <sheetName val="DUCT"/>
      <sheetName val="BOQ KSN"/>
      <sheetName val="Hargamat"/>
      <sheetName val="DAFTAR NO_2"/>
      <sheetName val="DAFTAR NO_3"/>
      <sheetName val="DAF-1"/>
      <sheetName val="Fill this out first..."/>
      <sheetName val="Plat"/>
      <sheetName val="DAF_2 "/>
      <sheetName val="GRAND_TOTAL"/>
      <sheetName val="[BQ-PS&amp;A_xlsÝCAT_HRG"/>
      <sheetName val="Week_(2)"/>
      <sheetName val="Break_down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Harga Satuan"/>
      <sheetName val="FINISHING"/>
      <sheetName val="Alat"/>
      <sheetName val="atap"/>
      <sheetName val="REKAP"/>
      <sheetName val="04.GS"/>
      <sheetName val="RC-ANL"/>
      <sheetName val="PERSIAPAN"/>
      <sheetName val="Hrg Sat"/>
      <sheetName val="Rincian"/>
      <sheetName val="PPC"/>
      <sheetName val="Daf 1"/>
      <sheetName val="Bill of Qty MEP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boq"/>
      <sheetName val="hsd"/>
      <sheetName val="anal_hs"/>
      <sheetName val="TOWN"/>
      <sheetName val="I-KAMAR"/>
      <sheetName val="DAFTAR NO_4"/>
      <sheetName val="AC"/>
      <sheetName val="Plumbing"/>
      <sheetName val="Hsatbahan"/>
      <sheetName val="RAB"/>
      <sheetName val="FAK"/>
      <sheetName val="Resume"/>
      <sheetName val="Plafond"/>
      <sheetName val="LISTRIK"/>
      <sheetName val="F ALARM"/>
      <sheetName val="DAF-4"/>
      <sheetName val="DAF-2"/>
      <sheetName val="DAF-3"/>
      <sheetName val="BAHAN"/>
      <sheetName val="REKAP_Akap"/>
      <sheetName val="PREM"/>
      <sheetName val="CAT HRG"/>
      <sheetName val="BTL-Persiapan"/>
      <sheetName val="BTL-Bau"/>
      <sheetName val="BTL-alat"/>
      <sheetName val="6-MVAC"/>
      <sheetName val="ANA-HRG"/>
      <sheetName val="Markup"/>
      <sheetName val="Rev &amp; CI"/>
      <sheetName val="Bill No 6 Koord &amp; Attendance"/>
      <sheetName val="Analis_Tanah"/>
      <sheetName val="HARGA ALAT"/>
      <sheetName val="eqp-rek"/>
      <sheetName val="H.Satuan"/>
      <sheetName val="name"/>
      <sheetName val="B - Norelec"/>
      <sheetName val="Cash Flow bulanan"/>
      <sheetName val="Grand summary"/>
      <sheetName val="D2.8"/>
      <sheetName val="upah"/>
      <sheetName val="Bill-2"/>
      <sheetName val="SAP"/>
      <sheetName val="合成単価作成表-BLDG"/>
      <sheetName val="Hrg.Sat"/>
      <sheetName val="dasboard"/>
      <sheetName val="AHS_Kusen"/>
      <sheetName val="harsat&amp;upah"/>
      <sheetName val="BQ-PS&amp;A"/>
      <sheetName val="Ahs_2"/>
      <sheetName val="Ahs_1"/>
      <sheetName val="2.1"/>
      <sheetName val="2.2"/>
      <sheetName val="refrig 12"/>
      <sheetName val="Ducting12"/>
      <sheetName val="valve"/>
      <sheetName val="Rekap MEP"/>
      <sheetName val="D.2.1.Peralatan Utama "/>
      <sheetName val="str"/>
      <sheetName val="me"/>
      <sheetName val="harsat"/>
      <sheetName val="Schedule &amp; S-Curve"/>
      <sheetName val="合成単価作成表_BLDG"/>
      <sheetName val="Harga"/>
      <sheetName val="Panel,feeder,elek"/>
      <sheetName val="Isolasi Luar Dalam"/>
      <sheetName val="Isolasi Luar"/>
      <sheetName val="data"/>
      <sheetName val="REKAP GROSS"/>
      <sheetName val="_AnaBah"/>
      <sheetName val="NAMES"/>
      <sheetName val="Equipment"/>
      <sheetName val="RAP"/>
      <sheetName val="Sum"/>
      <sheetName val="Estimate"/>
      <sheetName val="Pipe"/>
      <sheetName val="Analisa Harga"/>
      <sheetName val="PMK"/>
      <sheetName val="LAMP-A"/>
      <sheetName val="anal"/>
      <sheetName val="Ahs. Pipa-Valve"/>
      <sheetName val="Ahs.Peralatan"/>
      <sheetName val="D &amp; W sizes"/>
      <sheetName val="LAL _ PASAR PAGI "/>
      <sheetName val="BQ-1A prelim"/>
      <sheetName val="Elektrikal"/>
      <sheetName val="Bill_2"/>
      <sheetName val="DAFTAR_NO_1_PRELIM"/>
      <sheetName val="rab_-_persiapan_&amp;_lantai-1"/>
      <sheetName val="DAFTAR_HARGA1"/>
      <sheetName val="TE_TS_FA_LAN_MATV"/>
      <sheetName val="daftar_harsat"/>
      <sheetName val="LAMP_AB_1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DAFTAR_NO_2"/>
      <sheetName val="DAFTAR_NO_3"/>
      <sheetName val="Fill_this_out_first___2"/>
      <sheetName val="DAF_2_"/>
      <sheetName val="BOQ_KSN"/>
      <sheetName val="Std-Spek_EL"/>
      <sheetName val="Analisa_Gabungan"/>
      <sheetName val="Bill_No_6_Koord___Attendance"/>
      <sheetName val="Harga_Satuan"/>
      <sheetName val="04_GS"/>
      <sheetName val="Hrg_Sat"/>
      <sheetName val="Bill_of_Qty_MEP"/>
      <sheetName val="Als_Stru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01A- RAB"/>
      <sheetName val="K"/>
      <sheetName val="NK-BP"/>
      <sheetName val="COVER "/>
      <sheetName val="TOTAL "/>
      <sheetName val="Mekanikal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PKK"/>
      <sheetName val="Anls"/>
      <sheetName val="upah_borong"/>
      <sheetName val="satuan_pek"/>
      <sheetName val="VLOOK"/>
      <sheetName val="Price"/>
      <sheetName val="A_2"/>
      <sheetName val="DAF-9"/>
      <sheetName val="Level"/>
      <sheetName val="Sheet1"/>
      <sheetName val="HB"/>
      <sheetName val="Analisa &amp; Upah"/>
      <sheetName val="Analisa 2"/>
      <sheetName val="luar"/>
      <sheetName val="RINC hotel"/>
      <sheetName val="RINC FIN T4 "/>
      <sheetName val="RINC FIN T4  _3_"/>
      <sheetName val="RINC FIN T4  _2_"/>
      <sheetName val="AN-ALT"/>
      <sheetName val="#REF!"/>
      <sheetName val="FORM X COST"/>
      <sheetName val="Analisa Harga Satuan"/>
      <sheetName val="G1 Sheet"/>
      <sheetName val="A2"/>
      <sheetName val="PIPA"/>
      <sheetName val="ANALISA VALVE"/>
      <sheetName val="Analisa  (2)"/>
      <sheetName val="AC-C"/>
      <sheetName val="BQ ARS"/>
      <sheetName val="Penjumlahan"/>
      <sheetName val="[BQ-PS&amp;A.xls�CAT_HRG"/>
      <sheetName val="_BQ-PS&amp;A.xls�CAT_HRG"/>
      <sheetName val="[BQ-PS&amp;A_xls�CAT_HRG"/>
      <sheetName val="_BQ-PS&amp;A_xls�CAT_HRG"/>
      <sheetName val="HB "/>
      <sheetName val="Harga Bahan &amp; Upah "/>
      <sheetName val="analisa struktur"/>
      <sheetName val="lokasari-el"/>
      <sheetName val="Lansekap"/>
      <sheetName val="TNH, PAGAR &amp; TURAP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Pile"/>
      <sheetName val="Har-mat"/>
      <sheetName val="OFFICE"/>
      <sheetName val="RECEIVING INPECTION"/>
      <sheetName val="Ana"/>
      <sheetName val="BQ_E20_02_Rp_"/>
      <sheetName val="TH XL"/>
      <sheetName val="THPDMoi  (2)"/>
      <sheetName val="lam-moi"/>
      <sheetName val="#REF"/>
      <sheetName val="thao-go"/>
      <sheetName val="t-h HA THE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5-Peralatan"/>
      <sheetName val="Bag_1_prelim_"/>
      <sheetName val="BQ STR_BONGKARAN_Bag 2_5_"/>
      <sheetName val="daffin"/>
      <sheetName val="harga bahan"/>
      <sheetName val="L-4 Rutin"/>
      <sheetName val="DAF.ALAT"/>
      <sheetName val="Master Edit"/>
      <sheetName val="DAF_HARGA_PEK"/>
      <sheetName val="RABT"/>
      <sheetName val="Analisa STR"/>
      <sheetName val="ME_External"/>
      <sheetName val="Mall_ME"/>
      <sheetName val="Ijin"/>
      <sheetName val="Kolom UT"/>
      <sheetName val="Bill rekap"/>
      <sheetName val="rab me (by owner) "/>
      <sheetName val="BQ (by owner)"/>
      <sheetName val="rab me (fisik)"/>
      <sheetName val="Daftar Harga Material"/>
      <sheetName val="???????-BLDG"/>
      <sheetName val="bau"/>
      <sheetName val="MAPP"/>
      <sheetName val="rek det 1-3"/>
      <sheetName val="BQ-IABK"/>
      <sheetName val="BQ_IABK"/>
      <sheetName val="G_SUMMARY"/>
      <sheetName val="Uraian Teknis"/>
      <sheetName val="Sal"/>
      <sheetName val="_______-BLDG"/>
      <sheetName val="CAT_HAR"/>
      <sheetName val="CATATAN HARGA (Int)"/>
      <sheetName val="Cover Daft 2"/>
      <sheetName val="DAFTAR NO.1"/>
      <sheetName val="DAF 2"/>
      <sheetName val="Panel"/>
      <sheetName val="1500P_3+0"/>
      <sheetName val="Calculation Details"/>
      <sheetName val="Outline"/>
      <sheetName val="rate ars"/>
      <sheetName val="D&amp;W"/>
      <sheetName val=" Rate str "/>
      <sheetName val="MU"/>
      <sheetName val="ANALISA GRS TENGAH"/>
      <sheetName val="COV_3"/>
      <sheetName val="Sheet3"/>
      <sheetName val="RAB Arsitek"/>
      <sheetName val="총괄표"/>
      <sheetName val="Bill of Qty"/>
      <sheetName val="Bangunan Utama"/>
      <sheetName val="OFFICE 2 LT"/>
      <sheetName val="Standard Room Deluxe Queen"/>
      <sheetName val="GTS I PS"/>
      <sheetName val="Sat Bah _ Up"/>
      <sheetName val="rp"/>
      <sheetName val="Asrama Lt.1"/>
      <sheetName val="GRAND_TOTAL2"/>
      <sheetName val="[BQ-PS&amp;A_xlsÝCAT_HRG2"/>
      <sheetName val="Week_(2)2"/>
      <sheetName val="DAFTAR_72"/>
      <sheetName val="_BQ-PS&amp;A_xlsÝCAT_HRG2"/>
      <sheetName val="data_grafik2"/>
      <sheetName val="HRG_BHN2"/>
      <sheetName val="Cover_Daf_22"/>
      <sheetName val="Fill_this_out_first___3"/>
      <sheetName val="Payment_Status"/>
      <sheetName val="koef"/>
      <sheetName val="Analisa HSP"/>
      <sheetName val="Harga Satuan Dasar"/>
      <sheetName val="kepmenaker150"/>
      <sheetName val="TRF 150"/>
      <sheetName val="34"/>
      <sheetName val="35"/>
      <sheetName val="27"/>
      <sheetName val="46"/>
      <sheetName val="9"/>
      <sheetName val="26"/>
      <sheetName val="42"/>
      <sheetName val="32"/>
      <sheetName val="41"/>
      <sheetName val="31"/>
      <sheetName val="64.6"/>
      <sheetName val="37"/>
      <sheetName val="62"/>
      <sheetName val="7"/>
      <sheetName val="61"/>
      <sheetName val="24"/>
      <sheetName val="43"/>
      <sheetName val="53 "/>
      <sheetName val="54"/>
      <sheetName val="MH CIVIL"/>
      <sheetName val="30"/>
      <sheetName val="64.14"/>
      <sheetName val="64.1"/>
      <sheetName val="64.3"/>
      <sheetName val="64.4"/>
      <sheetName val="64.5"/>
      <sheetName val="17"/>
      <sheetName val="51"/>
      <sheetName val="38"/>
      <sheetName val="52"/>
      <sheetName val="23"/>
      <sheetName val="20"/>
      <sheetName val="28"/>
      <sheetName val="29"/>
      <sheetName val="36.3"/>
      <sheetName val="36.4"/>
      <sheetName val="36.2"/>
      <sheetName val="36.1"/>
      <sheetName val="44"/>
      <sheetName val="45"/>
      <sheetName val="63"/>
      <sheetName val="4-MVAC"/>
      <sheetName val="5-El"/>
      <sheetName val="2-Pl"/>
      <sheetName val="Harga-RAB"/>
      <sheetName val="NET表"/>
      <sheetName val="BQ表"/>
      <sheetName val="For RKAP OKOP"/>
      <sheetName val="uraian analisa"/>
      <sheetName val="???????_BLDG"/>
      <sheetName val="INDEX"/>
      <sheetName val="struktur tdk dipakai"/>
      <sheetName val="[BQ-PS&amp;A.xls?CAT_HRG"/>
      <sheetName val="_BQ-PS&amp;A.xls?CAT_HRG"/>
      <sheetName val="[BQ-PS&amp;A_xls?CAT_HRG"/>
      <sheetName val="_BQ-PS&amp;A_xls?CAT_HRG"/>
      <sheetName val="IPL_SCHEDULE"/>
      <sheetName val="TB"/>
      <sheetName val="GENERAL"/>
      <sheetName val="HSATUAN"/>
      <sheetName val="RUKO TYPE 1"/>
      <sheetName val="EE-PROP"/>
      <sheetName val="Vibro_Roller"/>
      <sheetName val="BQ Detail"/>
      <sheetName val="Analisa pre"/>
      <sheetName val="Materials"/>
      <sheetName val="METHOD"/>
      <sheetName val="Labour"/>
      <sheetName val="BQ Rekap"/>
      <sheetName val="bq analisa"/>
      <sheetName val="BOQ EXTERN"/>
      <sheetName val="Harga "/>
      <sheetName val=" "/>
      <sheetName val="H_Satuan"/>
      <sheetName val=" R A B"/>
      <sheetName val="UP_an"/>
      <sheetName val="ANA-C"/>
      <sheetName val="chitimc"/>
      <sheetName val="dongia (2)"/>
      <sheetName val="LKVL-CK-HT-GD1"/>
      <sheetName val="giathanh1"/>
      <sheetName val="gtrinh"/>
      <sheetName val="phuluc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dtxl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analysis"/>
      <sheetName val="Hrg.mat.1"/>
      <sheetName val="Hrata bj (20x40)"/>
      <sheetName val="Ana CV(pen)."/>
      <sheetName val="AHS - CPO"/>
      <sheetName val="TRE TABLE"/>
      <sheetName val="I-ME"/>
      <sheetName val="HARGA RATA"/>
      <sheetName val="概総括1"/>
      <sheetName val="struktur"/>
      <sheetName val="Beton"/>
      <sheetName val="Aspal (2)"/>
      <sheetName val="Relok-PJU"/>
      <sheetName val="SITE-E"/>
      <sheetName val="Bahan "/>
      <sheetName val="skedul 01"/>
      <sheetName val="Skedul"/>
      <sheetName val="Price Biaya Cadangan"/>
      <sheetName val="BQ.Rekapitulasi  Akhir"/>
      <sheetName val="BOW"/>
      <sheetName val="STD Lanjutan"/>
      <sheetName val="NS Lanjutan"/>
      <sheetName val="COV"/>
      <sheetName val="villa"/>
      <sheetName val="REQDELTA"/>
      <sheetName val="Rekap Direct Cost"/>
      <sheetName val="_BQ-PS&amp;A_xls�CAT_HRG1"/>
      <sheetName val="[BQ-PS&amp;A_xls�CAT_HRG1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________BLDG"/>
      <sheetName val="GEDUNG-A"/>
      <sheetName val="Supl.X"/>
      <sheetName val="Pag_hal"/>
      <sheetName val="LPP"/>
      <sheetName val="Conn. Lib"/>
      <sheetName val="_x0000__x0000__x0000__x0000_"/>
      <sheetName val="???1"/>
      <sheetName val="CATATAN HARGA "/>
      <sheetName val="A H S P"/>
      <sheetName val="fxterbilang"/>
      <sheetName val="PENJ_TOTAL"/>
      <sheetName val="RAB AR&amp;STR"/>
      <sheetName val="_BQ-PS&amp;A.xls_CAT_HRG"/>
      <sheetName val="Bill No. 2.1"/>
      <sheetName val="Elec-ins"/>
      <sheetName val="_BQ-PS&amp;A_xls_CAT_HRG"/>
      <sheetName val="Piping"/>
      <sheetName val="Bill.1.VAC-Supply-A"/>
      <sheetName val="rab-str.Adm"/>
      <sheetName val="DSU"/>
      <sheetName val="eq_data"/>
      <sheetName val="ANLS-PJ"/>
      <sheetName val="Slab"/>
      <sheetName val="SCH5"/>
      <sheetName val="Sheet1 (2)"/>
      <sheetName val="NET?"/>
      <sheetName val="BQ?"/>
      <sheetName val="???"/>
      <sheetName val="Currency Rate"/>
      <sheetName val="AHS"/>
      <sheetName val="WSSPR"/>
      <sheetName val="Code"/>
      <sheetName val="Settings"/>
      <sheetName val="PDMP"/>
      <sheetName val="PCE"/>
      <sheetName val="PRODUK"/>
      <sheetName val="TOOL-ME"/>
      <sheetName val="Insts"/>
      <sheetName val="APEK"/>
      <sheetName val="ASAT"/>
      <sheetName val="Lean Concrete"/>
      <sheetName val="HRG BAHAN &amp; UPAH okk"/>
      <sheetName val="HRG BAHAN _ UPAH okk"/>
      <sheetName val="Analis Kusen okk"/>
      <sheetName val="bahan+upah"/>
      <sheetName val="Agregat Halus &amp; Kasar"/>
      <sheetName val="prog-mgu"/>
      <sheetName val="Cover Daf-2"/>
      <sheetName val="H.SAT"/>
      <sheetName val="Price Persiapan dan Penunjang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COST BD"/>
      <sheetName val="GRAND_TOTAL4"/>
      <sheetName val="ana_sipil"/>
      <sheetName val="bq_baja"/>
      <sheetName val="MAIN BQ"/>
      <sheetName val="7-2"/>
      <sheetName val="Analisa ME (2)"/>
      <sheetName val="isian"/>
      <sheetName val="MAIN WS EAST BLOK"/>
      <sheetName val="112-885"/>
      <sheetName val="ANALISA KOEFF ESKALASI"/>
      <sheetName val="Traf&amp;Genst"/>
      <sheetName val="ES_aLL"/>
      <sheetName val="har-sat"/>
      <sheetName val="COST"/>
      <sheetName val="351BQMCN"/>
      <sheetName val="analis"/>
      <sheetName val="Daftar BOQ"/>
      <sheetName val="Reference"/>
      <sheetName val="UP MINOR"/>
      <sheetName val="a.h ars sum"/>
      <sheetName val="Analisa Alat Berat"/>
      <sheetName val="EK-JAN-07"/>
      <sheetName val="Bab.No.2.2- Arsitektur"/>
      <sheetName val="Analis (2)"/>
      <sheetName val="D8"/>
      <sheetName val="BQ-1A"/>
      <sheetName val="Pt"/>
      <sheetName val="DAF-5"/>
      <sheetName val="311301"/>
      <sheetName val="RAB_STR"/>
      <sheetName val="Hrg_Bahan"/>
      <sheetName val="PLL"/>
      <sheetName val="UPH,BHN,ALT"/>
      <sheetName val="Analis harga"/>
      <sheetName val="BQ HS"/>
      <sheetName val="rekap str_ars"/>
      <sheetName val="BASIC"/>
      <sheetName val="DIVI6"/>
      <sheetName val="L-4a,b"/>
      <sheetName val="SAT_BHN"/>
      <sheetName val="BasicPrice"/>
      <sheetName val="LAL - PASAR PAGI "/>
      <sheetName val="REKAPITULASI"/>
      <sheetName val="Bill No 6"/>
      <sheetName val="Bill No 7"/>
      <sheetName val="pro ra op"/>
      <sheetName val="grafik"/>
      <sheetName val="renc mgn"/>
      <sheetName val="HU"/>
      <sheetName val="Analis_Drainase"/>
      <sheetName val="tgp-02"/>
      <sheetName val="DATA PROYEK"/>
      <sheetName val="DSBDY"/>
      <sheetName val="Sum_Intern"/>
      <sheetName val="KUM"/>
      <sheetName val="Analisa RAP"/>
      <sheetName val="Analisa RAB"/>
      <sheetName val="CekList"/>
      <sheetName val="BQ OE"/>
      <sheetName val="Sch Tender"/>
      <sheetName val="Alat B"/>
      <sheetName val="Bahan B"/>
      <sheetName val="Upah B"/>
      <sheetName val="Lain-Lain"/>
      <sheetName val="Telusur"/>
      <sheetName val="Penyebaran M"/>
      <sheetName val="Rekap RAP"/>
      <sheetName val="BUL"/>
      <sheetName val="BoQ C4"/>
      <sheetName val="RAB ME"/>
      <sheetName val="Up"/>
      <sheetName val="Sat. Pek."/>
      <sheetName val="S_UPAH"/>
      <sheetName val="S_BAHAN"/>
      <sheetName val="srtberkas"/>
      <sheetName val="6_1_1"/>
      <sheetName val="6_1_2"/>
      <sheetName val="6_1_3"/>
      <sheetName val="Analisa Baku ME "/>
      <sheetName val="Rekap Prelim"/>
      <sheetName val="Analisa Baku STR ARS"/>
      <sheetName val="FA"/>
      <sheetName val="Analisa HS"/>
      <sheetName val="_x005f_x0000__x005f_x0000__x005f_x0000__x005f_x0000_"/>
      <sheetName val="FIRE FIGHTING"/>
      <sheetName val="A-12"/>
      <sheetName val="4-Basic Price"/>
      <sheetName val="NET_"/>
      <sheetName val="BQ_"/>
      <sheetName val="___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Quarry"/>
      <sheetName val="basic bahan"/>
      <sheetName val="Agregat Halus &amp; Kasar"/>
      <sheetName val="DPU"/>
      <sheetName val="d alat"/>
      <sheetName val="Peralatan"/>
      <sheetName val="subkon"/>
      <sheetName val="TIME ALAT"/>
      <sheetName val="TIME tenaga"/>
      <sheetName val="TIME BAHAN"/>
      <sheetName val="div7"/>
      <sheetName val="div3"/>
      <sheetName val="div2"/>
      <sheetName val="TIME SCHEDULE"/>
      <sheetName val="Antek"/>
      <sheetName val="DKDH"/>
      <sheetName val="rekap"/>
      <sheetName val="MOBILISASI"/>
      <sheetName val="MOBILISASI2"/>
      <sheetName val="ANALISIS 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AH&amp;BAHAN"/>
      <sheetName val="ANALISA"/>
      <sheetName val="RAB"/>
      <sheetName val="Jadwal"/>
    </sheetNames>
    <sheetDataSet>
      <sheetData sheetId="0" refreshError="1">
        <row r="5">
          <cell r="C5">
            <v>40000</v>
          </cell>
        </row>
        <row r="6">
          <cell r="C6">
            <v>50000</v>
          </cell>
        </row>
        <row r="7">
          <cell r="C7">
            <v>45000</v>
          </cell>
        </row>
        <row r="8">
          <cell r="C8">
            <v>33500</v>
          </cell>
        </row>
        <row r="18">
          <cell r="C18">
            <v>15000</v>
          </cell>
        </row>
        <row r="48">
          <cell r="C48">
            <v>15000</v>
          </cell>
        </row>
        <row r="52">
          <cell r="C52">
            <v>55000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SItem"/>
      <sheetName val="Rekap Total "/>
      <sheetName val="HS-P&amp;J"/>
      <sheetName val="Analisa SNI"/>
      <sheetName val="Analisa EI-AL"/>
      <sheetName val="A. PERSIAPAN"/>
      <sheetName val="1.TPR_OK"/>
      <sheetName val="2.KTR-HALL_OK"/>
      <sheetName val="3. R. Tunggu penumpang_OK"/>
      <sheetName val="4. Musholla_OK"/>
      <sheetName val="5. Area Kdtgn  Bus"/>
      <sheetName val="6. Area Kdtgn Angkot "/>
      <sheetName val="7. Landscape"/>
      <sheetName val="8. Area KBRK Angkot"/>
      <sheetName val="9. Area KBRK Bus AKAP"/>
      <sheetName val="10.PERKERASAN"/>
      <sheetName val="11.dRAINASE-ok"/>
      <sheetName val="12.Pelengkap-ok"/>
      <sheetName val="13.Pagar"/>
      <sheetName val="Meth"/>
      <sheetName val="AN-E"/>
    </sheetNames>
    <sheetDataSet>
      <sheetData sheetId="0" refreshError="1">
        <row r="13">
          <cell r="D13" t="str">
            <v>Pekerja</v>
          </cell>
          <cell r="E13" t="str">
            <v>Jam</v>
          </cell>
          <cell r="F13">
            <v>5100</v>
          </cell>
        </row>
        <row r="14">
          <cell r="E14" t="str">
            <v>OH</v>
          </cell>
          <cell r="F14">
            <v>36000</v>
          </cell>
        </row>
        <row r="15">
          <cell r="D15" t="str">
            <v>Kepala Tukang</v>
          </cell>
          <cell r="E15" t="str">
            <v>Jam</v>
          </cell>
          <cell r="F15">
            <v>6700</v>
          </cell>
        </row>
        <row r="16">
          <cell r="E16" t="str">
            <v>OH</v>
          </cell>
          <cell r="F16">
            <v>47000</v>
          </cell>
        </row>
        <row r="17">
          <cell r="D17" t="str">
            <v>Mandor</v>
          </cell>
          <cell r="E17" t="str">
            <v>Jam</v>
          </cell>
          <cell r="F17">
            <v>6300</v>
          </cell>
        </row>
        <row r="18">
          <cell r="E18" t="str">
            <v>OH</v>
          </cell>
          <cell r="F18">
            <v>44000</v>
          </cell>
        </row>
        <row r="19">
          <cell r="D19" t="str">
            <v>Tukang</v>
          </cell>
          <cell r="E19" t="str">
            <v>Jam</v>
          </cell>
          <cell r="F19">
            <v>6300</v>
          </cell>
        </row>
        <row r="20">
          <cell r="E20" t="str">
            <v>OH</v>
          </cell>
          <cell r="F20">
            <v>44000</v>
          </cell>
        </row>
        <row r="21">
          <cell r="D21" t="str">
            <v>Operator</v>
          </cell>
          <cell r="E21" t="str">
            <v>Jam</v>
          </cell>
          <cell r="F21">
            <v>15400</v>
          </cell>
        </row>
        <row r="22">
          <cell r="E22" t="str">
            <v>OH</v>
          </cell>
          <cell r="F22">
            <v>108000</v>
          </cell>
        </row>
        <row r="23">
          <cell r="D23" t="str">
            <v>Pembantu Operator</v>
          </cell>
          <cell r="E23" t="str">
            <v>Jam</v>
          </cell>
          <cell r="F23">
            <v>6285.7142857142853</v>
          </cell>
        </row>
        <row r="24">
          <cell r="E24" t="str">
            <v>OH</v>
          </cell>
          <cell r="F24">
            <v>44000</v>
          </cell>
        </row>
        <row r="25">
          <cell r="D25" t="str">
            <v>Supir</v>
          </cell>
          <cell r="E25" t="str">
            <v>Jam</v>
          </cell>
          <cell r="F25">
            <v>6300</v>
          </cell>
        </row>
        <row r="26">
          <cell r="E26" t="str">
            <v>OH</v>
          </cell>
          <cell r="F26">
            <v>44000</v>
          </cell>
        </row>
        <row r="27">
          <cell r="D27" t="str">
            <v>Juru Ukur</v>
          </cell>
          <cell r="E27" t="str">
            <v>Jam</v>
          </cell>
          <cell r="F27">
            <v>15400</v>
          </cell>
        </row>
        <row r="28">
          <cell r="E28" t="str">
            <v>OH</v>
          </cell>
          <cell r="F28">
            <v>108000</v>
          </cell>
        </row>
        <row r="32">
          <cell r="D32" t="str">
            <v>Agregat Halus</v>
          </cell>
          <cell r="E32" t="str">
            <v>M3</v>
          </cell>
          <cell r="F32">
            <v>89100</v>
          </cell>
        </row>
        <row r="33">
          <cell r="D33" t="str">
            <v>Agregat Kasar</v>
          </cell>
          <cell r="E33" t="str">
            <v>M3</v>
          </cell>
          <cell r="F33">
            <v>65000</v>
          </cell>
        </row>
        <row r="34">
          <cell r="D34" t="str">
            <v>Aluminium Gelombang Tebal 0,55 cm</v>
          </cell>
          <cell r="E34" t="str">
            <v>M2</v>
          </cell>
          <cell r="F34">
            <v>100000</v>
          </cell>
        </row>
        <row r="35">
          <cell r="D35" t="str">
            <v>Aluminium foil/sisalation</v>
          </cell>
          <cell r="E35" t="str">
            <v>m2</v>
          </cell>
          <cell r="F35">
            <v>30000</v>
          </cell>
        </row>
        <row r="36">
          <cell r="D36" t="str">
            <v>Aspal</v>
          </cell>
          <cell r="E36" t="str">
            <v>kg</v>
          </cell>
          <cell r="F36">
            <v>6000</v>
          </cell>
        </row>
        <row r="37">
          <cell r="D37" t="str">
            <v>Asbes gelombang</v>
          </cell>
          <cell r="E37" t="str">
            <v>lembar</v>
          </cell>
          <cell r="F37">
            <v>59400</v>
          </cell>
        </row>
        <row r="38">
          <cell r="D38" t="str">
            <v>Atap polycarbonat</v>
          </cell>
          <cell r="E38" t="str">
            <v>m2</v>
          </cell>
          <cell r="F38">
            <v>135000</v>
          </cell>
        </row>
        <row r="39">
          <cell r="D39" t="str">
            <v>Bambu</v>
          </cell>
          <cell r="E39" t="str">
            <v>batang</v>
          </cell>
          <cell r="F39">
            <v>24300</v>
          </cell>
        </row>
        <row r="40">
          <cell r="D40" t="str">
            <v>Baja Profil</v>
          </cell>
          <cell r="E40" t="str">
            <v>kg</v>
          </cell>
          <cell r="F40">
            <v>16000</v>
          </cell>
        </row>
        <row r="41">
          <cell r="D41" t="str">
            <v>Baja Strip 2 x 3</v>
          </cell>
          <cell r="E41" t="str">
            <v>m</v>
          </cell>
          <cell r="F41">
            <v>10800</v>
          </cell>
        </row>
        <row r="42">
          <cell r="D42" t="str">
            <v>Baja tulangan</v>
          </cell>
          <cell r="E42" t="str">
            <v>kg</v>
          </cell>
          <cell r="F42">
            <v>10800</v>
          </cell>
        </row>
        <row r="43">
          <cell r="D43" t="str">
            <v>Bak Cuci Piring Stainless</v>
          </cell>
          <cell r="E43" t="str">
            <v>buah</v>
          </cell>
          <cell r="F43">
            <v>893700</v>
          </cell>
        </row>
        <row r="44">
          <cell r="D44" t="str">
            <v>Bak Mandi Fiberglass</v>
          </cell>
          <cell r="E44" t="str">
            <v>buah</v>
          </cell>
          <cell r="F44">
            <v>2700000</v>
          </cell>
        </row>
        <row r="45">
          <cell r="D45" t="str">
            <v>Batu bata</v>
          </cell>
          <cell r="E45" t="str">
            <v>buah</v>
          </cell>
          <cell r="F45">
            <v>1200</v>
          </cell>
        </row>
        <row r="46">
          <cell r="D46" t="str">
            <v>Batu kali</v>
          </cell>
          <cell r="E46" t="str">
            <v>m3</v>
          </cell>
          <cell r="F46">
            <v>120000</v>
          </cell>
        </row>
        <row r="47">
          <cell r="D47" t="str">
            <v>Batu Tempel Lempeng</v>
          </cell>
          <cell r="E47" t="str">
            <v>m2</v>
          </cell>
          <cell r="F47">
            <v>153000</v>
          </cell>
        </row>
        <row r="48">
          <cell r="D48" t="str">
            <v>Besi beton polos</v>
          </cell>
          <cell r="E48" t="str">
            <v>kg</v>
          </cell>
          <cell r="F48">
            <v>6500</v>
          </cell>
        </row>
        <row r="49">
          <cell r="D49" t="str">
            <v>Besi beton ulir</v>
          </cell>
          <cell r="E49" t="str">
            <v>kg</v>
          </cell>
          <cell r="F49">
            <v>13650</v>
          </cell>
        </row>
        <row r="50">
          <cell r="D50" t="str">
            <v>Cat Anti Karat</v>
          </cell>
          <cell r="E50" t="str">
            <v>kg</v>
          </cell>
          <cell r="F50">
            <v>36000</v>
          </cell>
        </row>
        <row r="51">
          <cell r="D51" t="str">
            <v>Cat Kayu Dasar</v>
          </cell>
          <cell r="E51" t="str">
            <v>kg</v>
          </cell>
          <cell r="F51">
            <v>12000</v>
          </cell>
        </row>
        <row r="52">
          <cell r="D52" t="str">
            <v>Cat kayu mengkilap</v>
          </cell>
          <cell r="E52" t="str">
            <v>kg</v>
          </cell>
          <cell r="F52">
            <v>24000</v>
          </cell>
        </row>
        <row r="53">
          <cell r="D53" t="str">
            <v>Cat marka jalan</v>
          </cell>
          <cell r="E53" t="str">
            <v>kg</v>
          </cell>
          <cell r="F53">
            <v>24000</v>
          </cell>
        </row>
        <row r="54">
          <cell r="D54" t="str">
            <v>Cat Meni Besi</v>
          </cell>
          <cell r="E54" t="str">
            <v>kg</v>
          </cell>
          <cell r="F54">
            <v>18900</v>
          </cell>
        </row>
        <row r="55">
          <cell r="D55" t="str">
            <v>Cat Meni Kayu</v>
          </cell>
          <cell r="E55" t="str">
            <v>kg</v>
          </cell>
          <cell r="F55">
            <v>18900</v>
          </cell>
        </row>
        <row r="56">
          <cell r="D56" t="str">
            <v>Cat tembok</v>
          </cell>
          <cell r="E56" t="str">
            <v>kg</v>
          </cell>
          <cell r="F56">
            <v>23400</v>
          </cell>
        </row>
        <row r="57">
          <cell r="D57" t="str">
            <v>Cat tembok dasar</v>
          </cell>
          <cell r="E57" t="str">
            <v>kg</v>
          </cell>
          <cell r="F57">
            <v>20000</v>
          </cell>
        </row>
        <row r="58">
          <cell r="D58" t="str">
            <v>Cat tembok penutup</v>
          </cell>
          <cell r="E58" t="str">
            <v>kg</v>
          </cell>
          <cell r="F58">
            <v>23400</v>
          </cell>
        </row>
        <row r="59">
          <cell r="D59" t="str">
            <v>Conblock</v>
          </cell>
          <cell r="E59" t="str">
            <v>m2</v>
          </cell>
          <cell r="F59">
            <v>70200</v>
          </cell>
        </row>
        <row r="60">
          <cell r="D60" t="str">
            <v>Dempul</v>
          </cell>
          <cell r="E60" t="str">
            <v>kg</v>
          </cell>
          <cell r="F60">
            <v>17100</v>
          </cell>
        </row>
        <row r="61">
          <cell r="D61" t="str">
            <v>Engsel Jendela</v>
          </cell>
          <cell r="E61" t="str">
            <v>buah</v>
          </cell>
          <cell r="F61">
            <v>11200</v>
          </cell>
        </row>
        <row r="62">
          <cell r="D62" t="str">
            <v>Engsel Pintu</v>
          </cell>
          <cell r="E62" t="str">
            <v>buah</v>
          </cell>
          <cell r="F62">
            <v>5900</v>
          </cell>
        </row>
        <row r="63">
          <cell r="D63" t="str">
            <v>Filler</v>
          </cell>
          <cell r="E63" t="str">
            <v>kg</v>
          </cell>
          <cell r="F63">
            <v>2350</v>
          </cell>
        </row>
        <row r="64">
          <cell r="D64" t="str">
            <v>Floor drain</v>
          </cell>
          <cell r="E64" t="str">
            <v>buah</v>
          </cell>
          <cell r="F64">
            <v>4150</v>
          </cell>
        </row>
        <row r="65">
          <cell r="D65" t="str">
            <v>Genteng keramik</v>
          </cell>
          <cell r="E65" t="str">
            <v>M2</v>
          </cell>
          <cell r="F65">
            <v>9900</v>
          </cell>
        </row>
        <row r="66">
          <cell r="D66" t="str">
            <v>Genteng Bubung Beton</v>
          </cell>
          <cell r="E66" t="str">
            <v>buah</v>
          </cell>
          <cell r="F66">
            <v>9900</v>
          </cell>
        </row>
        <row r="67">
          <cell r="D67" t="str">
            <v>Genteng Metal</v>
          </cell>
          <cell r="E67" t="str">
            <v>m2</v>
          </cell>
          <cell r="F67">
            <v>90000</v>
          </cell>
        </row>
        <row r="68">
          <cell r="D68" t="str">
            <v>Glassbit</v>
          </cell>
          <cell r="E68" t="str">
            <v>Kg</v>
          </cell>
        </row>
        <row r="69">
          <cell r="D69" t="str">
            <v>Glass Block</v>
          </cell>
          <cell r="E69" t="str">
            <v>m2</v>
          </cell>
          <cell r="F69">
            <v>60000</v>
          </cell>
        </row>
        <row r="70">
          <cell r="D70" t="str">
            <v>Grassblock</v>
          </cell>
          <cell r="E70" t="str">
            <v>m2</v>
          </cell>
          <cell r="F70">
            <v>45000</v>
          </cell>
        </row>
        <row r="71">
          <cell r="D71" t="str">
            <v>Grendel Jendela</v>
          </cell>
          <cell r="E71" t="str">
            <v>buah</v>
          </cell>
          <cell r="F71">
            <v>9900</v>
          </cell>
        </row>
        <row r="72">
          <cell r="D72" t="str">
            <v>Grendel Pintu</v>
          </cell>
          <cell r="E72" t="str">
            <v>buah</v>
          </cell>
          <cell r="F72">
            <v>9900</v>
          </cell>
        </row>
        <row r="73">
          <cell r="D73" t="str">
            <v>Kaca Bening tebal 5 mm</v>
          </cell>
          <cell r="E73" t="str">
            <v>m2</v>
          </cell>
          <cell r="F73">
            <v>71100</v>
          </cell>
        </row>
        <row r="74">
          <cell r="D74" t="str">
            <v>Kaca Cermin Tebal 5 mm</v>
          </cell>
          <cell r="E74" t="str">
            <v>m2</v>
          </cell>
          <cell r="F74">
            <v>100000</v>
          </cell>
        </row>
        <row r="75">
          <cell r="D75" t="str">
            <v>Kaca Patri Tebal 5 mm</v>
          </cell>
          <cell r="E75" t="str">
            <v>m2</v>
          </cell>
          <cell r="F75">
            <v>200000</v>
          </cell>
        </row>
        <row r="76">
          <cell r="D76" t="str">
            <v>Kait Angin</v>
          </cell>
          <cell r="E76" t="str">
            <v>buah</v>
          </cell>
          <cell r="F76">
            <v>9900</v>
          </cell>
        </row>
        <row r="77">
          <cell r="D77" t="str">
            <v>Kansteen (pembuatan &amp; pemasangan)</v>
          </cell>
          <cell r="E77" t="str">
            <v>m</v>
          </cell>
          <cell r="F77">
            <v>50000</v>
          </cell>
        </row>
        <row r="78">
          <cell r="D78" t="str">
            <v>Kawat las</v>
          </cell>
          <cell r="E78" t="str">
            <v>kg</v>
          </cell>
          <cell r="F78">
            <v>24500</v>
          </cell>
        </row>
        <row r="79">
          <cell r="D79" t="str">
            <v>Kawat beton</v>
          </cell>
          <cell r="E79" t="str">
            <v>kg</v>
          </cell>
          <cell r="F79">
            <v>12600</v>
          </cell>
        </row>
        <row r="80">
          <cell r="D80" t="str">
            <v>Kayu bekisting</v>
          </cell>
          <cell r="E80" t="str">
            <v>m3</v>
          </cell>
          <cell r="F80">
            <v>1430000</v>
          </cell>
        </row>
        <row r="81">
          <cell r="D81" t="str">
            <v>Kayu Kamper</v>
          </cell>
          <cell r="E81" t="str">
            <v>m3</v>
          </cell>
          <cell r="F81">
            <v>1900000</v>
          </cell>
        </row>
        <row r="82">
          <cell r="D82" t="str">
            <v>Kayu Kamper Papan</v>
          </cell>
          <cell r="E82" t="str">
            <v>m3</v>
          </cell>
          <cell r="F82">
            <v>1600000</v>
          </cell>
        </row>
        <row r="83">
          <cell r="D83" t="str">
            <v>Kayu Kalimantan</v>
          </cell>
          <cell r="E83" t="str">
            <v>m3</v>
          </cell>
          <cell r="F83">
            <v>1800000</v>
          </cell>
        </row>
        <row r="84">
          <cell r="D84" t="str">
            <v>Kayu Kalimantan Papan</v>
          </cell>
          <cell r="E84" t="str">
            <v>m3</v>
          </cell>
          <cell r="F84">
            <v>1700000</v>
          </cell>
        </row>
        <row r="85">
          <cell r="D85" t="str">
            <v>Kayu Meranti Papan</v>
          </cell>
          <cell r="E85" t="str">
            <v>m3</v>
          </cell>
          <cell r="F85">
            <v>3420000</v>
          </cell>
        </row>
        <row r="86">
          <cell r="D86" t="str">
            <v>Kayu Perancah</v>
          </cell>
          <cell r="E86" t="str">
            <v>m3</v>
          </cell>
          <cell r="F86">
            <v>1430000</v>
          </cell>
        </row>
        <row r="87">
          <cell r="D87" t="str">
            <v>Kayu Rangka Bouwplank</v>
          </cell>
          <cell r="E87" t="str">
            <v>m3</v>
          </cell>
          <cell r="F87">
            <v>1620000</v>
          </cell>
        </row>
        <row r="88">
          <cell r="D88" t="str">
            <v>Kayu Rangka Plafond</v>
          </cell>
          <cell r="E88" t="str">
            <v>m3</v>
          </cell>
          <cell r="F88">
            <v>3420000</v>
          </cell>
        </row>
        <row r="89">
          <cell r="D89" t="str">
            <v>Keramik 20 x 20 cm</v>
          </cell>
          <cell r="E89" t="str">
            <v>m²</v>
          </cell>
          <cell r="F89">
            <v>54000</v>
          </cell>
        </row>
        <row r="90">
          <cell r="D90" t="str">
            <v>Keramik 20 x 25 cm</v>
          </cell>
          <cell r="E90" t="str">
            <v>m²</v>
          </cell>
          <cell r="F90">
            <v>44000</v>
          </cell>
        </row>
        <row r="91">
          <cell r="D91" t="str">
            <v>Keramik 30 x 30 cm</v>
          </cell>
          <cell r="E91" t="str">
            <v>m²</v>
          </cell>
          <cell r="F91">
            <v>42000</v>
          </cell>
        </row>
        <row r="92">
          <cell r="D92" t="str">
            <v>Keramik 8 x 20 cm</v>
          </cell>
          <cell r="E92" t="str">
            <v>bh</v>
          </cell>
          <cell r="F92">
            <v>2000</v>
          </cell>
        </row>
        <row r="93">
          <cell r="D93" t="str">
            <v>Keramik Plint 10 x 30 cm</v>
          </cell>
          <cell r="E93" t="str">
            <v>m²</v>
          </cell>
          <cell r="F93">
            <v>70000</v>
          </cell>
        </row>
        <row r="94">
          <cell r="D94" t="str">
            <v>Keramik Stepnose 10 x 30 cm</v>
          </cell>
          <cell r="E94" t="str">
            <v>m²</v>
          </cell>
          <cell r="F94">
            <v>70000</v>
          </cell>
        </row>
        <row r="95">
          <cell r="D95" t="str">
            <v>Kerosene (Subsidi)</v>
          </cell>
          <cell r="E95" t="str">
            <v>Liter</v>
          </cell>
          <cell r="F95">
            <v>2500</v>
          </cell>
        </row>
        <row r="96">
          <cell r="D96" t="str">
            <v>Kerikil</v>
          </cell>
          <cell r="E96" t="str">
            <v>m3</v>
          </cell>
          <cell r="F96">
            <v>85000</v>
          </cell>
        </row>
        <row r="97">
          <cell r="D97" t="str">
            <v>Kloset Jongkok Keramik</v>
          </cell>
          <cell r="E97" t="str">
            <v>buah</v>
          </cell>
          <cell r="F97">
            <v>140000</v>
          </cell>
        </row>
        <row r="98">
          <cell r="D98" t="str">
            <v>Kolom Hollow</v>
          </cell>
        </row>
        <row r="99">
          <cell r="D99" t="str">
            <v>Kran Air d = 1/2"</v>
          </cell>
          <cell r="E99" t="str">
            <v>Bh</v>
          </cell>
          <cell r="F99">
            <v>25000</v>
          </cell>
        </row>
        <row r="100">
          <cell r="D100" t="str">
            <v>Kran Air d = 3/4"</v>
          </cell>
          <cell r="E100" t="str">
            <v>Bh</v>
          </cell>
          <cell r="F100">
            <v>25000</v>
          </cell>
        </row>
        <row r="101">
          <cell r="D101" t="str">
            <v>Kuas Cat</v>
          </cell>
          <cell r="E101" t="str">
            <v>buah</v>
          </cell>
          <cell r="F101">
            <v>10000</v>
          </cell>
        </row>
        <row r="102">
          <cell r="D102" t="str">
            <v>Kunci Pintu</v>
          </cell>
          <cell r="E102" t="str">
            <v>buah</v>
          </cell>
          <cell r="F102">
            <v>50000</v>
          </cell>
        </row>
        <row r="103">
          <cell r="D103" t="str">
            <v>Kunci Selot</v>
          </cell>
          <cell r="E103" t="str">
            <v>buah</v>
          </cell>
          <cell r="F103">
            <v>50000</v>
          </cell>
        </row>
        <row r="104">
          <cell r="D104" t="str">
            <v>Kunci Tanam Kamar Mandi</v>
          </cell>
          <cell r="E104" t="str">
            <v>buah</v>
          </cell>
          <cell r="F104">
            <v>50000</v>
          </cell>
        </row>
        <row r="105">
          <cell r="D105" t="str">
            <v>Lem Kayu</v>
          </cell>
          <cell r="E105" t="str">
            <v>liter</v>
          </cell>
          <cell r="F105">
            <v>26000</v>
          </cell>
        </row>
        <row r="106">
          <cell r="D106" t="str">
            <v>List Kayu Profil</v>
          </cell>
          <cell r="E106" t="str">
            <v>m3</v>
          </cell>
          <cell r="F106">
            <v>6000</v>
          </cell>
        </row>
        <row r="107">
          <cell r="D107" t="str">
            <v>List Plafon</v>
          </cell>
          <cell r="E107" t="str">
            <v>m</v>
          </cell>
          <cell r="F107">
            <v>4000</v>
          </cell>
        </row>
        <row r="108">
          <cell r="D108" t="str">
            <v>Minyak cat</v>
          </cell>
          <cell r="E108" t="str">
            <v>ltr</v>
          </cell>
          <cell r="F108">
            <v>16200</v>
          </cell>
        </row>
        <row r="109">
          <cell r="D109" t="str">
            <v>Multipleks tebal 4 mm</v>
          </cell>
          <cell r="E109" t="str">
            <v>lembar</v>
          </cell>
          <cell r="F109">
            <v>76000</v>
          </cell>
        </row>
        <row r="110">
          <cell r="D110" t="str">
            <v>Multipleks tebal 9 mm</v>
          </cell>
          <cell r="E110" t="str">
            <v>lembar</v>
          </cell>
          <cell r="F110">
            <v>118800</v>
          </cell>
        </row>
        <row r="111">
          <cell r="D111" t="str">
            <v>Paku kayu</v>
          </cell>
          <cell r="E111" t="str">
            <v>kg</v>
          </cell>
          <cell r="F111">
            <v>10800</v>
          </cell>
        </row>
        <row r="112">
          <cell r="D112" t="str">
            <v>Paku seng</v>
          </cell>
          <cell r="E112" t="str">
            <v>kg</v>
          </cell>
          <cell r="F112">
            <v>31500</v>
          </cell>
        </row>
        <row r="113">
          <cell r="D113" t="str">
            <v>Paku Hak Panjang 15 cm</v>
          </cell>
          <cell r="E113" t="str">
            <v>kg</v>
          </cell>
          <cell r="F113">
            <v>15000</v>
          </cell>
        </row>
        <row r="114">
          <cell r="D114" t="str">
            <v>Paku Anti Karat</v>
          </cell>
          <cell r="E114" t="str">
            <v>kg</v>
          </cell>
          <cell r="F114">
            <v>12000</v>
          </cell>
        </row>
        <row r="115">
          <cell r="D115" t="str">
            <v>Paku Pancing</v>
          </cell>
          <cell r="E115" t="str">
            <v>bh</v>
          </cell>
          <cell r="F115">
            <v>800</v>
          </cell>
        </row>
        <row r="116">
          <cell r="D116" t="str">
            <v>Papan Kayu Bouwplank</v>
          </cell>
          <cell r="E116" t="str">
            <v>m3</v>
          </cell>
          <cell r="F116">
            <v>1800000</v>
          </cell>
        </row>
        <row r="117">
          <cell r="D117" t="str">
            <v>Papan lisplank</v>
          </cell>
          <cell r="E117" t="str">
            <v>m3</v>
          </cell>
          <cell r="F117">
            <v>3105000</v>
          </cell>
        </row>
        <row r="118">
          <cell r="D118" t="str">
            <v>Pasir pasangan</v>
          </cell>
          <cell r="E118" t="str">
            <v>m3</v>
          </cell>
          <cell r="F118">
            <v>65000</v>
          </cell>
        </row>
        <row r="119">
          <cell r="D119" t="str">
            <v>Pasir urug</v>
          </cell>
          <cell r="E119" t="str">
            <v>m3</v>
          </cell>
          <cell r="F119">
            <v>55000</v>
          </cell>
        </row>
        <row r="120">
          <cell r="D120" t="str">
            <v>Pipa Galvanis d = 3"</v>
          </cell>
          <cell r="E120" t="str">
            <v>m</v>
          </cell>
          <cell r="F120">
            <v>21833.333333333332</v>
          </cell>
        </row>
        <row r="121">
          <cell r="D121" t="str">
            <v>Paku sekrup 3,5"</v>
          </cell>
          <cell r="E121" t="str">
            <v>buah</v>
          </cell>
          <cell r="F121">
            <v>1000</v>
          </cell>
        </row>
        <row r="122">
          <cell r="D122" t="str">
            <v>Plat Aluminium</v>
          </cell>
          <cell r="E122" t="str">
            <v>M2</v>
          </cell>
          <cell r="F122">
            <v>200000</v>
          </cell>
        </row>
        <row r="123">
          <cell r="D123" t="str">
            <v>Plat Besi</v>
          </cell>
          <cell r="E123" t="str">
            <v>M2</v>
          </cell>
          <cell r="F123">
            <v>210000</v>
          </cell>
        </row>
        <row r="124">
          <cell r="D124" t="str">
            <v>Pegangan Pintu</v>
          </cell>
          <cell r="E124" t="str">
            <v>buah</v>
          </cell>
          <cell r="F124">
            <v>50000</v>
          </cell>
        </row>
        <row r="125">
          <cell r="D125" t="str">
            <v>Pintu lipat besi</v>
          </cell>
          <cell r="E125" t="str">
            <v>bh</v>
          </cell>
          <cell r="F125">
            <v>500000</v>
          </cell>
        </row>
        <row r="126">
          <cell r="D126" t="str">
            <v>Plamir</v>
          </cell>
          <cell r="E126" t="str">
            <v>kg</v>
          </cell>
          <cell r="F126">
            <v>34200</v>
          </cell>
        </row>
        <row r="127">
          <cell r="D127" t="str">
            <v>Plywood</v>
          </cell>
          <cell r="E127" t="str">
            <v>lembar</v>
          </cell>
          <cell r="F127">
            <v>55800</v>
          </cell>
        </row>
        <row r="128">
          <cell r="D128" t="str">
            <v>Rolling Door</v>
          </cell>
          <cell r="E128" t="str">
            <v>M2</v>
          </cell>
          <cell r="F128">
            <v>250000</v>
          </cell>
        </row>
        <row r="129">
          <cell r="D129" t="str">
            <v>Seal tape</v>
          </cell>
          <cell r="E129" t="str">
            <v>buah</v>
          </cell>
          <cell r="F129">
            <v>3000</v>
          </cell>
        </row>
        <row r="130">
          <cell r="D130" t="str">
            <v>Semen Portland</v>
          </cell>
          <cell r="E130" t="str">
            <v>kg</v>
          </cell>
          <cell r="F130">
            <v>1035</v>
          </cell>
        </row>
        <row r="131">
          <cell r="D131" t="str">
            <v>Semen putih</v>
          </cell>
          <cell r="E131" t="str">
            <v>kg</v>
          </cell>
          <cell r="F131">
            <v>2500</v>
          </cell>
        </row>
        <row r="132">
          <cell r="D132" t="str">
            <v>Semen warna</v>
          </cell>
          <cell r="E132" t="str">
            <v>kg</v>
          </cell>
          <cell r="F132">
            <v>2500</v>
          </cell>
        </row>
        <row r="133">
          <cell r="D133" t="str">
            <v>Shower Kran</v>
          </cell>
          <cell r="E133" t="str">
            <v>buah</v>
          </cell>
          <cell r="F133">
            <v>150000</v>
          </cell>
        </row>
        <row r="134">
          <cell r="D134" t="str">
            <v>Sirtu Klas B Lapisan Pondasi</v>
          </cell>
          <cell r="E134" t="str">
            <v>m3</v>
          </cell>
          <cell r="F134">
            <v>40000</v>
          </cell>
        </row>
        <row r="135">
          <cell r="D135" t="str">
            <v>Tanah Timbun</v>
          </cell>
          <cell r="E135" t="str">
            <v>m3</v>
          </cell>
          <cell r="F135">
            <v>87000</v>
          </cell>
        </row>
        <row r="136">
          <cell r="D136" t="str">
            <v>Tanah Timbun Pilihan</v>
          </cell>
          <cell r="E136" t="str">
            <v>m3</v>
          </cell>
          <cell r="F136">
            <v>87000</v>
          </cell>
        </row>
        <row r="137">
          <cell r="D137" t="str">
            <v>Teralis Besi</v>
          </cell>
          <cell r="E137" t="str">
            <v>m2</v>
          </cell>
          <cell r="F137">
            <v>311400</v>
          </cell>
        </row>
        <row r="138">
          <cell r="D138" t="str">
            <v>Tiang dan lampu taman komplit type fullglobe 2m</v>
          </cell>
          <cell r="E138" t="str">
            <v>Unit</v>
          </cell>
        </row>
        <row r="139">
          <cell r="D139" t="str">
            <v>Thinner</v>
          </cell>
          <cell r="E139" t="str">
            <v>Lietr</v>
          </cell>
          <cell r="F139">
            <v>16200</v>
          </cell>
        </row>
        <row r="140">
          <cell r="D140" t="str">
            <v>Urinoir Keramik</v>
          </cell>
          <cell r="E140" t="str">
            <v>buah</v>
          </cell>
          <cell r="F140">
            <v>800000</v>
          </cell>
        </row>
        <row r="141">
          <cell r="D141" t="str">
            <v>Wastafel</v>
          </cell>
          <cell r="E141" t="str">
            <v>buah</v>
          </cell>
          <cell r="F141">
            <v>400000</v>
          </cell>
        </row>
        <row r="145">
          <cell r="D145" t="str">
            <v>Rumput Manila</v>
          </cell>
          <cell r="E145" t="str">
            <v>M2</v>
          </cell>
          <cell r="F145">
            <v>35000</v>
          </cell>
        </row>
        <row r="146">
          <cell r="D146" t="str">
            <v>Pohon Palm Raja</v>
          </cell>
          <cell r="E146" t="str">
            <v>Btg</v>
          </cell>
          <cell r="F146">
            <v>150000</v>
          </cell>
        </row>
        <row r="147">
          <cell r="D147" t="str">
            <v>Pohon Cemara Lilin</v>
          </cell>
          <cell r="E147" t="str">
            <v>Btg</v>
          </cell>
          <cell r="F147">
            <v>100000</v>
          </cell>
        </row>
        <row r="148">
          <cell r="D148" t="str">
            <v>Pohon Kamboja</v>
          </cell>
          <cell r="E148" t="str">
            <v>Btg</v>
          </cell>
          <cell r="F148">
            <v>800000</v>
          </cell>
        </row>
        <row r="149">
          <cell r="D149" t="str">
            <v>Pohon Flamboyan</v>
          </cell>
          <cell r="E149" t="str">
            <v>Btg</v>
          </cell>
          <cell r="F149">
            <v>800000</v>
          </cell>
        </row>
        <row r="150">
          <cell r="D150" t="str">
            <v>Pohon Tiara Payung</v>
          </cell>
          <cell r="E150" t="str">
            <v>Btg</v>
          </cell>
          <cell r="F150">
            <v>800000</v>
          </cell>
        </row>
        <row r="154">
          <cell r="D154" t="str">
            <v>Excavator</v>
          </cell>
          <cell r="E154" t="str">
            <v>Jam</v>
          </cell>
          <cell r="F154">
            <v>180000</v>
          </cell>
        </row>
        <row r="155">
          <cell r="D155" t="str">
            <v>Wheel Loader</v>
          </cell>
          <cell r="E155" t="str">
            <v>Jam</v>
          </cell>
          <cell r="F155">
            <v>160000</v>
          </cell>
        </row>
        <row r="156">
          <cell r="D156" t="str">
            <v>Dump Truck</v>
          </cell>
          <cell r="E156" t="str">
            <v>Jam</v>
          </cell>
          <cell r="F156">
            <v>93600</v>
          </cell>
        </row>
        <row r="157">
          <cell r="D157" t="str">
            <v>Motor Grader</v>
          </cell>
          <cell r="E157" t="str">
            <v>Jam</v>
          </cell>
          <cell r="F157">
            <v>200000</v>
          </cell>
        </row>
        <row r="158">
          <cell r="D158" t="str">
            <v>Concrete Mixer</v>
          </cell>
          <cell r="E158" t="str">
            <v>Jam</v>
          </cell>
          <cell r="F158">
            <v>26400</v>
          </cell>
        </row>
        <row r="159">
          <cell r="D159" t="str">
            <v>Water Tanker</v>
          </cell>
          <cell r="E159" t="str">
            <v>Jam</v>
          </cell>
          <cell r="F159">
            <v>82400</v>
          </cell>
        </row>
        <row r="160">
          <cell r="D160" t="str">
            <v>Concrete Vibrator</v>
          </cell>
          <cell r="E160" t="str">
            <v>Jam</v>
          </cell>
          <cell r="F160">
            <v>24000</v>
          </cell>
        </row>
        <row r="161">
          <cell r="D161" t="str">
            <v>Compressor</v>
          </cell>
          <cell r="E161" t="str">
            <v>Jam</v>
          </cell>
          <cell r="F161">
            <v>80000</v>
          </cell>
        </row>
        <row r="162">
          <cell r="D162" t="str">
            <v>Vibratory Roller</v>
          </cell>
          <cell r="E162" t="str">
            <v>Jam</v>
          </cell>
          <cell r="F162">
            <v>128000</v>
          </cell>
        </row>
        <row r="163">
          <cell r="D163" t="str">
            <v>Tire Roller</v>
          </cell>
          <cell r="E163" t="str">
            <v>Jam</v>
          </cell>
          <cell r="F163">
            <v>152000</v>
          </cell>
        </row>
        <row r="164">
          <cell r="D164" t="str">
            <v>Asphalt Sprayer</v>
          </cell>
          <cell r="E164" t="str">
            <v>Jam</v>
          </cell>
          <cell r="F164">
            <v>50000</v>
          </cell>
        </row>
        <row r="165">
          <cell r="D165" t="str">
            <v>AMP</v>
          </cell>
          <cell r="E165" t="str">
            <v>Jam</v>
          </cell>
          <cell r="F165">
            <v>2500000</v>
          </cell>
        </row>
        <row r="166">
          <cell r="D166" t="str">
            <v>Genset</v>
          </cell>
          <cell r="E166" t="str">
            <v>Jam</v>
          </cell>
          <cell r="F166">
            <v>116000</v>
          </cell>
        </row>
        <row r="167">
          <cell r="D167" t="str">
            <v>Asphalt Finisher</v>
          </cell>
          <cell r="E167" t="str">
            <v>Jam</v>
          </cell>
          <cell r="F167">
            <v>110000</v>
          </cell>
        </row>
        <row r="168">
          <cell r="D168" t="str">
            <v>Tandem Roller</v>
          </cell>
          <cell r="E168" t="str">
            <v>Jam</v>
          </cell>
          <cell r="F168">
            <v>100000</v>
          </cell>
        </row>
        <row r="169">
          <cell r="D169" t="str">
            <v>Concrete Pump</v>
          </cell>
          <cell r="E169" t="str">
            <v>Jam</v>
          </cell>
          <cell r="F169">
            <v>82400</v>
          </cell>
        </row>
        <row r="170">
          <cell r="D170" t="str">
            <v>Mesin Las</v>
          </cell>
          <cell r="E170" t="str">
            <v>Jam</v>
          </cell>
          <cell r="F170">
            <v>33600</v>
          </cell>
        </row>
        <row r="180">
          <cell r="D180" t="str">
            <v>SNI 03-2835-2002.(6.7).1</v>
          </cell>
          <cell r="E180" t="str">
            <v>M3</v>
          </cell>
          <cell r="F180">
            <v>2316.0500000000002</v>
          </cell>
        </row>
        <row r="181">
          <cell r="D181" t="str">
            <v>SNI 03-2835-2002.(6.9)</v>
          </cell>
          <cell r="E181" t="str">
            <v>M3</v>
          </cell>
          <cell r="F181">
            <v>37160.090000000004</v>
          </cell>
        </row>
        <row r="182">
          <cell r="D182" t="str">
            <v>SNI 03-2835-2002.(6.10)</v>
          </cell>
          <cell r="E182" t="str">
            <v>M3</v>
          </cell>
          <cell r="F182">
            <v>22170.5</v>
          </cell>
        </row>
        <row r="183">
          <cell r="D183" t="str">
            <v>SNI 03-2835-2002.(6.11)</v>
          </cell>
          <cell r="E183" t="str">
            <v>M3</v>
          </cell>
          <cell r="F183">
            <v>84976.1</v>
          </cell>
        </row>
        <row r="184">
          <cell r="D184" t="str">
            <v>SNI 03-2835-2002.(6.15)</v>
          </cell>
          <cell r="E184" t="str">
            <v>M3</v>
          </cell>
          <cell r="F184" t="e">
            <v>#N/A</v>
          </cell>
        </row>
        <row r="190">
          <cell r="D190" t="str">
            <v>SNI 03-2836-2002.(6.5)</v>
          </cell>
          <cell r="E190" t="str">
            <v>M3</v>
          </cell>
          <cell r="F190">
            <v>462810.15</v>
          </cell>
        </row>
        <row r="191">
          <cell r="E191" t="str">
            <v>M3</v>
          </cell>
        </row>
        <row r="192">
          <cell r="D192" t="str">
            <v>SNI 03-2836-2002.(6.14)</v>
          </cell>
          <cell r="E192" t="str">
            <v>M3</v>
          </cell>
          <cell r="F192">
            <v>231323.4</v>
          </cell>
        </row>
        <row r="202">
          <cell r="D202" t="str">
            <v>SNI 03-Lt-2002.(6.74)</v>
          </cell>
          <cell r="F202">
            <v>237291.72500000001</v>
          </cell>
        </row>
        <row r="203">
          <cell r="D203" t="str">
            <v>SNI 03-6897-2002.(6.12).1</v>
          </cell>
        </row>
        <row r="204">
          <cell r="D204" t="str">
            <v>SNI 03-6897-2002.(6.9)</v>
          </cell>
          <cell r="E204" t="str">
            <v>M2</v>
          </cell>
          <cell r="F204">
            <v>135462.52499999999</v>
          </cell>
        </row>
        <row r="205">
          <cell r="D205" t="str">
            <v>SNI 03-6897-2002.(6.10)</v>
          </cell>
          <cell r="E205" t="str">
            <v>M2</v>
          </cell>
          <cell r="F205">
            <v>130391.19499999999</v>
          </cell>
        </row>
        <row r="206">
          <cell r="D206" t="str">
            <v>SNI 03-6897-2002.(6.12)</v>
          </cell>
          <cell r="E206" t="str">
            <v>M2</v>
          </cell>
          <cell r="F206">
            <v>125409.13</v>
          </cell>
        </row>
        <row r="211">
          <cell r="D211" t="str">
            <v>SNI 03-2837-2002.(6.13)</v>
          </cell>
          <cell r="E211" t="str">
            <v>M2</v>
          </cell>
          <cell r="F211">
            <v>39169.955000000002</v>
          </cell>
        </row>
        <row r="212">
          <cell r="D212" t="str">
            <v>SNI 03-2837-2002.(6.14)</v>
          </cell>
          <cell r="E212" t="str">
            <v>M2</v>
          </cell>
          <cell r="F212">
            <v>35422.474999999999</v>
          </cell>
        </row>
        <row r="213">
          <cell r="D213" t="str">
            <v>SNI 03-2837-2002.(6.16)</v>
          </cell>
          <cell r="E213" t="str">
            <v>M2</v>
          </cell>
          <cell r="F213">
            <v>31569.340000000004</v>
          </cell>
        </row>
        <row r="214">
          <cell r="D214" t="str">
            <v>SNI 03-2837-2002.(6.34)</v>
          </cell>
          <cell r="E214" t="str">
            <v>M2</v>
          </cell>
          <cell r="F214">
            <v>22084.370000000003</v>
          </cell>
        </row>
        <row r="215">
          <cell r="D215" t="str">
            <v>SNI 03-2837-2002.(6.22).1</v>
          </cell>
          <cell r="E215" t="str">
            <v>M2</v>
          </cell>
          <cell r="F215">
            <v>70057.239999999991</v>
          </cell>
        </row>
        <row r="216">
          <cell r="D216" t="str">
            <v>SNI 03-2837-2002.(6.22).2</v>
          </cell>
          <cell r="E216" t="str">
            <v>M2</v>
          </cell>
          <cell r="F216">
            <v>140004.47999999998</v>
          </cell>
        </row>
        <row r="217">
          <cell r="D217" t="str">
            <v>SNI 03-2837-2002.(6.1).1</v>
          </cell>
          <cell r="E217" t="str">
            <v>M2</v>
          </cell>
          <cell r="F217">
            <v>23932.370000000006</v>
          </cell>
        </row>
        <row r="223">
          <cell r="D223" t="str">
            <v>SNI 03-Lt-2002.(6.47).1</v>
          </cell>
          <cell r="E223" t="str">
            <v>M2</v>
          </cell>
          <cell r="F223">
            <v>110980.98000000001</v>
          </cell>
        </row>
        <row r="224">
          <cell r="D224" t="str">
            <v>SNI 03-Lt-2002.(6.44)</v>
          </cell>
          <cell r="E224" t="str">
            <v>M2</v>
          </cell>
          <cell r="F224">
            <v>124180.98000000001</v>
          </cell>
        </row>
        <row r="225">
          <cell r="D225" t="str">
            <v>SNI 03-Lt-2002.(6.68).1</v>
          </cell>
          <cell r="E225" t="str">
            <v>M2</v>
          </cell>
          <cell r="F225">
            <v>96699.9</v>
          </cell>
        </row>
        <row r="226">
          <cell r="D226" t="str">
            <v>SNI 03-Lt-2002.(6.68).2</v>
          </cell>
          <cell r="E226" t="str">
            <v>M2</v>
          </cell>
          <cell r="F226">
            <v>94499.9</v>
          </cell>
        </row>
        <row r="227">
          <cell r="D227" t="str">
            <v>SNI 03-Lt-2002.(6.69).1</v>
          </cell>
          <cell r="E227" t="str">
            <v>M2</v>
          </cell>
          <cell r="F227">
            <v>184235.97500000001</v>
          </cell>
        </row>
        <row r="228">
          <cell r="D228" t="str">
            <v>SNI 03-Lt-2002.(6.30).1</v>
          </cell>
          <cell r="E228" t="str">
            <v>M</v>
          </cell>
          <cell r="F228">
            <v>58806.506000000001</v>
          </cell>
        </row>
        <row r="229">
          <cell r="D229" t="str">
            <v>SNI 03-Lt-2002.(6.49).1</v>
          </cell>
          <cell r="E229" t="str">
            <v>M</v>
          </cell>
          <cell r="F229" t="e">
            <v>#REF!</v>
          </cell>
        </row>
        <row r="230">
          <cell r="D230" t="str">
            <v>SNI 03-Lt-2002.(6.82)</v>
          </cell>
          <cell r="E230" t="str">
            <v>M</v>
          </cell>
          <cell r="F230">
            <v>15832.74</v>
          </cell>
        </row>
        <row r="231">
          <cell r="D231" t="str">
            <v>SNI 03-Lt-2002.(6.74)</v>
          </cell>
          <cell r="E231" t="str">
            <v>M2</v>
          </cell>
          <cell r="F231">
            <v>237291.72500000001</v>
          </cell>
        </row>
        <row r="237">
          <cell r="D237" t="str">
            <v>SNI 03-Bt-2002.(6.4)</v>
          </cell>
          <cell r="F237">
            <v>63992.939999999995</v>
          </cell>
        </row>
        <row r="238">
          <cell r="D238" t="str">
            <v>SNI 03-Bt-2002.(6.4).1</v>
          </cell>
          <cell r="F238">
            <v>70936.14</v>
          </cell>
        </row>
        <row r="245">
          <cell r="D245" t="str">
            <v>SNI 03-3434-2002.(6.60)</v>
          </cell>
          <cell r="E245" t="str">
            <v>M</v>
          </cell>
          <cell r="F245">
            <v>9629.0700000000015</v>
          </cell>
        </row>
        <row r="246">
          <cell r="D246" t="str">
            <v>SNI 03-3434-2002.(6.2)</v>
          </cell>
          <cell r="E246" t="str">
            <v>M3</v>
          </cell>
          <cell r="F246">
            <v>3032996.2850000001</v>
          </cell>
        </row>
        <row r="247">
          <cell r="D247" t="str">
            <v>SNI 03-3434-2002.(6.26).1</v>
          </cell>
          <cell r="E247" t="str">
            <v>M3</v>
          </cell>
          <cell r="F247">
            <v>225872.9</v>
          </cell>
        </row>
        <row r="248">
          <cell r="D248" t="str">
            <v>SNI 03-3434-2002.(6.15)</v>
          </cell>
          <cell r="E248" t="str">
            <v>M2</v>
          </cell>
          <cell r="F248">
            <v>243745.7</v>
          </cell>
        </row>
        <row r="249">
          <cell r="D249" t="str">
            <v>SNI 03-3434-2002.(6.8)</v>
          </cell>
          <cell r="E249" t="str">
            <v>M3</v>
          </cell>
          <cell r="F249">
            <v>246378</v>
          </cell>
        </row>
        <row r="250">
          <cell r="D250" t="str">
            <v>SNI 03-3434-2002.(6.59).1</v>
          </cell>
          <cell r="E250" t="str">
            <v>M2</v>
          </cell>
          <cell r="F250">
            <v>39213.988000000005</v>
          </cell>
        </row>
        <row r="252">
          <cell r="D252" t="str">
            <v>SNI 03-3434-2002.(6.42)</v>
          </cell>
          <cell r="E252" t="str">
            <v>M2</v>
          </cell>
          <cell r="F252">
            <v>74401.8</v>
          </cell>
        </row>
        <row r="253">
          <cell r="D253" t="str">
            <v>SNI 03-3434-2002.(6.42).1</v>
          </cell>
          <cell r="F253">
            <v>48854.464999999997</v>
          </cell>
        </row>
        <row r="254">
          <cell r="D254" t="str">
            <v>SNI 03-3434-2002.(6.50).1</v>
          </cell>
          <cell r="E254" t="str">
            <v>M</v>
          </cell>
          <cell r="F254">
            <v>44025.3</v>
          </cell>
        </row>
        <row r="255">
          <cell r="D255" t="str">
            <v>SNI 03-3434-2002.(6.50)</v>
          </cell>
          <cell r="E255" t="str">
            <v>M</v>
          </cell>
          <cell r="F255">
            <v>40063.43</v>
          </cell>
        </row>
        <row r="257">
          <cell r="D257" t="str">
            <v>SNI 03-3434-2002.(6.28)</v>
          </cell>
          <cell r="E257" t="str">
            <v>M3</v>
          </cell>
          <cell r="F257">
            <v>1015982</v>
          </cell>
        </row>
        <row r="258">
          <cell r="D258" t="str">
            <v>SNI 03-3434-2002.(6.31)</v>
          </cell>
          <cell r="E258" t="str">
            <v>M2</v>
          </cell>
          <cell r="F258">
            <v>36508.449999999997</v>
          </cell>
        </row>
        <row r="259">
          <cell r="D259" t="str">
            <v>SNI 03-3434-2002.(6.48)</v>
          </cell>
          <cell r="E259" t="str">
            <v>M</v>
          </cell>
          <cell r="F259">
            <v>29329.3</v>
          </cell>
        </row>
        <row r="260">
          <cell r="D260" t="str">
            <v>SNI 03-3434-2002.(6.48).1</v>
          </cell>
          <cell r="E260" t="str">
            <v>M</v>
          </cell>
          <cell r="F260">
            <v>58548.6</v>
          </cell>
        </row>
        <row r="266">
          <cell r="D266" t="str">
            <v>SNI 03-B-2002.(6.1)</v>
          </cell>
          <cell r="E266" t="str">
            <v>Kg</v>
          </cell>
          <cell r="F266">
            <v>24104.553</v>
          </cell>
        </row>
        <row r="267">
          <cell r="D267" t="str">
            <v>SNI 03-B-2002.(6.8)</v>
          </cell>
          <cell r="F267">
            <v>394777.70199999999</v>
          </cell>
        </row>
        <row r="268">
          <cell r="D268" t="str">
            <v>SNI 03-B-2002.(6.12)</v>
          </cell>
          <cell r="F268">
            <v>242714.18600000002</v>
          </cell>
        </row>
        <row r="269">
          <cell r="D269" t="str">
            <v>SNI 03-B-2002 (6.6)</v>
          </cell>
          <cell r="F269">
            <v>647948.20200000005</v>
          </cell>
        </row>
        <row r="276">
          <cell r="D276" t="str">
            <v>SNI 03-KK-2002.(6.11)</v>
          </cell>
          <cell r="F276">
            <v>66677.709999999992</v>
          </cell>
        </row>
        <row r="277">
          <cell r="D277" t="str">
            <v>SNI 03-KK-2002.(6.11).1</v>
          </cell>
          <cell r="F277">
            <v>22567.71</v>
          </cell>
        </row>
        <row r="278">
          <cell r="D278" t="str">
            <v>SNI 03-KK-2002.(6.11).2</v>
          </cell>
          <cell r="F278">
            <v>22567.71</v>
          </cell>
        </row>
        <row r="279">
          <cell r="D279" t="str">
            <v>SNI 03-KK-2002.(6.12).1</v>
          </cell>
          <cell r="F279">
            <v>83932.255000000005</v>
          </cell>
        </row>
        <row r="280">
          <cell r="D280" t="str">
            <v>SNI 03-KK-2002.(6.17)</v>
          </cell>
          <cell r="F280">
            <v>94816.782500000001</v>
          </cell>
        </row>
        <row r="281">
          <cell r="D281" t="str">
            <v>SNI 03-KK-2002.(6.20)</v>
          </cell>
          <cell r="F281">
            <v>129785.78250000002</v>
          </cell>
        </row>
        <row r="282">
          <cell r="D282" t="str">
            <v>SNI 03-KK-2002.(6.24)</v>
          </cell>
          <cell r="F282">
            <v>250785.78250000003</v>
          </cell>
        </row>
        <row r="283">
          <cell r="D283" t="str">
            <v>SNI 03-KK-2002.(6.3)</v>
          </cell>
          <cell r="F283">
            <v>83932.255000000005</v>
          </cell>
        </row>
        <row r="284">
          <cell r="D284" t="str">
            <v>SNI 03-KK-2002.(6.4)</v>
          </cell>
          <cell r="F284">
            <v>79831.427499999991</v>
          </cell>
        </row>
        <row r="285">
          <cell r="D285" t="str">
            <v>SNI 03-KK-2002.(6.5)</v>
          </cell>
          <cell r="F285">
            <v>15244.5975</v>
          </cell>
        </row>
        <row r="286">
          <cell r="D286" t="str">
            <v>SNI 03-KK-2002.(6.6)</v>
          </cell>
          <cell r="F286">
            <v>18193.065000000002</v>
          </cell>
        </row>
        <row r="287">
          <cell r="D287" t="str">
            <v>SNI 03-KK-2002.(6.9)</v>
          </cell>
          <cell r="F287">
            <v>19644.5975</v>
          </cell>
        </row>
        <row r="292">
          <cell r="D292" t="str">
            <v>SNI 03-3436-2002.(6.2).1</v>
          </cell>
          <cell r="E292" t="str">
            <v>M2</v>
          </cell>
          <cell r="F292">
            <v>168344.55</v>
          </cell>
        </row>
        <row r="293">
          <cell r="D293" t="str">
            <v>AL-5</v>
          </cell>
          <cell r="E293" t="str">
            <v>M2</v>
          </cell>
          <cell r="F293">
            <v>41913.360000000001</v>
          </cell>
        </row>
        <row r="294">
          <cell r="D294" t="str">
            <v>SNI 03-3436-2002.(6.42)</v>
          </cell>
          <cell r="E294" t="str">
            <v>M2</v>
          </cell>
          <cell r="F294">
            <v>41913.360000000001</v>
          </cell>
        </row>
        <row r="295">
          <cell r="D295" t="str">
            <v>SNI 03-3436-2002.(6.40)</v>
          </cell>
          <cell r="E295" t="str">
            <v>M2</v>
          </cell>
          <cell r="F295">
            <v>164513.79999999999</v>
          </cell>
        </row>
        <row r="296">
          <cell r="D296" t="str">
            <v>SNI 03-3436-2002.(6.5)</v>
          </cell>
          <cell r="E296" t="str">
            <v>M2</v>
          </cell>
          <cell r="F296">
            <v>92494.819999999992</v>
          </cell>
        </row>
        <row r="297">
          <cell r="D297" t="str">
            <v>SNI 03-3436-2002.(6.8)</v>
          </cell>
          <cell r="E297" t="str">
            <v>M2</v>
          </cell>
          <cell r="F297">
            <v>42822.45</v>
          </cell>
        </row>
        <row r="298">
          <cell r="D298" t="str">
            <v>SNI 03-3436-2002.(6.32)</v>
          </cell>
          <cell r="E298" t="str">
            <v>M2</v>
          </cell>
          <cell r="F298">
            <v>116999.41</v>
          </cell>
        </row>
        <row r="304">
          <cell r="D304" t="str">
            <v>SNI 03-2838-2002.(6.11).1</v>
          </cell>
          <cell r="E304" t="str">
            <v>m2</v>
          </cell>
          <cell r="F304">
            <v>124955.98499999999</v>
          </cell>
        </row>
        <row r="305">
          <cell r="D305" t="str">
            <v>SNI 03-2838-2002.(6.11).2</v>
          </cell>
          <cell r="E305" t="str">
            <v>m2</v>
          </cell>
          <cell r="F305">
            <v>353795.58499999996</v>
          </cell>
        </row>
        <row r="313">
          <cell r="D313" t="str">
            <v>SNI 03-S-2002.(6.23).1</v>
          </cell>
          <cell r="E313" t="str">
            <v>m</v>
          </cell>
          <cell r="F313">
            <v>60189.367333333335</v>
          </cell>
        </row>
        <row r="314">
          <cell r="D314" t="str">
            <v>SNI 03-S-2002.(6.2)</v>
          </cell>
          <cell r="E314" t="str">
            <v>buah</v>
          </cell>
          <cell r="F314">
            <v>358837.6</v>
          </cell>
        </row>
        <row r="315">
          <cell r="D315" t="str">
            <v>SNI 03-S-2002.(6.4).1</v>
          </cell>
          <cell r="E315" t="str">
            <v>buah</v>
          </cell>
          <cell r="F315">
            <v>1011846</v>
          </cell>
        </row>
        <row r="316">
          <cell r="D316" t="str">
            <v>SNI 03-S-2002.(6.4)</v>
          </cell>
          <cell r="E316" t="str">
            <v>buah</v>
          </cell>
          <cell r="F316">
            <v>985446</v>
          </cell>
        </row>
        <row r="317">
          <cell r="D317" t="str">
            <v>SNI 03-S-2002.(6.5)</v>
          </cell>
          <cell r="E317" t="str">
            <v>buah</v>
          </cell>
          <cell r="F317">
            <v>630399</v>
          </cell>
        </row>
        <row r="318">
          <cell r="D318" t="str">
            <v>SNI 03-S-2002.(6.35)</v>
          </cell>
          <cell r="E318" t="str">
            <v>buah</v>
          </cell>
          <cell r="F318">
            <v>33694.65</v>
          </cell>
        </row>
        <row r="319">
          <cell r="D319" t="str">
            <v>SNI 03-S-2002.(6.36)</v>
          </cell>
          <cell r="E319" t="str">
            <v>buah</v>
          </cell>
          <cell r="F319">
            <v>10677.15</v>
          </cell>
        </row>
        <row r="320">
          <cell r="D320" t="str">
            <v>SNI 03-S-2002.(6.24).1</v>
          </cell>
          <cell r="E320" t="str">
            <v>m</v>
          </cell>
          <cell r="F320" t="e">
            <v>#N/A</v>
          </cell>
        </row>
        <row r="321">
          <cell r="D321" t="str">
            <v>SNI 03-S-2002.(6.7)</v>
          </cell>
          <cell r="E321" t="str">
            <v>buah</v>
          </cell>
          <cell r="F321">
            <v>3739567.7</v>
          </cell>
        </row>
        <row r="322">
          <cell r="D322" t="str">
            <v>SNI 03-S-2002.(6.33)</v>
          </cell>
          <cell r="E322" t="str">
            <v>buah</v>
          </cell>
          <cell r="F322">
            <v>1307035.5649999999</v>
          </cell>
        </row>
        <row r="323">
          <cell r="D323" t="str">
            <v>SNI 03-S-2002.(6.35).1</v>
          </cell>
          <cell r="E323" t="str">
            <v>buah</v>
          </cell>
          <cell r="F323">
            <v>171194.65</v>
          </cell>
        </row>
        <row r="338">
          <cell r="D338" t="str">
            <v>SNI 03-C-2002.(6.14)</v>
          </cell>
          <cell r="F338">
            <v>17052.222000000002</v>
          </cell>
        </row>
        <row r="339">
          <cell r="D339" t="str">
            <v>SNI 03-C-2002.(6.20)</v>
          </cell>
          <cell r="F339">
            <v>4054.6</v>
          </cell>
        </row>
        <row r="340">
          <cell r="D340" t="str">
            <v>SNI 03-C-2002.(6.8)</v>
          </cell>
          <cell r="F340">
            <v>22635.305</v>
          </cell>
        </row>
        <row r="374">
          <cell r="D374" t="str">
            <v>3.1 (1)</v>
          </cell>
          <cell r="E374" t="str">
            <v>M3</v>
          </cell>
          <cell r="F374">
            <v>27511.650941113854</v>
          </cell>
        </row>
        <row r="375">
          <cell r="D375" t="str">
            <v>3.1 (2)</v>
          </cell>
          <cell r="E375" t="str">
            <v>M3</v>
          </cell>
        </row>
        <row r="376">
          <cell r="D376" t="str">
            <v>3.1 (3)</v>
          </cell>
          <cell r="E376" t="str">
            <v>M3</v>
          </cell>
        </row>
        <row r="377">
          <cell r="D377" t="str">
            <v>3.1 (4)</v>
          </cell>
          <cell r="E377" t="str">
            <v>M3</v>
          </cell>
        </row>
        <row r="378">
          <cell r="D378" t="str">
            <v>3.1 (5)</v>
          </cell>
          <cell r="E378" t="str">
            <v>M3</v>
          </cell>
        </row>
        <row r="379">
          <cell r="D379" t="str">
            <v>3.2 (3)</v>
          </cell>
          <cell r="E379" t="str">
            <v>M3</v>
          </cell>
          <cell r="F379">
            <v>147683.07452030346</v>
          </cell>
        </row>
        <row r="380">
          <cell r="D380" t="str">
            <v>3.2 (2)</v>
          </cell>
          <cell r="E380" t="str">
            <v>M3</v>
          </cell>
          <cell r="F380">
            <v>145585.36813922354</v>
          </cell>
        </row>
        <row r="381">
          <cell r="D381" t="str">
            <v>3.3 (1)</v>
          </cell>
          <cell r="E381" t="str">
            <v>M3</v>
          </cell>
          <cell r="F381">
            <v>2058.6345381526103</v>
          </cell>
        </row>
        <row r="414">
          <cell r="D414" t="str">
            <v>5.1 (1)</v>
          </cell>
          <cell r="E414" t="str">
            <v>M3</v>
          </cell>
          <cell r="F414">
            <v>182314.0304284849</v>
          </cell>
        </row>
        <row r="415">
          <cell r="D415" t="str">
            <v>5.1 (2)</v>
          </cell>
          <cell r="E415" t="str">
            <v>M3</v>
          </cell>
          <cell r="F415">
            <v>118886.93042848489</v>
          </cell>
        </row>
        <row r="424">
          <cell r="D424" t="str">
            <v>6.1 (1)</v>
          </cell>
          <cell r="E424" t="str">
            <v>Liter</v>
          </cell>
          <cell r="F424">
            <v>6570.2838018741641</v>
          </cell>
        </row>
        <row r="425">
          <cell r="D425" t="str">
            <v>6.1 (2)</v>
          </cell>
          <cell r="E425" t="str">
            <v>Liter</v>
          </cell>
          <cell r="F425">
            <v>7800.1620240963866</v>
          </cell>
        </row>
        <row r="426">
          <cell r="D426" t="str">
            <v>6.2 (1)</v>
          </cell>
          <cell r="E426" t="str">
            <v>M2</v>
          </cell>
        </row>
        <row r="427">
          <cell r="D427" t="str">
            <v>6.2 (2)</v>
          </cell>
          <cell r="E427" t="str">
            <v>M2</v>
          </cell>
        </row>
        <row r="428">
          <cell r="D428" t="str">
            <v>6.2 (3)</v>
          </cell>
          <cell r="E428" t="str">
            <v>Liter</v>
          </cell>
        </row>
        <row r="429">
          <cell r="D429" t="str">
            <v>6.3 (1)</v>
          </cell>
          <cell r="E429" t="str">
            <v>M2</v>
          </cell>
        </row>
        <row r="430">
          <cell r="D430" t="str">
            <v>6.3 (2)</v>
          </cell>
          <cell r="E430" t="str">
            <v>M2</v>
          </cell>
        </row>
        <row r="431">
          <cell r="D431" t="str">
            <v>6.3 (3)</v>
          </cell>
          <cell r="E431" t="str">
            <v>M2</v>
          </cell>
        </row>
        <row r="432">
          <cell r="D432" t="str">
            <v>6.3 (4)</v>
          </cell>
          <cell r="E432" t="str">
            <v>M3</v>
          </cell>
          <cell r="F432">
            <v>1278312.6053738766</v>
          </cell>
        </row>
        <row r="433">
          <cell r="D433" t="str">
            <v>6.3 (5)</v>
          </cell>
          <cell r="E433" t="str">
            <v>M2</v>
          </cell>
          <cell r="F433">
            <v>56924.006928605544</v>
          </cell>
        </row>
        <row r="434">
          <cell r="D434" t="str">
            <v>6.3 (6)</v>
          </cell>
          <cell r="E434" t="str">
            <v>M3</v>
          </cell>
        </row>
        <row r="435">
          <cell r="D435" t="str">
            <v>6.4 (1)</v>
          </cell>
          <cell r="E435" t="str">
            <v>M2</v>
          </cell>
        </row>
        <row r="436">
          <cell r="D436" t="str">
            <v>6.4 (2)</v>
          </cell>
          <cell r="E436" t="str">
            <v>M2</v>
          </cell>
        </row>
        <row r="437">
          <cell r="D437" t="str">
            <v>6.4 (3)</v>
          </cell>
          <cell r="E437" t="str">
            <v>M2</v>
          </cell>
        </row>
        <row r="438">
          <cell r="D438" t="str">
            <v>6.4 (4)</v>
          </cell>
          <cell r="E438" t="str">
            <v>Ton</v>
          </cell>
        </row>
        <row r="439">
          <cell r="D439" t="str">
            <v>6.4 (5)</v>
          </cell>
          <cell r="E439" t="str">
            <v>Ton</v>
          </cell>
        </row>
        <row r="440">
          <cell r="D440" t="str">
            <v>6.4 (6)</v>
          </cell>
          <cell r="E440" t="str">
            <v>Liter</v>
          </cell>
        </row>
        <row r="441">
          <cell r="D441" t="str">
            <v>6.5 (1)</v>
          </cell>
          <cell r="E441" t="str">
            <v>M3</v>
          </cell>
        </row>
        <row r="442">
          <cell r="D442" t="str">
            <v>6.6</v>
          </cell>
          <cell r="E442" t="str">
            <v>M3</v>
          </cell>
        </row>
        <row r="458">
          <cell r="D458" t="str">
            <v>7.1 (6)</v>
          </cell>
          <cell r="E458" t="str">
            <v>M3</v>
          </cell>
          <cell r="F458">
            <v>655639.87957000418</v>
          </cell>
        </row>
        <row r="459">
          <cell r="D459" t="str">
            <v>7.1 (5)</v>
          </cell>
          <cell r="E459" t="str">
            <v>M3</v>
          </cell>
          <cell r="F459">
            <v>739669.82564874867</v>
          </cell>
        </row>
        <row r="460">
          <cell r="D460" t="str">
            <v>7.1 (3)</v>
          </cell>
          <cell r="E460" t="str">
            <v>M3</v>
          </cell>
          <cell r="F460">
            <v>894006.63905622484</v>
          </cell>
        </row>
        <row r="461">
          <cell r="D461" t="str">
            <v>7.3 (1)</v>
          </cell>
          <cell r="E461" t="str">
            <v>Kg</v>
          </cell>
          <cell r="F461">
            <v>9326.35</v>
          </cell>
        </row>
        <row r="462">
          <cell r="D462" t="str">
            <v>7.3 (3)</v>
          </cell>
          <cell r="E462" t="str">
            <v>Kg</v>
          </cell>
          <cell r="F462">
            <v>17977.850000000002</v>
          </cell>
        </row>
        <row r="503">
          <cell r="D503" t="str">
            <v>7.4 (4).a</v>
          </cell>
          <cell r="E503" t="str">
            <v>kg</v>
          </cell>
          <cell r="F503">
            <v>23121.868000000002</v>
          </cell>
        </row>
        <row r="543">
          <cell r="D543" t="str">
            <v>7.10 (2)</v>
          </cell>
          <cell r="E543" t="str">
            <v>M3</v>
          </cell>
        </row>
        <row r="583">
          <cell r="D583" t="str">
            <v>8.4 (2)</v>
          </cell>
          <cell r="E583" t="str">
            <v>M2</v>
          </cell>
          <cell r="F583">
            <v>82786</v>
          </cell>
        </row>
        <row r="649">
          <cell r="D649" t="str">
            <v>AL-1</v>
          </cell>
          <cell r="F649">
            <v>31158.05</v>
          </cell>
        </row>
        <row r="650">
          <cell r="D650" t="str">
            <v>AL-2</v>
          </cell>
          <cell r="F650">
            <v>91740</v>
          </cell>
        </row>
        <row r="651">
          <cell r="D651" t="str">
            <v>AL-3</v>
          </cell>
          <cell r="F651">
            <v>8674.5120000000006</v>
          </cell>
        </row>
        <row r="652">
          <cell r="D652" t="str">
            <v>AL-4</v>
          </cell>
          <cell r="F652">
            <v>387073.5</v>
          </cell>
        </row>
        <row r="653">
          <cell r="D653" t="str">
            <v>AL-5</v>
          </cell>
          <cell r="F653">
            <v>335615.77500000002</v>
          </cell>
        </row>
        <row r="654">
          <cell r="D654" t="str">
            <v>AL-6</v>
          </cell>
          <cell r="F654">
            <v>122232</v>
          </cell>
        </row>
        <row r="655">
          <cell r="D655" t="str">
            <v>AL-7</v>
          </cell>
          <cell r="F655">
            <v>907.5</v>
          </cell>
        </row>
        <row r="656">
          <cell r="D656" t="str">
            <v>AL-8</v>
          </cell>
          <cell r="F656">
            <v>63197.75</v>
          </cell>
        </row>
        <row r="657">
          <cell r="D657" t="str">
            <v>AL-9</v>
          </cell>
          <cell r="E657" t="str">
            <v>M2</v>
          </cell>
          <cell r="F657">
            <v>351761.3</v>
          </cell>
        </row>
        <row r="658">
          <cell r="D658" t="str">
            <v>AL-10</v>
          </cell>
          <cell r="F658">
            <v>906193.75</v>
          </cell>
        </row>
        <row r="659">
          <cell r="D659" t="str">
            <v>AL-11</v>
          </cell>
          <cell r="F659">
            <v>191193.75</v>
          </cell>
        </row>
        <row r="660">
          <cell r="D660" t="str">
            <v>AL-12</v>
          </cell>
          <cell r="F660">
            <v>136193.75</v>
          </cell>
        </row>
        <row r="661">
          <cell r="D661" t="str">
            <v>AL-13</v>
          </cell>
          <cell r="F661">
            <v>906193.75</v>
          </cell>
        </row>
        <row r="662">
          <cell r="D662" t="str">
            <v>AL-14</v>
          </cell>
          <cell r="F662">
            <v>906193.75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UP (ASLI)"/>
      <sheetName val="Rekap"/>
      <sheetName val="Cover M"/>
      <sheetName val="Pengesahan"/>
      <sheetName val="Analis"/>
      <sheetName val="H.bh ' 04"/>
      <sheetName val="Inv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74">
          <cell r="E574" t="str">
            <v>Beton Bertulang  Balok Lantai 25 / 50</v>
          </cell>
        </row>
      </sheetData>
      <sheetData sheetId="5" refreshError="1"/>
      <sheetData sheetId="6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ah"/>
      <sheetName val="Analisa"/>
      <sheetName val="Basement"/>
      <sheetName val="lt-1"/>
      <sheetName val="Reservoar"/>
      <sheetName val="Rekap"/>
      <sheetName val="lt-1 AC"/>
      <sheetName val="Anali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duk"/>
      <sheetName val="Penawaran"/>
      <sheetName val="Rekap. Jalan"/>
      <sheetName val="Rekap Total"/>
      <sheetName val="Kuantitas &amp; Harga"/>
      <sheetName val="Anl. Mobilisasi"/>
      <sheetName val="Anl. Tehnis"/>
      <sheetName val="Analisa"/>
      <sheetName val="Harga Satuan"/>
      <sheetName val="Rekap Drainase"/>
      <sheetName val="Anl. Drainase"/>
      <sheetName val="Rekap Air Bersih"/>
      <sheetName val="Anl. Air Bersih"/>
      <sheetName val="Rekap Air Kotor"/>
      <sheetName val="Anl. Air Kotor"/>
      <sheetName val="Rekap Persampahan"/>
      <sheetName val="Anl. Persampahan"/>
      <sheetName val="Rekap Lanscape"/>
      <sheetName val="Anl. Lanscape"/>
      <sheetName val="H Sat Lanscape"/>
      <sheetName val="Metode"/>
      <sheetName val="Jadwal Pelaksanaan"/>
      <sheetName val="Jadwal Alat"/>
      <sheetName val="Jadwal Bahan"/>
      <sheetName val="Perhit. Bahan"/>
      <sheetName val="Kap.Pemecah Batu"/>
      <sheetName val="Kapasitas AMP"/>
      <sheetName val="Mat On Site"/>
      <sheetName val="MP. Utama"/>
      <sheetName val="Peralatan"/>
      <sheetName val="Personil Inti"/>
      <sheetName val="Subkon"/>
      <sheetName val="Kulit"/>
      <sheetName val="Aritmatik"/>
      <sheetName val="Kelengkapan"/>
    </sheetNames>
    <sheetDataSet>
      <sheetData sheetId="0"/>
      <sheetData sheetId="1"/>
      <sheetData sheetId="2"/>
      <sheetData sheetId="3"/>
      <sheetData sheetId="4" refreshError="1">
        <row r="101">
          <cell r="C101" t="str">
            <v>DIVISI  5.  PERKERASAN  BERBUTIR</v>
          </cell>
        </row>
        <row r="103">
          <cell r="A103" t="str">
            <v>5.1 (1)</v>
          </cell>
          <cell r="C103" t="str">
            <v>Lapis Pondasi Agregat Kelas A</v>
          </cell>
          <cell r="F103" t="str">
            <v>M3</v>
          </cell>
          <cell r="G103">
            <v>1575</v>
          </cell>
          <cell r="H103">
            <v>345017.81</v>
          </cell>
          <cell r="I103">
            <v>543403050.75</v>
          </cell>
        </row>
        <row r="104">
          <cell r="A104" t="str">
            <v>5.1 (2)</v>
          </cell>
          <cell r="C104" t="str">
            <v>Lapis Pondasi Agregat Kelas B</v>
          </cell>
          <cell r="F104" t="str">
            <v>M3</v>
          </cell>
          <cell r="G104">
            <v>2100</v>
          </cell>
          <cell r="H104">
            <v>271349.43</v>
          </cell>
          <cell r="I104">
            <v>569833803</v>
          </cell>
        </row>
        <row r="106">
          <cell r="A106" t="str">
            <v>5.2 (1)</v>
          </cell>
          <cell r="C106" t="str">
            <v>Lapis Pondasi Agregat Kelas C</v>
          </cell>
          <cell r="F106" t="str">
            <v>M3</v>
          </cell>
        </row>
        <row r="108">
          <cell r="A108" t="str">
            <v>5.3 (1)</v>
          </cell>
          <cell r="C108" t="str">
            <v>Cement Treated Base (CTB)</v>
          </cell>
          <cell r="F108" t="str">
            <v>M3</v>
          </cell>
        </row>
        <row r="109">
          <cell r="A109" t="str">
            <v>5.3 (2)</v>
          </cell>
          <cell r="C109" t="str">
            <v>Cement Treated Sub Base (CTSB)</v>
          </cell>
          <cell r="F109" t="str">
            <v>M3</v>
          </cell>
        </row>
        <row r="111">
          <cell r="A111" t="str">
            <v>5.4 (1)</v>
          </cell>
          <cell r="C111" t="str">
            <v>Semen Untuk Lapis Pondasi Semen Tanah</v>
          </cell>
          <cell r="F111" t="str">
            <v>Ton</v>
          </cell>
        </row>
        <row r="112">
          <cell r="A112" t="str">
            <v>5.4 (2)</v>
          </cell>
          <cell r="C112" t="str">
            <v>Lapis Pondasi Semen Tanah</v>
          </cell>
          <cell r="F112" t="str">
            <v>M3</v>
          </cell>
        </row>
        <row r="114">
          <cell r="A114" t="str">
            <v>5.5</v>
          </cell>
          <cell r="C114" t="str">
            <v>Perkerasan Beton</v>
          </cell>
          <cell r="F114" t="str">
            <v>M3</v>
          </cell>
        </row>
        <row r="118">
          <cell r="C118" t="str">
            <v>Jumlah Harga Pekerjaan DIVISI 5 (masuk pada Rekapitulasi Perkiraan Harga Pekerjaan)</v>
          </cell>
          <cell r="I118">
            <v>1113236853.75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suara"/>
      <sheetName val="Titik kabel"/>
      <sheetName val="Tata Suara (4)"/>
      <sheetName val="Tata Suara (5)"/>
      <sheetName val="Tata Suara (6)"/>
      <sheetName val="R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RAND REKAP"/>
      <sheetName val="I-KAMAR"/>
      <sheetName val="H.Satuan"/>
      <sheetName val="HB "/>
      <sheetName val="A-11 Steel Str (2)"/>
      <sheetName val="Calculations"/>
      <sheetName val="Struktur"/>
      <sheetName val="RAB"/>
      <sheetName val="FORM X COST"/>
      <sheetName val="Pipe"/>
      <sheetName val="Structure"/>
      <sheetName val="Material"/>
      <sheetName val="KEBALAT"/>
      <sheetName val="FINAL"/>
      <sheetName val="CRUSER"/>
      <sheetName val="ch"/>
      <sheetName val="Scd_RAB"/>
      <sheetName val="Penwrn"/>
      <sheetName val="sched"/>
      <sheetName val="304_06"/>
      <sheetName val="TOTAL"/>
      <sheetName val="DAFTAR 7"/>
      <sheetName val="DAFTAR_8"/>
      <sheetName val="HRG BHN"/>
      <sheetName val="DAF_1"/>
      <sheetName val="Harga satuan"/>
      <sheetName val="Master 1.0"/>
      <sheetName val="Steel-Twr"/>
      <sheetName val="s"/>
      <sheetName val="Hargamat"/>
      <sheetName val="G_SUMMARY"/>
      <sheetName val="EK"/>
      <sheetName val="Analisa 2"/>
      <sheetName val="Isolasi Luar Dalam"/>
      <sheetName val="Isolasi Luar"/>
      <sheetName val="BAG-III"/>
      <sheetName val="DASH"/>
      <sheetName val="BQ ARS"/>
      <sheetName val="data"/>
      <sheetName val="HSD"/>
      <sheetName val="bhn "/>
      <sheetName val="RAB RIIL kayu"/>
      <sheetName val="MINAT"/>
      <sheetName val="formminat"/>
      <sheetName val="Analisa Upah &amp; Bahan Plum"/>
      <sheetName val="iTEM hARSAT"/>
      <sheetName val="Bahan"/>
      <sheetName val="rekap.c"/>
      <sheetName val="sph"/>
      <sheetName val="Titik_kabel"/>
      <sheetName val="Tata_Suara_(4)"/>
      <sheetName val="Tata_Suara_(5)"/>
      <sheetName val="Tata_Suara_(6)"/>
      <sheetName val="GRAND_REKAP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_Satuan"/>
      <sheetName val="FORM_X_COST"/>
      <sheetName val="HB_"/>
      <sheetName val="Harga_satuan"/>
      <sheetName val="Master_1_0"/>
      <sheetName val="A-11_Steel_Str_(2)"/>
      <sheetName val="Elektrikal"/>
      <sheetName val="NYATDOK"/>
      <sheetName val="Scedule"/>
      <sheetName val="H Satuan Dasar"/>
      <sheetName val="Meth"/>
      <sheetName val="AN-E"/>
      <sheetName val="harsat"/>
      <sheetName val="analisa"/>
      <sheetName val="Harga Bahan"/>
      <sheetName val="HSA &amp; PAB"/>
      <sheetName val="Harga Upah "/>
      <sheetName val="RAB T-225 TP"/>
      <sheetName val="WEEKLY"/>
      <sheetName val="rek det 1-3"/>
      <sheetName val="4"/>
      <sheetName val="IPL_SCHEDULE"/>
      <sheetName val="Daf 1"/>
      <sheetName val="fin Villa A"/>
      <sheetName val="A"/>
      <sheetName val="REQDELTA"/>
      <sheetName val="SEX"/>
      <sheetName val="Sheet3"/>
      <sheetName val="Kuantitas &amp; Harga"/>
      <sheetName val="FAK"/>
      <sheetName val="NP"/>
      <sheetName val="analisa el"/>
      <sheetName val="Als Struk"/>
      <sheetName val="MENU"/>
      <sheetName val="Pekerjaan"/>
      <sheetName val="I_KAMAR"/>
      <sheetName val="J"/>
      <sheetName val="srtberkas"/>
      <sheetName val="C &amp; G RHS"/>
      <sheetName val="DATA2009"/>
      <sheetName val="RincianQ3_Q4"/>
      <sheetName val="DataSAR_4Okt"/>
      <sheetName val="a.h ars sum"/>
      <sheetName val="a.h ars"/>
      <sheetName val="Rkp"/>
      <sheetName val="quarry"/>
      <sheetName val="MAP"/>
      <sheetName val="KP1590_E"/>
      <sheetName val="Div 10"/>
      <sheetName val="DAF-4"/>
      <sheetName val="DAF-1"/>
      <sheetName val="FAKTOR"/>
      <sheetName val="escon"/>
      <sheetName val="4-MVAC"/>
      <sheetName val="SAP"/>
      <sheetName val="index"/>
      <sheetName val="BID_PRC"/>
      <sheetName val="PRC_COMP"/>
      <sheetName val="insentif"/>
      <sheetName val="CV"/>
      <sheetName val="DAFTAR HARGA"/>
      <sheetName val="Rate"/>
      <sheetName val="6-MVAC"/>
      <sheetName val="BM"/>
      <sheetName val="AN-PIPA"/>
      <sheetName val="SAT EL"/>
      <sheetName val="AN-KOLOM"/>
      <sheetName val="STR - 2B"/>
      <sheetName val="D-1"/>
      <sheetName val="BAG-2"/>
      <sheetName val="PMK"/>
      <sheetName val="2.1"/>
      <sheetName val="DAF-3"/>
      <sheetName val="2.2"/>
      <sheetName val="Supply Agrmnt"/>
      <sheetName val="ahas-ins"/>
      <sheetName val="Analisa Harsat"/>
      <sheetName val="2.4~LISTRIK"/>
      <sheetName val="2.9~TLP&amp;DATA"/>
      <sheetName val="2.6~TS"/>
      <sheetName val="Analisa Upah _ Bahan Plum"/>
      <sheetName val="FORM 7"/>
      <sheetName val="FORM 3A"/>
      <sheetName val="ANAL_HREZ"/>
      <sheetName val="RAB_HREZ"/>
      <sheetName val="tknk"/>
      <sheetName val="ANALISA GRS TENGAH"/>
      <sheetName val="D4"/>
      <sheetName val="D6"/>
      <sheetName val="D7"/>
      <sheetName val="D8"/>
      <sheetName val="NP 2.1"/>
      <sheetName val="DU&amp;B"/>
      <sheetName val="Memb Schd"/>
      <sheetName val="TENAGA"/>
      <sheetName val="HSTANAH.XLS"/>
      <sheetName val="UMUM"/>
      <sheetName val="Rinc All"/>
      <sheetName val="HArga"/>
      <sheetName val="Nama"/>
      <sheetName val="L2"/>
      <sheetName val="RAB 2007"/>
      <sheetName val="Total Harga"/>
      <sheetName val="Harsat Pekerjaan"/>
      <sheetName val="BASIC"/>
      <sheetName val="4-Basic Price"/>
      <sheetName val="Reka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F-8"/>
      <sheetName val="Titik kabel"/>
      <sheetName val="DAF-1"/>
      <sheetName val="#REF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 80 M "/>
      <sheetName val="RAB Revisi(69m)"/>
      <sheetName val="REKAP"/>
      <sheetName val="RAB-1 Revisi(69 m)"/>
      <sheetName val="RAB-1 (100 m)"/>
      <sheetName val="DU&amp;B"/>
      <sheetName val="Analisa"/>
    </sheetNames>
    <sheetDataSet>
      <sheetData sheetId="0"/>
      <sheetData sheetId="1"/>
      <sheetData sheetId="2"/>
      <sheetData sheetId="3"/>
      <sheetData sheetId="4"/>
      <sheetData sheetId="5" refreshError="1">
        <row r="20">
          <cell r="F20">
            <v>13000</v>
          </cell>
        </row>
      </sheetData>
      <sheetData sheetId="6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itulasi SKS"/>
      <sheetName val="Rekapitulasi"/>
      <sheetName val="Kuantitas"/>
      <sheetName val="Analisa"/>
      <sheetName val="DU&amp;B"/>
      <sheetName val="JADWAL"/>
    </sheetNames>
    <sheetDataSet>
      <sheetData sheetId="0"/>
      <sheetData sheetId="1"/>
      <sheetData sheetId="2"/>
      <sheetData sheetId="3"/>
      <sheetData sheetId="4">
        <row r="17">
          <cell r="F17">
            <v>25000</v>
          </cell>
        </row>
      </sheetData>
      <sheetData sheetId="5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</sheetNames>
    <sheetDataSet>
      <sheetData sheetId="0" refreshError="1">
        <row r="6">
          <cell r="D6">
            <v>25000</v>
          </cell>
        </row>
        <row r="7">
          <cell r="D7">
            <v>20000</v>
          </cell>
        </row>
        <row r="29">
          <cell r="D29">
            <v>17340</v>
          </cell>
        </row>
        <row r="42">
          <cell r="D42">
            <v>1800000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tk drb"/>
      <sheetName val="DPU"/>
      <sheetName val="subkon"/>
      <sheetName val="Anl TEK"/>
      <sheetName val="div3"/>
      <sheetName val="Rekap"/>
      <sheetName val="Rab"/>
      <sheetName val="An G tnh "/>
      <sheetName val="T tng"/>
      <sheetName val="Talt"/>
      <sheetName val="Anl"/>
      <sheetName val="Tbhn"/>
      <sheetName val="Tsch"/>
      <sheetName val="Peralatan"/>
      <sheetName val="AN Hrg"/>
      <sheetName val="harga bahan"/>
      <sheetName val="MOB"/>
      <sheetName val="nwp"/>
      <sheetName val="MOB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3">
          <cell r="G13" t="str">
            <v>Tk</v>
          </cell>
          <cell r="H13">
            <v>7</v>
          </cell>
          <cell r="I13" t="str">
            <v>Jam</v>
          </cell>
        </row>
        <row r="14">
          <cell r="G14" t="str">
            <v>Fk</v>
          </cell>
          <cell r="H14">
            <v>1.2</v>
          </cell>
          <cell r="I14" t="str">
            <v>-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Analisa"/>
      <sheetName val="Rekap"/>
      <sheetName val="BOQ KJ-D &amp; KJ-E"/>
      <sheetName val="hrg-dsr"/>
      <sheetName val="REKAPITULASI"/>
      <sheetName val="HargaBahan"/>
      <sheetName val="divII"/>
      <sheetName val="bung _ deviden"/>
      <sheetName val="B - Norelec"/>
      <sheetName val="DAF-1"/>
      <sheetName val="abcdef"/>
      <sheetName val="304-06"/>
      <sheetName val="HRG BHN"/>
      <sheetName val="B _ Norelec"/>
      <sheetName val="TOWN"/>
      <sheetName val="name"/>
      <sheetName val="Material"/>
      <sheetName val="41,9&amp;36,3"/>
      <sheetName val="SAT-BHN"/>
      <sheetName val="DAF-7"/>
      <sheetName val="Basic P"/>
      <sheetName val="HB"/>
      <sheetName val="M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RAB "/>
      <sheetName val="ANALISA"/>
      <sheetName val="UPAH"/>
      <sheetName val="VOLUME"/>
    </sheetNames>
    <sheetDataSet>
      <sheetData sheetId="0"/>
      <sheetData sheetId="1"/>
      <sheetData sheetId="2"/>
      <sheetData sheetId="3">
        <row r="33">
          <cell r="E33">
            <v>14000</v>
          </cell>
        </row>
        <row r="34">
          <cell r="E34">
            <v>300000</v>
          </cell>
        </row>
      </sheetData>
      <sheetData sheetId="4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 &amp; Dist"/>
      <sheetName val="Instrument List"/>
      <sheetName val="PSV"/>
    </sheetNames>
    <sheetDataSet>
      <sheetData sheetId="0"/>
      <sheetData sheetId="1"/>
      <sheetData sheetId="2"/>
      <sheetData sheetId="3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 ID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ARP1"/>
      <sheetName val="Pipe ID"/>
      <sheetName val="Sheet1"/>
      <sheetName val="Sheet2"/>
      <sheetName val="Sheet3"/>
      <sheetName val="Units"/>
      <sheetName val="UnitTable"/>
      <sheetName val="FIRE"/>
      <sheetName val="Page 1"/>
      <sheetName val="51-PSV8008L"/>
      <sheetName val="GEN"/>
      <sheetName val="Coupling"/>
      <sheetName val="Pages 1-5"/>
      <sheetName val="CABLE DATA"/>
      <sheetName val="Pipe_ID"/>
      <sheetName val="Settings"/>
      <sheetName val="Menu"/>
      <sheetName val="Instructions"/>
      <sheetName val="Information"/>
      <sheetName val="Hor-3P-With Boot"/>
      <sheetName val="Hor-3P-Weir-No Boot"/>
      <sheetName val="Hor-3P-Standpipe"/>
      <sheetName val="Hor-2P"/>
      <sheetName val="Ver-2P"/>
      <sheetName val="MENUMACRO"/>
      <sheetName val="National"/>
      <sheetName val="Reloc &amp; Living Cost"/>
      <sheetName val="HMB Normal"/>
      <sheetName val="BOQ"/>
      <sheetName val="prog-C1"/>
      <sheetName val="geo-C1"/>
      <sheetName val="geo-C2"/>
      <sheetName val="RXDATA"/>
      <sheetName val=" ratings"/>
      <sheetName val="HRG BHN"/>
      <sheetName val="PP-8000AB"/>
      <sheetName val="TOEC"/>
      <sheetName val="database-emp"/>
      <sheetName val="Labor"/>
      <sheetName val="NAME"/>
      <sheetName val="DATE"/>
      <sheetName val="notifier"/>
      <sheetName val="RE-BAR"/>
      <sheetName val="WORK-VOL"/>
    </sheetNames>
    <definedNames>
      <definedName name="Macro20"/>
      <definedName name="MAINMEN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bilisasi"/>
      <sheetName val="ANALISA 1"/>
      <sheetName val="ANALISA 2"/>
      <sheetName val="Peralatan"/>
      <sheetName val="UPAH &amp; HARGA"/>
      <sheetName val="RAB"/>
      <sheetName val="Rekap LAGEUN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TAMBAHAN"/>
      <sheetName val="REKAPITULASI"/>
      <sheetName val="PRELIMINARY"/>
      <sheetName val="OFFICE"/>
      <sheetName val="LAB"/>
      <sheetName val="TRAINING"/>
      <sheetName val="SEL &amp; SECR &amp; BANGSAL"/>
      <sheetName val="BAHAN &amp; UPAH"/>
      <sheetName val="Analisa"/>
      <sheetName val="SCEDULE"/>
    </sheetNames>
    <sheetDataSet>
      <sheetData sheetId="0"/>
      <sheetData sheetId="1"/>
      <sheetData sheetId="2"/>
      <sheetData sheetId="3">
        <row r="21">
          <cell r="K21">
            <v>15660928.0975</v>
          </cell>
        </row>
        <row r="267">
          <cell r="K267">
            <v>117997800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List"/>
      <sheetName val="MH Unit Rates"/>
      <sheetName val="Sheet1"/>
      <sheetName val="REKAP BQ"/>
      <sheetName val="Data"/>
      <sheetName val="MUNAV"/>
      <sheetName val="D4"/>
      <sheetName val="D6"/>
      <sheetName val="D7"/>
      <sheetName val="D8"/>
      <sheetName val="Rekap Direct Cost"/>
      <sheetName val="HB "/>
      <sheetName val="REKAP Package I"/>
      <sheetName val="ABL"/>
      <sheetName val="Man_Power_Const"/>
      <sheetName val="Connections"/>
      <sheetName val="PLUMBING-R1"/>
      <sheetName val="Rekap A"/>
      <sheetName val="UPAH + ALAT"/>
      <sheetName val="MatSpec"/>
      <sheetName val="Upah"/>
      <sheetName val="Moment strength"/>
      <sheetName val="TABLE NEC"/>
      <sheetName val="Analisa"/>
      <sheetName val="615-E-001"/>
      <sheetName val="Page 1"/>
      <sheetName val="Rekap"/>
      <sheetName val="ELECTRICAL"/>
      <sheetName val="SELL-SUMM-COST"/>
      <sheetName val="Indeks"/>
      <sheetName val="name"/>
      <sheetName val="MP1-ProjMgtSvc"/>
      <sheetName val="97 사업추정(WEKI)"/>
      <sheetName val="rab me (by owner) "/>
      <sheetName val="BQ (by owner)"/>
      <sheetName val="rab me (fisik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"/>
      <sheetName val="Gal Tnp Cold Mllng"/>
      <sheetName val="Gal Cold Milling"/>
      <sheetName val="Pekrjaan Pk Jack Hammer"/>
      <sheetName val="Additional"/>
      <sheetName val="Gal_Cold Milling"/>
      <sheetName val="Gal_Jack Hammer"/>
    </sheetNames>
    <sheetDataSet>
      <sheetData sheetId="0" refreshError="1">
        <row r="841">
          <cell r="T841" t="str">
            <v>Analisa EI-322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 t="str">
            <v/>
          </cell>
        </row>
        <row r="848">
          <cell r="L848" t="str">
            <v>PROYEK</v>
          </cell>
          <cell r="O848" t="str">
            <v>: Proyek Pembangunan Jalan Pantai Utara  Jawa Barat</v>
          </cell>
        </row>
        <row r="849">
          <cell r="L849" t="str">
            <v>No. PAKET KONTRAK</v>
          </cell>
          <cell r="O849" t="str">
            <v xml:space="preserve">: </v>
          </cell>
        </row>
        <row r="850">
          <cell r="L850" t="str">
            <v>NAMA PAKET</v>
          </cell>
          <cell r="O850" t="str">
            <v>:  Flyover  Pamanukan</v>
          </cell>
        </row>
        <row r="851">
          <cell r="L851" t="str">
            <v>PROP / KAB / KODYA</v>
          </cell>
          <cell r="O851" t="str">
            <v>: Jawa Barat</v>
          </cell>
        </row>
        <row r="852">
          <cell r="L852" t="str">
            <v>ITEM PEMBAYARAN NO.</v>
          </cell>
          <cell r="O852" t="str">
            <v>:  3.2 (2)</v>
          </cell>
          <cell r="R852" t="str">
            <v>PERKIRAAN VOL. PEK.</v>
          </cell>
          <cell r="T852" t="str">
            <v>:</v>
          </cell>
          <cell r="U852">
            <v>6571.2013500000003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359628773.19481355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0.70465720727372594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2750</v>
          </cell>
          <cell r="U864">
            <v>196.34091923248548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4000</v>
          </cell>
          <cell r="U865">
            <v>71.396697902721996</v>
          </cell>
        </row>
        <row r="868">
          <cell r="Q868" t="str">
            <v xml:space="preserve">JUMLAH HARGA TENAGA   </v>
          </cell>
          <cell r="U868">
            <v>267.73761713520747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21000</v>
          </cell>
          <cell r="U872">
            <v>25200</v>
          </cell>
        </row>
        <row r="878">
          <cell r="Q878" t="str">
            <v xml:space="preserve">JUMLAH HARGA BAHAN   </v>
          </cell>
          <cell r="U878">
            <v>25200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181182.97084330328</v>
          </cell>
          <cell r="U881">
            <v>3233.9664586042527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0.16265060240963855</v>
          </cell>
          <cell r="R882">
            <v>90902.327191025077</v>
          </cell>
          <cell r="U882">
            <v>14785.318278058296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1.5618027666220438E-2</v>
          </cell>
          <cell r="R883">
            <v>249349.23784774702</v>
          </cell>
          <cell r="U883">
            <v>3894.3432952570934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1.6064257028112448E-2</v>
          </cell>
          <cell r="R884">
            <v>105030.97519263501</v>
          </cell>
          <cell r="U884">
            <v>1687.2445814077912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85958.879632794691</v>
          </cell>
          <cell r="U885">
            <v>604.12867211803507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24285.001285445473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49752.738902580677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4975.2738902580677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54728.012792838745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Analisa-Harsat"/>
      <sheetName val="DHSD"/>
      <sheetName val="BOW"/>
      <sheetName val="Analisa"/>
      <sheetName val="NP"/>
      <sheetName val="KWANTITAS"/>
    </sheetNames>
    <sheetDataSet>
      <sheetData sheetId="0" refreshError="1"/>
      <sheetData sheetId="1" refreshError="1"/>
      <sheetData sheetId="2" refreshError="1">
        <row r="11">
          <cell r="G11">
            <v>2700</v>
          </cell>
        </row>
        <row r="12">
          <cell r="G12">
            <v>4250</v>
          </cell>
        </row>
        <row r="17">
          <cell r="G17">
            <v>96800</v>
          </cell>
        </row>
        <row r="18">
          <cell r="G18">
            <v>104115.69</v>
          </cell>
        </row>
        <row r="19">
          <cell r="G19">
            <v>123200</v>
          </cell>
        </row>
        <row r="20">
          <cell r="G20">
            <v>103025.76</v>
          </cell>
        </row>
        <row r="22">
          <cell r="G22">
            <v>10300</v>
          </cell>
        </row>
        <row r="23">
          <cell r="G23">
            <v>3350</v>
          </cell>
        </row>
        <row r="24">
          <cell r="G24">
            <v>990</v>
          </cell>
        </row>
        <row r="25">
          <cell r="G25">
            <v>645</v>
          </cell>
        </row>
        <row r="26">
          <cell r="G26">
            <v>7100</v>
          </cell>
        </row>
        <row r="27">
          <cell r="G27">
            <v>7100</v>
          </cell>
        </row>
        <row r="29">
          <cell r="G29">
            <v>900000</v>
          </cell>
        </row>
        <row r="33">
          <cell r="G33">
            <v>20030</v>
          </cell>
        </row>
        <row r="34">
          <cell r="G34">
            <v>69170</v>
          </cell>
        </row>
        <row r="35">
          <cell r="G35">
            <v>48150</v>
          </cell>
        </row>
        <row r="36">
          <cell r="G36">
            <v>21420</v>
          </cell>
        </row>
        <row r="37">
          <cell r="G37">
            <v>58920</v>
          </cell>
        </row>
        <row r="38">
          <cell r="G38">
            <v>82020</v>
          </cell>
        </row>
        <row r="39">
          <cell r="G39">
            <v>80970</v>
          </cell>
        </row>
        <row r="43">
          <cell r="G43">
            <v>49390</v>
          </cell>
        </row>
        <row r="44">
          <cell r="G44">
            <v>64870</v>
          </cell>
        </row>
        <row r="45">
          <cell r="G45">
            <v>73230</v>
          </cell>
        </row>
        <row r="46">
          <cell r="G46">
            <v>13690</v>
          </cell>
        </row>
        <row r="47">
          <cell r="G47">
            <v>58620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-Log"/>
      <sheetName val="Log_Log"/>
    </sheetNames>
    <sheetDataSet>
      <sheetData sheetId="0" refreshError="1"/>
      <sheetData sheetId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 Mode"/>
      <sheetName val="LP Mode - 25"/>
      <sheetName val="LP Mode - 7"/>
      <sheetName val="HP Mode-50MM"/>
      <sheetName val="HP Mode"/>
      <sheetName val="Module1"/>
      <sheetName val="Module2"/>
    </sheetNames>
    <sheetDataSet>
      <sheetData sheetId="0"/>
      <sheetData sheetId="1"/>
      <sheetData sheetId="2"/>
      <sheetData sheetId="3"/>
      <sheetData sheetId="4" refreshError="1">
        <row r="8">
          <cell r="A8" t="str">
            <v>Stream Properties:</v>
          </cell>
          <cell r="B8" t="str">
            <v>@ P = 80 barg / T = 100 oC</v>
          </cell>
          <cell r="E8" t="str">
            <v>HP MODE</v>
          </cell>
        </row>
        <row r="10">
          <cell r="B10" t="str">
            <v>Stream</v>
          </cell>
        </row>
        <row r="11">
          <cell r="A11" t="str">
            <v>Input Properties</v>
          </cell>
          <cell r="B11" t="str">
            <v>Gas</v>
          </cell>
          <cell r="C11" t="str">
            <v>Condensate</v>
          </cell>
          <cell r="D11" t="str">
            <v>Water</v>
          </cell>
          <cell r="E11" t="str">
            <v>Condensate &amp; Water</v>
          </cell>
        </row>
        <row r="12">
          <cell r="A12" t="str">
            <v>Molar Flowrate (kmol/h)</v>
          </cell>
          <cell r="B12">
            <v>2017</v>
          </cell>
          <cell r="C12">
            <v>242.2</v>
          </cell>
          <cell r="D12">
            <v>916.7</v>
          </cell>
        </row>
        <row r="13">
          <cell r="A13" t="str">
            <v>Mass Flowrate (kg/h)</v>
          </cell>
          <cell r="B13">
            <v>44131.96</v>
          </cell>
          <cell r="C13">
            <v>24873.94</v>
          </cell>
          <cell r="D13">
            <v>16528.101000000002</v>
          </cell>
        </row>
        <row r="14">
          <cell r="A14" t="str">
            <v>Molecular Weight</v>
          </cell>
          <cell r="B14">
            <v>21.88</v>
          </cell>
          <cell r="C14">
            <v>102.7</v>
          </cell>
          <cell r="D14">
            <v>18.03</v>
          </cell>
        </row>
        <row r="15">
          <cell r="A15" t="str">
            <v>Viscosity (cP)</v>
          </cell>
          <cell r="B15">
            <v>1.592E-2</v>
          </cell>
          <cell r="C15">
            <v>0.30599999999999999</v>
          </cell>
          <cell r="D15">
            <v>0.27900000000000003</v>
          </cell>
        </row>
        <row r="16">
          <cell r="A16" t="str">
            <v>Density @ P, T (kg/m3)</v>
          </cell>
          <cell r="B16">
            <v>62.56</v>
          </cell>
          <cell r="C16">
            <v>695.6</v>
          </cell>
          <cell r="D16">
            <v>951.5</v>
          </cell>
          <cell r="E16">
            <v>779.23</v>
          </cell>
        </row>
        <row r="17">
          <cell r="A17" t="str">
            <v>Surface Tension (dynes/cm)</v>
          </cell>
          <cell r="B17" t="str">
            <v>-</v>
          </cell>
          <cell r="C17">
            <v>13.01</v>
          </cell>
          <cell r="D17">
            <v>58.58</v>
          </cell>
        </row>
        <row r="19">
          <cell r="B19" t="str">
            <v>Stream</v>
          </cell>
          <cell r="F19" t="str">
            <v/>
          </cell>
        </row>
        <row r="20">
          <cell r="A20" t="str">
            <v>Calculated Properties</v>
          </cell>
          <cell r="B20" t="str">
            <v>Gas</v>
          </cell>
          <cell r="C20" t="str">
            <v>Condensate</v>
          </cell>
          <cell r="D20" t="str">
            <v>Water</v>
          </cell>
          <cell r="E20" t="str">
            <v>Condensate &amp; Water</v>
          </cell>
        </row>
        <row r="21">
          <cell r="A21" t="str">
            <v>Volumetric Flow (m3/s)</v>
          </cell>
          <cell r="B21">
            <v>0.19595392867291844</v>
          </cell>
          <cell r="C21">
            <v>9.9330474091112383E-3</v>
          </cell>
          <cell r="D21">
            <v>4.8251593974426351E-3</v>
          </cell>
          <cell r="E21">
            <v>1.4758206806553873E-2</v>
          </cell>
        </row>
        <row r="22">
          <cell r="A22" t="str">
            <v>Volumetric Flow (MMscfd)</v>
          </cell>
          <cell r="B22">
            <v>40.396282368000001</v>
          </cell>
          <cell r="C22" t="str">
            <v>-</v>
          </cell>
          <cell r="D22" t="str">
            <v>-</v>
          </cell>
          <cell r="E22" t="str">
            <v>-</v>
          </cell>
        </row>
        <row r="23">
          <cell r="A23" t="str">
            <v>Volumetric Flow (bbls/MMscf)</v>
          </cell>
          <cell r="B23" t="str">
            <v>-</v>
          </cell>
          <cell r="C23">
            <v>123.77376597309757</v>
          </cell>
          <cell r="D23">
            <v>61.886882986548784</v>
          </cell>
          <cell r="E23" t="str">
            <v>-</v>
          </cell>
        </row>
        <row r="24">
          <cell r="A24" t="str">
            <v>Volumetric Flow (bbls/day)</v>
          </cell>
          <cell r="B24" t="str">
            <v>-</v>
          </cell>
          <cell r="C24">
            <v>5000</v>
          </cell>
          <cell r="D24">
            <v>2500</v>
          </cell>
          <cell r="E24" t="str">
            <v>-</v>
          </cell>
        </row>
        <row r="26">
          <cell r="A26" t="str">
            <v>Nozzle Data:</v>
          </cell>
          <cell r="B26" t="str">
            <v>Fluid Inlet</v>
          </cell>
          <cell r="C26" t="str">
            <v>Gas out</v>
          </cell>
          <cell r="D26" t="str">
            <v>Condensate Out</v>
          </cell>
          <cell r="E26" t="str">
            <v>Water Out</v>
          </cell>
        </row>
        <row r="27">
          <cell r="A27" t="str">
            <v>Nozzle ID</v>
          </cell>
          <cell r="B27">
            <v>0.18260000000000001</v>
          </cell>
          <cell r="C27">
            <v>0.18260000000000001</v>
          </cell>
          <cell r="D27">
            <v>0.13980000000000001</v>
          </cell>
          <cell r="E27">
            <v>6.6600000000000006E-2</v>
          </cell>
          <cell r="F27" t="str">
            <v>m</v>
          </cell>
        </row>
        <row r="28">
          <cell r="A28" t="str">
            <v>Cross Sectional Area</v>
          </cell>
          <cell r="B28">
            <v>2.6187342466601909E-2</v>
          </cell>
          <cell r="C28">
            <v>2.6187342466601909E-2</v>
          </cell>
          <cell r="D28">
            <v>1.5349853121366266E-2</v>
          </cell>
          <cell r="E28">
            <v>3.4836806776391864E-3</v>
          </cell>
          <cell r="F28" t="str">
            <v>m2</v>
          </cell>
        </row>
        <row r="29">
          <cell r="A29" t="str">
            <v>velocity</v>
          </cell>
          <cell r="B29">
            <v>8.0463351998471992</v>
          </cell>
          <cell r="C29">
            <v>7.4827725998859478</v>
          </cell>
          <cell r="D29">
            <v>0.64711025770565245</v>
          </cell>
          <cell r="E29">
            <v>1.3850751099014447</v>
          </cell>
          <cell r="F29" t="str">
            <v>m/s</v>
          </cell>
        </row>
        <row r="30">
          <cell r="A30" t="str">
            <v xml:space="preserve">dens * vel2   </v>
          </cell>
          <cell r="B30">
            <v>7296.5935937134172</v>
          </cell>
          <cell r="C30">
            <v>3502.8523744971403</v>
          </cell>
          <cell r="F30" t="str">
            <v>kg/ms2</v>
          </cell>
        </row>
        <row r="31">
          <cell r="A31" t="str">
            <v>Criteria as per Ref 1</v>
          </cell>
          <cell r="B31">
            <v>10000</v>
          </cell>
          <cell r="C31">
            <v>10000</v>
          </cell>
          <cell r="D31">
            <v>0.9</v>
          </cell>
          <cell r="E31">
            <v>2.5</v>
          </cell>
        </row>
        <row r="32">
          <cell r="A32" t="str">
            <v>Criteria as per Ref 7</v>
          </cell>
          <cell r="D32">
            <v>4.5999999999999996</v>
          </cell>
          <cell r="E32">
            <v>4.5999999999999996</v>
          </cell>
        </row>
        <row r="33">
          <cell r="B33" t="str">
            <v>OK</v>
          </cell>
          <cell r="C33" t="str">
            <v>OK</v>
          </cell>
          <cell r="D33" t="str">
            <v>OK</v>
          </cell>
          <cell r="E33" t="str">
            <v>OK</v>
          </cell>
        </row>
        <row r="35">
          <cell r="A35" t="str">
            <v>Mixed Phase Data:</v>
          </cell>
        </row>
        <row r="36">
          <cell r="A36" t="str">
            <v xml:space="preserve">Mixed Phase Inlet Velocity </v>
          </cell>
          <cell r="B36">
            <v>8.0463351998471992</v>
          </cell>
          <cell r="C36" t="str">
            <v>m/s</v>
          </cell>
        </row>
        <row r="37">
          <cell r="A37" t="str">
            <v>Mixed Phase Average Density</v>
          </cell>
          <cell r="B37">
            <v>112.7</v>
          </cell>
          <cell r="C37" t="str">
            <v>kg/m3</v>
          </cell>
        </row>
        <row r="38">
          <cell r="A38" t="str">
            <v>Inlet Momentum Factor</v>
          </cell>
          <cell r="B38">
            <v>7296.5935937134172</v>
          </cell>
          <cell r="C38" t="str">
            <v>kg/ms2</v>
          </cell>
        </row>
        <row r="39">
          <cell r="A39" t="str">
            <v>Superficial Gas Velocity</v>
          </cell>
          <cell r="B39">
            <v>7.4827725998859478</v>
          </cell>
          <cell r="C39" t="str">
            <v>m/s</v>
          </cell>
        </row>
        <row r="40">
          <cell r="A40" t="str">
            <v>Drag Coefficient Method</v>
          </cell>
        </row>
        <row r="41">
          <cell r="A41" t="str">
            <v>Critical Particle Size</v>
          </cell>
          <cell r="B41">
            <v>100</v>
          </cell>
          <cell r="C41" t="str">
            <v>microns</v>
          </cell>
        </row>
        <row r="42">
          <cell r="A42" t="str">
            <v>Drag Coefficient</v>
          </cell>
          <cell r="B42">
            <v>2.5434748845728206</v>
          </cell>
        </row>
        <row r="43">
          <cell r="A43" t="str">
            <v>Terminal Particle Velocity</v>
          </cell>
          <cell r="B43">
            <v>7.1843225706980526E-2</v>
          </cell>
          <cell r="C43" t="str">
            <v>m/s</v>
          </cell>
        </row>
        <row r="44">
          <cell r="A44" t="str">
            <v>Reynolds Number</v>
          </cell>
          <cell r="B44">
            <v>28.231860554200384</v>
          </cell>
          <cell r="C44" t="str">
            <v>Drag coefficient OK</v>
          </cell>
        </row>
        <row r="45">
          <cell r="A45" t="str">
            <v>C(Re)2</v>
          </cell>
          <cell r="B45">
            <v>2031.3516830383064</v>
          </cell>
        </row>
        <row r="49">
          <cell r="A49" t="str">
            <v>Vessel Dimensions:</v>
          </cell>
        </row>
        <row r="51">
          <cell r="A51" t="str">
            <v>Vessel Diameter</v>
          </cell>
          <cell r="B51">
            <v>1.7</v>
          </cell>
          <cell r="C51" t="str">
            <v>m</v>
          </cell>
          <cell r="D51">
            <v>5.577427821522309</v>
          </cell>
          <cell r="E51" t="str">
            <v>ft</v>
          </cell>
        </row>
        <row r="52">
          <cell r="A52" t="str">
            <v>Tan to Tan Length</v>
          </cell>
          <cell r="B52">
            <v>5.6</v>
          </cell>
          <cell r="C52" t="str">
            <v>m</v>
          </cell>
          <cell r="D52">
            <v>18.372703412073488</v>
          </cell>
          <cell r="E52" t="str">
            <v>ft</v>
          </cell>
          <cell r="G52" t="str">
            <v>Water Compartment  (m)</v>
          </cell>
          <cell r="H52">
            <v>4.7</v>
          </cell>
        </row>
        <row r="53">
          <cell r="A53" t="str">
            <v>L/D ratio</v>
          </cell>
          <cell r="B53">
            <v>3.2941176470588234</v>
          </cell>
          <cell r="C53" t="str">
            <v>OK (as per API 12 J, 7th ed : 2.1 - 4.1)</v>
          </cell>
          <cell r="G53" t="str">
            <v>selected</v>
          </cell>
        </row>
        <row r="54">
          <cell r="A54" t="str">
            <v>Cross Sectional Area</v>
          </cell>
          <cell r="B54">
            <v>2.2698006922186251</v>
          </cell>
          <cell r="C54" t="str">
            <v>m2</v>
          </cell>
        </row>
        <row r="56">
          <cell r="A56" t="str">
            <v>Liquid Hold-up                (Note 1)</v>
          </cell>
          <cell r="B56" t="str">
            <v xml:space="preserve">Basis          </v>
          </cell>
          <cell r="C56" t="str">
            <v>Required Residence Time</v>
          </cell>
          <cell r="D56" t="str">
            <v>Minimum Control Height     (Note 2)</v>
          </cell>
          <cell r="E56" t="str">
            <v>Maximum Height (max of min control height and height for req'd residence time)</v>
          </cell>
          <cell r="F56" t="str">
            <v>Total Maximum Height</v>
          </cell>
          <cell r="G56" t="str">
            <v>Calculated Residence Time (based on Maximum Height),    (Note 1)</v>
          </cell>
          <cell r="H56" t="str">
            <v>Liquid Volume in each section</v>
          </cell>
        </row>
        <row r="57">
          <cell r="C57" t="str">
            <v>(min)</v>
          </cell>
          <cell r="D57" t="str">
            <v>(m)</v>
          </cell>
          <cell r="E57" t="str">
            <v>(m)</v>
          </cell>
          <cell r="F57" t="str">
            <v>(m)</v>
          </cell>
          <cell r="G57" t="str">
            <v>(min)</v>
          </cell>
          <cell r="H57" t="str">
            <v>(m3)</v>
          </cell>
        </row>
        <row r="58">
          <cell r="A58" t="str">
            <v xml:space="preserve">Water out to ILALL </v>
          </cell>
          <cell r="B58" t="str">
            <v>Water</v>
          </cell>
          <cell r="C58">
            <v>1</v>
          </cell>
          <cell r="D58">
            <v>0.15</v>
          </cell>
          <cell r="E58">
            <v>0.15</v>
          </cell>
          <cell r="F58">
            <v>0.15</v>
          </cell>
          <cell r="G58">
            <v>1.5954798151694498</v>
          </cell>
          <cell r="H58">
            <v>0.49532119014789366</v>
          </cell>
        </row>
        <row r="59">
          <cell r="A59" t="str">
            <v>ILALL to ILAL</v>
          </cell>
          <cell r="B59" t="str">
            <v>Water</v>
          </cell>
          <cell r="D59">
            <v>0.11</v>
          </cell>
          <cell r="E59">
            <v>0.11</v>
          </cell>
          <cell r="F59">
            <v>0.26</v>
          </cell>
          <cell r="G59">
            <v>1.969461956274035</v>
          </cell>
          <cell r="H59">
            <v>0.61142499632879921</v>
          </cell>
        </row>
        <row r="60">
          <cell r="A60" t="str">
            <v>ILAL to INLL</v>
          </cell>
          <cell r="B60" t="str">
            <v>Water</v>
          </cell>
          <cell r="C60">
            <v>1</v>
          </cell>
          <cell r="D60">
            <v>7.0000000000000007E-2</v>
          </cell>
          <cell r="E60">
            <v>7.0000000000000007E-2</v>
          </cell>
          <cell r="F60">
            <v>0.33</v>
          </cell>
          <cell r="G60">
            <v>1.4619694203711213</v>
          </cell>
          <cell r="H60">
            <v>0.45387251306663595</v>
          </cell>
        </row>
        <row r="61">
          <cell r="A61" t="str">
            <v>INLL to ILAH</v>
          </cell>
          <cell r="B61" t="str">
            <v>Condensate</v>
          </cell>
          <cell r="C61">
            <v>1</v>
          </cell>
          <cell r="D61">
            <v>0.13</v>
          </cell>
          <cell r="E61">
            <v>0.13</v>
          </cell>
          <cell r="F61">
            <v>0.46</v>
          </cell>
          <cell r="G61">
            <v>3.0246605865412257</v>
          </cell>
          <cell r="H61">
            <v>0.93901437503294916</v>
          </cell>
        </row>
        <row r="62">
          <cell r="A62" t="str">
            <v>ILAH to weir</v>
          </cell>
          <cell r="B62" t="str">
            <v>Condensate</v>
          </cell>
          <cell r="C62">
            <v>0</v>
          </cell>
          <cell r="D62">
            <v>0.04</v>
          </cell>
          <cell r="E62">
            <v>0.04</v>
          </cell>
          <cell r="F62">
            <v>0.5</v>
          </cell>
          <cell r="G62">
            <v>0.99372095070973843</v>
          </cell>
          <cell r="H62">
            <v>0.30850346040145182</v>
          </cell>
        </row>
        <row r="63">
          <cell r="A63" t="str">
            <v>Weir</v>
          </cell>
          <cell r="C63">
            <v>0</v>
          </cell>
          <cell r="D63">
            <v>0</v>
          </cell>
          <cell r="E63">
            <v>7.2405204516702285E-6</v>
          </cell>
          <cell r="F63">
            <v>0.50000724052045165</v>
          </cell>
          <cell r="G63">
            <v>1.0539756825507207E-4</v>
          </cell>
          <cell r="H63">
            <v>3.9510724655747914E-4</v>
          </cell>
        </row>
        <row r="64">
          <cell r="A64" t="str">
            <v>Weir to LAL</v>
          </cell>
          <cell r="B64" t="str">
            <v>Condensate</v>
          </cell>
          <cell r="C64">
            <v>0</v>
          </cell>
          <cell r="D64">
            <v>0.13</v>
          </cell>
          <cell r="E64">
            <v>0.13</v>
          </cell>
          <cell r="F64">
            <v>0.63000724052045165</v>
          </cell>
          <cell r="G64">
            <v>1.9539465533731928</v>
          </cell>
          <cell r="H64">
            <v>1.1645186249715256</v>
          </cell>
        </row>
        <row r="65">
          <cell r="A65" t="str">
            <v>LAL to NLL</v>
          </cell>
          <cell r="B65" t="str">
            <v>Condensate</v>
          </cell>
          <cell r="C65">
            <v>1</v>
          </cell>
          <cell r="D65">
            <v>0.25</v>
          </cell>
          <cell r="E65">
            <v>0.25</v>
          </cell>
          <cell r="F65">
            <v>0.88000724052045165</v>
          </cell>
          <cell r="G65">
            <v>3.9536681227070294</v>
          </cell>
          <cell r="H65">
            <v>2.3563183741644451</v>
          </cell>
        </row>
        <row r="66">
          <cell r="A66" t="str">
            <v>NLL to LAH</v>
          </cell>
          <cell r="B66" t="str">
            <v>Condensate</v>
          </cell>
          <cell r="C66">
            <v>1</v>
          </cell>
          <cell r="D66">
            <v>0.13</v>
          </cell>
          <cell r="E66">
            <v>0.13</v>
          </cell>
          <cell r="F66">
            <v>1.0100072405204517</v>
          </cell>
          <cell r="G66">
            <v>2.0614931557336198</v>
          </cell>
          <cell r="H66">
            <v>1.2286145549676231</v>
          </cell>
        </row>
        <row r="67">
          <cell r="A67" t="str">
            <v>LAH to LAHH</v>
          </cell>
          <cell r="B67" t="str">
            <v>Condensate</v>
          </cell>
          <cell r="C67">
            <v>1</v>
          </cell>
          <cell r="D67">
            <v>0.18</v>
          </cell>
          <cell r="E67">
            <v>0.18</v>
          </cell>
          <cell r="F67">
            <v>1.1900072405204516</v>
          </cell>
          <cell r="G67">
            <v>2.7418982166275687</v>
          </cell>
          <cell r="H67">
            <v>1.6341242986031519</v>
          </cell>
        </row>
        <row r="68">
          <cell r="A68" t="str">
            <v>Vapour Space (3)</v>
          </cell>
          <cell r="B68" t="str">
            <v>Vapour</v>
          </cell>
          <cell r="C68">
            <v>0</v>
          </cell>
          <cell r="D68">
            <v>0.1</v>
          </cell>
          <cell r="E68">
            <v>0.1</v>
          </cell>
          <cell r="F68">
            <v>1.2900072405204517</v>
          </cell>
          <cell r="G68">
            <v>1.4179771091711666</v>
          </cell>
          <cell r="H68">
            <v>0.84509003102590208</v>
          </cell>
        </row>
        <row r="69">
          <cell r="C69" t="str">
            <v>-</v>
          </cell>
          <cell r="D69" t="str">
            <v>-</v>
          </cell>
          <cell r="E69" t="str">
            <v>-</v>
          </cell>
          <cell r="F69" t="str">
            <v>-</v>
          </cell>
          <cell r="G69" t="str">
            <v>-</v>
          </cell>
          <cell r="H69" t="str">
            <v>-</v>
          </cell>
        </row>
        <row r="70">
          <cell r="A70" t="str">
            <v/>
          </cell>
        </row>
        <row r="71">
          <cell r="A71" t="str">
            <v>Note :   1  =  Based on liquid separation (settling) section of 4700 mm</v>
          </cell>
        </row>
        <row r="72">
          <cell r="A72" t="str">
            <v xml:space="preserve">             2 =   As per basic design</v>
          </cell>
        </row>
        <row r="73">
          <cell r="A73" t="str">
            <v xml:space="preserve">             3 = From LAHH to bottom of vane pack</v>
          </cell>
        </row>
        <row r="75">
          <cell r="A75" t="str">
            <v/>
          </cell>
        </row>
        <row r="76">
          <cell r="A76" t="str">
            <v>Gas/Liquid Separation:</v>
          </cell>
          <cell r="F76" t="str">
            <v>Liquid Retention Time:</v>
          </cell>
        </row>
        <row r="78">
          <cell r="A78" t="str">
            <v>Calculated "K" for vessel</v>
          </cell>
          <cell r="B78">
            <v>0.10756306619301671</v>
          </cell>
          <cell r="C78" t="str">
            <v>m/s  (HLL)</v>
          </cell>
        </row>
        <row r="79">
          <cell r="B79">
            <v>7.1255792424326378E-2</v>
          </cell>
          <cell r="C79" t="str">
            <v>m/s  (NLL)</v>
          </cell>
        </row>
        <row r="81">
          <cell r="A81" t="str">
            <v>Available Gas Path</v>
          </cell>
          <cell r="B81">
            <v>3.0249999999999999</v>
          </cell>
          <cell r="C81" t="str">
            <v>m</v>
          </cell>
          <cell r="F81" t="str">
            <v>Condensate Section (INLL - NLL)  ,   min</v>
          </cell>
          <cell r="H81">
            <v>9.9261016108994422</v>
          </cell>
        </row>
        <row r="82">
          <cell r="A82" t="str">
            <v>Cross section at LAHH</v>
          </cell>
          <cell r="B82">
            <v>0.57269526840075125</v>
          </cell>
          <cell r="C82" t="str">
            <v>m2</v>
          </cell>
          <cell r="F82" t="str">
            <v>Water Section (bottom vessel - INLL),  min</v>
          </cell>
          <cell r="H82">
            <v>5.0269111918146061</v>
          </cell>
        </row>
        <row r="83">
          <cell r="A83" t="str">
            <v>Cross section at LAH</v>
          </cell>
          <cell r="B83">
            <v>0.8645031788655998</v>
          </cell>
          <cell r="C83" t="str">
            <v>m2</v>
          </cell>
        </row>
        <row r="84">
          <cell r="A84" t="str">
            <v>Cross section at NLL</v>
          </cell>
          <cell r="B84">
            <v>1.0838986351098183</v>
          </cell>
          <cell r="C84" t="str">
            <v>m2</v>
          </cell>
        </row>
        <row r="85">
          <cell r="A85" t="str">
            <v>Critical Particle</v>
          </cell>
          <cell r="B85">
            <v>100</v>
          </cell>
          <cell r="C85" t="str">
            <v>microns</v>
          </cell>
          <cell r="D85" t="str">
            <v>K value method, Gas velocity at :</v>
          </cell>
        </row>
        <row r="86">
          <cell r="A86" t="str">
            <v>Required Gas Path at LAHH</v>
          </cell>
          <cell r="B86">
            <v>2.4288940265123107</v>
          </cell>
          <cell r="C86" t="str">
            <v>m</v>
          </cell>
          <cell r="D86" t="str">
            <v>LAHH</v>
          </cell>
          <cell r="E86">
            <v>0.34216090036874031</v>
          </cell>
          <cell r="F86" t="str">
            <v>m/s</v>
          </cell>
          <cell r="G86" t="str">
            <v xml:space="preserve">     Available Gas Path &gt; Required Gas Path</v>
          </cell>
        </row>
        <row r="87">
          <cell r="A87" t="str">
            <v>Required Gas Path at LAH</v>
          </cell>
          <cell r="B87">
            <v>2.1769381503520195</v>
          </cell>
          <cell r="C87" t="str">
            <v>m</v>
          </cell>
          <cell r="D87" t="str">
            <v>LAH</v>
          </cell>
          <cell r="E87">
            <v>0.22666652183980282</v>
          </cell>
          <cell r="F87" t="str">
            <v>m/s</v>
          </cell>
          <cell r="G87" t="str">
            <v xml:space="preserve">     Gas velocity &lt; Maximum Gas velocity</v>
          </cell>
        </row>
        <row r="88">
          <cell r="A88" t="str">
            <v>Required Gas Path at NLL</v>
          </cell>
          <cell r="B88">
            <v>2.0634288560414058</v>
          </cell>
          <cell r="C88" t="str">
            <v>m</v>
          </cell>
          <cell r="D88" t="str">
            <v>NLL</v>
          </cell>
          <cell r="E88">
            <v>0.18078621222091013</v>
          </cell>
          <cell r="F88" t="str">
            <v>m/s</v>
          </cell>
          <cell r="G88" t="str">
            <v xml:space="preserve">       -------&gt; OK</v>
          </cell>
        </row>
      </sheetData>
      <sheetData sheetId="5" refreshError="1"/>
      <sheetData sheetId="6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16">
          <cell r="G16">
            <v>62500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</sheetNames>
    <sheetDataSet>
      <sheetData sheetId="0">
        <row r="13">
          <cell r="I13" t="str">
            <v>%</v>
          </cell>
        </row>
        <row r="14">
          <cell r="I14" t="str">
            <v>%</v>
          </cell>
        </row>
        <row r="15">
          <cell r="I15" t="str">
            <v>%</v>
          </cell>
        </row>
        <row r="16">
          <cell r="I16" t="str">
            <v>%</v>
          </cell>
        </row>
        <row r="17">
          <cell r="I17" t="str">
            <v>Ton/M3</v>
          </cell>
        </row>
        <row r="18">
          <cell r="I18" t="str">
            <v>Ton/M3</v>
          </cell>
        </row>
        <row r="19">
          <cell r="I19" t="str">
            <v>Ton/M3</v>
          </cell>
        </row>
        <row r="20">
          <cell r="I20" t="str">
            <v>Rp./M3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RAB"/>
      <sheetName val="Persiapan (2)"/>
      <sheetName val="Summary"/>
      <sheetName val="C0nst 1"/>
      <sheetName val="S-Curve1"/>
      <sheetName val="R kelas"/>
      <sheetName val="R Guru"/>
      <sheetName val="R Serbaguna"/>
      <sheetName val="Pustaka"/>
      <sheetName val="T Wudu"/>
      <sheetName val="Parkir"/>
      <sheetName val="p block"/>
      <sheetName val="water tank"/>
      <sheetName val="sanitasi"/>
      <sheetName val="Pagar"/>
      <sheetName val="furniture"/>
      <sheetName val="Mushalla"/>
      <sheetName val="Persiapan"/>
      <sheetName val="recap tot sem"/>
      <sheetName val="Toilet "/>
      <sheetName val="analisa"/>
      <sheetName val="upah &amp; bhan"/>
      <sheetName val="rcap ttal"/>
      <sheetName val="scedule"/>
    </sheetNames>
    <sheetDataSet>
      <sheetData sheetId="0"/>
      <sheetData sheetId="1">
        <row r="12">
          <cell r="G12">
            <v>1726100</v>
          </cell>
        </row>
        <row r="32">
          <cell r="G32">
            <v>94442759.88000001</v>
          </cell>
        </row>
        <row r="57">
          <cell r="G57">
            <v>711752138.84999979</v>
          </cell>
        </row>
        <row r="71">
          <cell r="G71">
            <v>82913237</v>
          </cell>
        </row>
        <row r="100">
          <cell r="G100">
            <v>39964490</v>
          </cell>
        </row>
        <row r="110">
          <cell r="G110">
            <v>43771994.399999999</v>
          </cell>
        </row>
        <row r="120">
          <cell r="G120">
            <v>28511177.600000001</v>
          </cell>
        </row>
        <row r="141">
          <cell r="G141">
            <v>86777194</v>
          </cell>
        </row>
        <row r="170">
          <cell r="G170">
            <v>1368000</v>
          </cell>
        </row>
        <row r="184">
          <cell r="G184">
            <v>26864554.020000003</v>
          </cell>
        </row>
        <row r="203">
          <cell r="G203">
            <v>4146000</v>
          </cell>
        </row>
        <row r="216">
          <cell r="G216">
            <v>107677327.95000002</v>
          </cell>
        </row>
        <row r="230">
          <cell r="G230">
            <v>21250000</v>
          </cell>
        </row>
        <row r="259">
          <cell r="G259">
            <v>56586000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"/>
      <sheetName val="7"/>
      <sheetName val="7 (2)"/>
      <sheetName val="7 (3)"/>
      <sheetName val="Rekap Biaya"/>
      <sheetName val="Kuantitas &amp; Harga"/>
      <sheetName val="Pmby. Utama"/>
      <sheetName val="DIV.1 Mobilisasi "/>
      <sheetName val="Analisa EI"/>
      <sheetName val="Dft. Upah &amp; Bahan"/>
      <sheetName val="Dft. Alat"/>
      <sheetName val="SCHe"/>
      <sheetName val="Analisa Teknis"/>
      <sheetName val="Network Planning"/>
      <sheetName val="Sub 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 t="str">
            <v>REKAPITULASI HARGA</v>
          </cell>
        </row>
        <row r="6">
          <cell r="B6" t="str">
            <v>Instansi / Bagian</v>
          </cell>
          <cell r="D6" t="str">
            <v>: Dinas Pekerjaan Umum / Cipta Karya</v>
          </cell>
        </row>
        <row r="7">
          <cell r="B7" t="str">
            <v>Program</v>
          </cell>
          <cell r="D7" t="str">
            <v>: Penyediaan Sarana dan Prasarana Perumahan dan Permukiman</v>
          </cell>
        </row>
        <row r="8">
          <cell r="B8" t="str">
            <v>Pekerjaan</v>
          </cell>
          <cell r="D8" t="str">
            <v>: Pembangunan Jalan Lingkungan Desa Sawang Kec. Setia Bakti</v>
          </cell>
        </row>
        <row r="9">
          <cell r="B9" t="str">
            <v>Prop / Kab / Kodya</v>
          </cell>
          <cell r="D9" t="str">
            <v>: NAD / Kabupaten Aceh Jaya</v>
          </cell>
        </row>
        <row r="11">
          <cell r="H11" t="str">
            <v>Jumlah Harga</v>
          </cell>
        </row>
        <row r="12">
          <cell r="B12" t="str">
            <v>No. Divisi</v>
          </cell>
          <cell r="D12" t="str">
            <v xml:space="preserve">                    Uraian</v>
          </cell>
          <cell r="H12" t="str">
            <v>Pekerjaan</v>
          </cell>
        </row>
        <row r="13">
          <cell r="H13" t="str">
            <v>(Rupiah)</v>
          </cell>
        </row>
        <row r="14">
          <cell r="B14">
            <v>1</v>
          </cell>
          <cell r="D14" t="str">
            <v>Umum</v>
          </cell>
          <cell r="H14">
            <v>15739000</v>
          </cell>
        </row>
        <row r="15">
          <cell r="B15">
            <v>2</v>
          </cell>
          <cell r="D15" t="str">
            <v>Drainase</v>
          </cell>
        </row>
        <row r="16">
          <cell r="B16">
            <v>3</v>
          </cell>
          <cell r="D16" t="str">
            <v>Pekerjaan Tanah</v>
          </cell>
          <cell r="H16">
            <v>187061663.92394653</v>
          </cell>
        </row>
        <row r="17">
          <cell r="B17">
            <v>4</v>
          </cell>
          <cell r="D17" t="str">
            <v>Pelebaran Perkerasan dan Bahu Jalan</v>
          </cell>
        </row>
        <row r="18">
          <cell r="B18">
            <v>5</v>
          </cell>
          <cell r="D18" t="str">
            <v>Pekerasan Non Aspal</v>
          </cell>
          <cell r="H18">
            <v>37934712.287654765</v>
          </cell>
        </row>
        <row r="19">
          <cell r="B19">
            <v>6</v>
          </cell>
          <cell r="D19" t="str">
            <v>Perkerasan Aspal</v>
          </cell>
        </row>
        <row r="20">
          <cell r="B20">
            <v>7</v>
          </cell>
          <cell r="D20" t="str">
            <v>Struktur</v>
          </cell>
          <cell r="H20">
            <v>8280000</v>
          </cell>
        </row>
        <row r="21">
          <cell r="B21">
            <v>8</v>
          </cell>
          <cell r="D21" t="str">
            <v>Pengembalian Kondisi dan Pekerjaan  Minor</v>
          </cell>
          <cell r="H21">
            <v>2100000</v>
          </cell>
        </row>
        <row r="23">
          <cell r="B23" t="str">
            <v xml:space="preserve">  (A)    Jumlah Harga Pekerjaan ( termasuk Biaya Umum dan Keuntungan )</v>
          </cell>
          <cell r="H23">
            <v>251115376.21160129</v>
          </cell>
        </row>
        <row r="24">
          <cell r="B24" t="str">
            <v xml:space="preserve">  (B)    Pajak Pertambahan Nilai ( PPN ) = 10% x (A)</v>
          </cell>
          <cell r="H24">
            <v>25111537.621160131</v>
          </cell>
        </row>
        <row r="25">
          <cell r="B25" t="str">
            <v xml:space="preserve">  (C)    Jumlah Total Harga Pekerjaan = (A) + (B)</v>
          </cell>
          <cell r="H25">
            <v>276226913.83276141</v>
          </cell>
          <cell r="J25" t="str">
            <v>Pagu</v>
          </cell>
        </row>
        <row r="26">
          <cell r="B26" t="str">
            <v xml:space="preserve">  (D)    Jumlah Dibulatkan</v>
          </cell>
          <cell r="H26">
            <v>276226000</v>
          </cell>
          <cell r="J26">
            <v>325000000</v>
          </cell>
        </row>
        <row r="28">
          <cell r="B28" t="str">
            <v xml:space="preserve">  Terbilang : Dua Ratus Tujuh Puluh Enam Juta Dua Ratus Dua Puluh Enam Ribu Rupiah.</v>
          </cell>
          <cell r="J28">
            <v>48774000</v>
          </cell>
        </row>
        <row r="33">
          <cell r="F33" t="str">
            <v>Aceh Besar, 29 Juni 2010</v>
          </cell>
        </row>
        <row r="34">
          <cell r="F34" t="str">
            <v>Penawar,</v>
          </cell>
        </row>
        <row r="35">
          <cell r="F35" t="str">
            <v>CV. UDEEP BEURATA</v>
          </cell>
        </row>
        <row r="39">
          <cell r="F39" t="str">
            <v>IDRIS AHMAD</v>
          </cell>
        </row>
        <row r="40">
          <cell r="F40" t="str">
            <v>Direktur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analisa"/>
      <sheetName val="rekap"/>
      <sheetName val="rab pos tiket"/>
      <sheetName val="rab pagar tembok"/>
      <sheetName val="rab reklamasi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TOTAL"/>
      <sheetName val="PRELIM"/>
      <sheetName val="TOWN"/>
      <sheetName val="BQ-TAMBAHAN"/>
      <sheetName val="harga"/>
      <sheetName val="INPUT"/>
      <sheetName val="Cover Daf_2"/>
      <sheetName val="Bill No.1"/>
      <sheetName val="ELEKTRIKAL"/>
      <sheetName val="Rekap"/>
      <sheetName val="AHSbj"/>
      <sheetName val="ALAT"/>
      <sheetName val="Agregat Halus &amp; Kasar"/>
      <sheetName val="H.Satuan"/>
      <sheetName val="Summary "/>
      <sheetName val="UPAH PEKERJA"/>
      <sheetName val="Rekap Biaya"/>
      <sheetName val="Sheet1"/>
      <sheetName val="rINCIAN"/>
      <sheetName val="Material"/>
      <sheetName val="rab_analisa"/>
      <sheetName val="SAT-DAS"/>
      <sheetName val="HARSAT"/>
      <sheetName val="DAF-1"/>
      <sheetName val="DAF-2"/>
      <sheetName val="CAT_HAR"/>
      <sheetName val="Analisa"/>
      <sheetName val="OUT"/>
      <sheetName val="Cover Daf-2"/>
      <sheetName val="ANALISA TENDER"/>
      <sheetName val="Infra"/>
      <sheetName val="Bill No 2.1 "/>
      <sheetName val="BAG_2"/>
      <sheetName val="Rekap Direct Cost"/>
      <sheetName val="STR"/>
      <sheetName val="HargaDsrBhn"/>
      <sheetName val="SBDY"/>
      <sheetName val="NP"/>
      <sheetName val="1.REK"/>
      <sheetName val="Normalisasi"/>
      <sheetName val="Produksi "/>
      <sheetName val="DSU-2"/>
      <sheetName val="AHS Marka"/>
      <sheetName val="ANAL KOEF"/>
      <sheetName val="SCHEDULE"/>
      <sheetName val="Sumber Daya"/>
      <sheetName val="BL"/>
      <sheetName val="rab me (by owner) "/>
      <sheetName val="BQ (by owner)"/>
      <sheetName val="rab me (fisik)"/>
      <sheetName val="H_Satuan"/>
      <sheetName val="Koefisien"/>
      <sheetName val="Sales"/>
      <sheetName val="Cover"/>
      <sheetName val="BAG-2"/>
      <sheetName val="formminat"/>
      <sheetName val="HRG BHN"/>
      <sheetName val="rekap-analis"/>
      <sheetName val="Price Biaya Cadangan"/>
      <sheetName val="BQ.Rekapitulasi  Akhir"/>
      <sheetName val="Harsat_El"/>
      <sheetName val="fill in first"/>
      <sheetName val="Form-3.3"/>
      <sheetName val="Monitor"/>
      <sheetName val="LISA MOB"/>
      <sheetName val="rincian per proyek"/>
      <sheetName val="BQ-1A"/>
      <sheetName val="CH"/>
      <sheetName val="Volume"/>
      <sheetName val="Basic Price"/>
      <sheetName val="RAB (OK)"/>
      <sheetName val="ANALISA-1"/>
      <sheetName val="DAPRO"/>
      <sheetName val="DAFTAR ISI"/>
      <sheetName val="Analisa STR"/>
      <sheetName val="boq"/>
      <sheetName val="RKP.ANL"/>
      <sheetName val="BAHAN"/>
      <sheetName val="arsitektur"/>
      <sheetName val="Produksi_"/>
      <sheetName val="1_REK"/>
      <sheetName val="AHS_Marka"/>
      <sheetName val="ANAL_KOEF"/>
      <sheetName val="SP16"/>
      <sheetName val="bhn-upah"/>
      <sheetName val="baladewa"/>
      <sheetName val="KH-Q1,Q2,01"/>
      <sheetName val="Perm. Test"/>
      <sheetName val="RAB"/>
      <sheetName val="PERFORMANCE PROYEK (2)"/>
      <sheetName val="Petunjuk Ngisi (2)"/>
      <sheetName val="STR(CANCEL)"/>
      <sheetName val="AC"/>
      <sheetName val="ANALISA PEK.UMUM"/>
      <sheetName val="BQ ARS"/>
      <sheetName val="data"/>
      <sheetName val="RekBq"/>
      <sheetName val="RENTAL1"/>
      <sheetName val="REF.ONLY"/>
      <sheetName val="토공사B동추가"/>
      <sheetName val="Rekap-Bdg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DK&amp;H"/>
      <sheetName val="ANALIS2"/>
      <sheetName val="ANALISAGATE"/>
      <sheetName val="Terbilang"/>
      <sheetName val="BOQ "/>
      <sheetName val="BQ"/>
      <sheetName val="BQ-Str"/>
      <sheetName val="000000"/>
      <sheetName val="Tataudara"/>
      <sheetName val="SAP"/>
      <sheetName val="UPAHBAHAN"/>
      <sheetName val="BQ_Rekapitulasi  Akhir"/>
      <sheetName val="Bill No_1"/>
      <sheetName val="DKH"/>
      <sheetName val="2.1"/>
      <sheetName val="2.2"/>
      <sheetName val="ANL-PEK"/>
      <sheetName val="B"/>
      <sheetName val="A"/>
      <sheetName val="index"/>
      <sheetName val="RKP-BOQ"/>
      <sheetName val="REKAP ANALISA"/>
      <sheetName val="HARGA MATERIAL"/>
      <sheetName val="Upah"/>
      <sheetName val="DAF_2"/>
      <sheetName val="Bill No. 2 - Carpark"/>
      <sheetName val="Weight Bridge"/>
      <sheetName val="ENG-101"/>
      <sheetName val="Mall"/>
      <sheetName val="Upah_Bahan"/>
      <sheetName val="D2.2"/>
      <sheetName val="Daf 1 Prelim"/>
      <sheetName val="DAF_1"/>
      <sheetName val="Inst.penerangan."/>
      <sheetName val="Anls Teknis"/>
      <sheetName val="mA THP III"/>
      <sheetName val="daf-3(OK)"/>
      <sheetName val="daf-7(OK)"/>
      <sheetName val="#REF!"/>
      <sheetName val="FINISHING"/>
      <sheetName val="div10"/>
      <sheetName val="8LT 12"/>
      <sheetName val="Isolasi Luar Dalam"/>
      <sheetName val="Isolasi Luar"/>
      <sheetName val="112-885"/>
      <sheetName val="Unit Price"/>
      <sheetName val="Bill of Qty"/>
      <sheetName val="prog-mgu"/>
      <sheetName val="I-KAMAR"/>
      <sheetName val="I_KAMAR"/>
      <sheetName val="Plmbg "/>
      <sheetName val="Electronic"/>
      <sheetName val="anal_alat"/>
      <sheetName val="hsd"/>
      <sheetName val="NP.7(2)"/>
      <sheetName val="NP.9"/>
      <sheetName val="Informasi"/>
      <sheetName val="bum"/>
      <sheetName val="Anal-1"/>
      <sheetName val="chitimc"/>
      <sheetName val="rk_an_k"/>
      <sheetName val="Bill rekap"/>
      <sheetName val="harsat ars str"/>
      <sheetName val="Grand Summary"/>
      <sheetName val="Parameter"/>
      <sheetName val="AN-E"/>
      <sheetName val="Meth"/>
      <sheetName val="Daf 1"/>
      <sheetName val="SP"/>
      <sheetName val="DAFTAR  BESI IWF"/>
      <sheetName val="Harsat Upah"/>
      <sheetName val="DAFTAR BESI KANAL C SIKU"/>
      <sheetName val="AN-K"/>
      <sheetName val="rumus"/>
      <sheetName val="EARTH"/>
      <sheetName val="ANAL"/>
      <sheetName val="sort2"/>
      <sheetName val="ACT-PRELIM"/>
      <sheetName val="STR_CANCEL_"/>
      <sheetName val="COST"/>
      <sheetName val="Pipe"/>
      <sheetName val="Rinc.Ged.A (G.Utama)"/>
      <sheetName val="Plumbing"/>
      <sheetName val="Bab.No.4.1 STR"/>
      <sheetName val="Bab.No.4.2 ARSITEK"/>
      <sheetName val="Bab.No.4.3 PLUMBING"/>
      <sheetName val="Bab.No.4.4-Pek.Tambh.Krg."/>
      <sheetName val="H-Bahan &amp; Tenaga"/>
      <sheetName val="H_Bahan"/>
      <sheetName val="BASEMENT"/>
      <sheetName val="koef"/>
      <sheetName val="Summary"/>
      <sheetName val="DAFTAR HARGA"/>
      <sheetName val="BQ-R2"/>
      <sheetName val="Tabel"/>
      <sheetName val="Bab.No.3.1 STR"/>
      <sheetName val="Bab.No.3.2 ARSITEK"/>
      <sheetName val="Bab.No.3.3-PLUMBING"/>
      <sheetName val="Bab.No.3.4-Pek.Tambh.Krg."/>
      <sheetName val="str bengkel"/>
      <sheetName val="material "/>
      <sheetName val="ahas-ins"/>
      <sheetName val="DTX"/>
      <sheetName val="rate Bahan"/>
      <sheetName val="ANA-C"/>
      <sheetName val="telp"/>
      <sheetName val="PROGRESS"/>
      <sheetName val="RAB ME"/>
      <sheetName val="reso"/>
      <sheetName val="REKAP.VOLUME"/>
      <sheetName val="BASIC PRICE "/>
      <sheetName val="R.A.B."/>
      <sheetName val="form evaluasi"/>
      <sheetName val="UNIT PRICE ANALYSIS (KSN)"/>
      <sheetName val="sai"/>
      <sheetName val="IPK"/>
      <sheetName val="Satuan"/>
      <sheetName val="AKP"/>
      <sheetName val="IPK RAKOR"/>
      <sheetName val="RL-01"/>
      <sheetName val="HargaDasar"/>
      <sheetName val="Conn. Lib"/>
      <sheetName val="LS_Rutin"/>
      <sheetName val="Metod TWR"/>
      <sheetName val="lokasari-el"/>
      <sheetName val="REKAP EL"/>
      <sheetName val="Rawat Inap"/>
      <sheetName val="A_ars"/>
      <sheetName val="rekap konst"/>
      <sheetName val="lap umum 1"/>
      <sheetName val="Calcu 02"/>
      <sheetName val="Codestable"/>
      <sheetName val="Proj Summ"/>
      <sheetName val="pricing"/>
      <sheetName val="RBP- 2"/>
      <sheetName val="16-AC-27JULI"/>
      <sheetName val="AHS"/>
      <sheetName val="COA"/>
      <sheetName val="Kolom UT"/>
      <sheetName val="Panel"/>
      <sheetName val="3"/>
      <sheetName val="RESUME PEMASARAN 2014"/>
      <sheetName val="RKAP CB5"/>
      <sheetName val="RKAP CB6"/>
      <sheetName val="RKAP CB7"/>
      <sheetName val="RKAP CB8"/>
      <sheetName val="struktur tdk dipakai"/>
      <sheetName val="ISIAN"/>
      <sheetName val="Anls"/>
      <sheetName val="Cost Summary"/>
      <sheetName val="A-ars"/>
      <sheetName val="4-Basic Price"/>
      <sheetName val="Kabel"/>
      <sheetName val="REKAP PAGAR DEPAN"/>
      <sheetName val="REKAP LOKAL"/>
      <sheetName val="REKAP PAGAR SAMPING"/>
      <sheetName val="REKAP GERBANG"/>
      <sheetName val="RUANG"/>
      <sheetName val="61004"/>
      <sheetName val="61005"/>
      <sheetName val="61006"/>
      <sheetName val="61007"/>
      <sheetName val="61008"/>
      <sheetName val="ANALISA HARGA SATUAN"/>
      <sheetName val="Fire Fighting"/>
      <sheetName val="anals hrg"/>
      <sheetName val="PL _5 LT "/>
      <sheetName val="Upah&amp;Bahan"/>
      <sheetName val="analisa_gedung"/>
      <sheetName val="Fill this out first___"/>
      <sheetName val="HC Bldg."/>
      <sheetName val="326BQSTC"/>
      <sheetName val="name"/>
      <sheetName val="ASat"/>
      <sheetName val="Du_lieu"/>
      <sheetName val="SUR-HARGA"/>
      <sheetName val="PAD-F"/>
      <sheetName val="hrgsat"/>
      <sheetName val="Table Array"/>
      <sheetName val="DP"/>
      <sheetName val="Foundation"/>
      <sheetName val="SUM_PERS_STRUK"/>
      <sheetName val="PersList"/>
      <sheetName val="Ana"/>
      <sheetName val="ANAL.BOW"/>
      <sheetName val="REKAP_LANDSCAPE"/>
      <sheetName val="UPAH BAHAN 07"/>
      <sheetName val="Daftar upah &amp; material"/>
      <sheetName val="ARSUtM "/>
      <sheetName val="Volume Rumah"/>
      <sheetName val="D4"/>
      <sheetName val="D6"/>
      <sheetName val="D7"/>
      <sheetName val="D8"/>
      <sheetName val="RAB "/>
      <sheetName val="Inds &amp; For"/>
      <sheetName val="Analisa Baku ME"/>
      <sheetName val="metode"/>
      <sheetName val="NLsimpro"/>
      <sheetName val="AnalisisHSPekerjaan"/>
      <sheetName val="Menu"/>
      <sheetName val="Mek-FW"/>
      <sheetName val="analisa ged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Cashflow"/>
      <sheetName val="CS"/>
      <sheetName val="Meth"/>
      <sheetName val="AN-E"/>
      <sheetName val="Rekap Total"/>
      <sheetName val="Schedulee"/>
      <sheetName val="KEMAJUAN PROYEK"/>
      <sheetName val="Koto Panjang"/>
      <sheetName val="SCHEDULE"/>
      <sheetName val="Form A"/>
      <sheetName val="UPH &amp; BHN"/>
      <sheetName val="harga"/>
      <sheetName val="II"/>
      <sheetName val="Total"/>
      <sheetName val="Embong-Malang"/>
      <sheetName val="Real Siap badan"/>
      <sheetName val="DUB"/>
      <sheetName val="BOQ"/>
      <sheetName val="Daftar Upah&amp;Bahan"/>
      <sheetName val="MORTAR 1"/>
      <sheetName val="RAB"/>
      <sheetName val="SUM DP"/>
      <sheetName val="ANALISA "/>
      <sheetName val="HS"/>
      <sheetName val="UPAH"/>
      <sheetName val="Sat Das"/>
      <sheetName val="rab pustu"/>
      <sheetName val="Agregat Halus &amp; Kasar"/>
      <sheetName val="REKAP RAP"/>
      <sheetName val="DU&amp;B"/>
      <sheetName val="Kuantitas &amp; Harga"/>
      <sheetName val="ANALISA (2)"/>
      <sheetName val="OFFICE"/>
      <sheetName val="Input"/>
      <sheetName val="TOWN"/>
      <sheetName val="5-Peralatan"/>
      <sheetName val="harga lama"/>
      <sheetName val="Lamp 8.7,9"/>
      <sheetName val="U. div 2"/>
      <sheetName val="H.Satuan"/>
      <sheetName val="struktur tdk dipakai"/>
      <sheetName val="Unit Rate"/>
      <sheetName val="Monitor"/>
    </sheetNames>
    <sheetDataSet>
      <sheetData sheetId="0">
        <row r="1">
          <cell r="A1" t="str">
            <v xml:space="preserve">CASH FLOW </v>
          </cell>
        </row>
      </sheetData>
      <sheetData sheetId="1">
        <row r="1">
          <cell r="A1" t="str">
            <v xml:space="preserve">CASH FLOW </v>
          </cell>
        </row>
      </sheetData>
      <sheetData sheetId="2" refreshError="1">
        <row r="1">
          <cell r="A1" t="str">
            <v xml:space="preserve">CASH FLOW </v>
          </cell>
        </row>
        <row r="2">
          <cell r="A2" t="str">
            <v>Proyeksi Proyek Road Rehabilitation di Kazakhtan</v>
          </cell>
        </row>
        <row r="4">
          <cell r="A4" t="str">
            <v>Dalam US$</v>
          </cell>
        </row>
        <row r="6">
          <cell r="B6" t="str">
            <v xml:space="preserve">Nama Karya       : </v>
          </cell>
          <cell r="F6" t="str">
            <v xml:space="preserve">Dibuat oleh        : </v>
          </cell>
          <cell r="J6" t="str">
            <v>Kontrak Gross  :</v>
          </cell>
          <cell r="K6">
            <v>71888644715.488297</v>
          </cell>
        </row>
        <row r="7">
          <cell r="B7" t="str">
            <v xml:space="preserve">Nomor Karya      : </v>
          </cell>
          <cell r="F7" t="str">
            <v>Diperiksa oleh     :</v>
          </cell>
          <cell r="J7" t="str">
            <v>Kontrak Net     :</v>
          </cell>
          <cell r="K7">
            <v>65353313377.716637</v>
          </cell>
        </row>
        <row r="8">
          <cell r="A8" t="str">
            <v>NO</v>
          </cell>
          <cell r="B8" t="str">
            <v>URAIAN</v>
          </cell>
          <cell r="C8" t="str">
            <v>%</v>
          </cell>
          <cell r="D8" t="str">
            <v>JUMLAH</v>
          </cell>
        </row>
        <row r="9">
          <cell r="E9">
            <v>0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P9">
            <v>11</v>
          </cell>
        </row>
        <row r="10">
          <cell r="B10" t="str">
            <v>ANGGARAN BIAYA PELAKSANAAN (ABP)</v>
          </cell>
        </row>
        <row r="11">
          <cell r="B11" t="str">
            <v xml:space="preserve">     1. Bobot Prestasi per bulan (%)</v>
          </cell>
          <cell r="D11">
            <v>0.99999999999999989</v>
          </cell>
          <cell r="E11">
            <v>0</v>
          </cell>
          <cell r="F11">
            <v>0.10059137022861364</v>
          </cell>
          <cell r="G11">
            <v>0.16317048272330911</v>
          </cell>
          <cell r="H11">
            <v>0.16317048272330911</v>
          </cell>
          <cell r="I11">
            <v>0.17492706207262179</v>
          </cell>
          <cell r="J11">
            <v>0.17492706207262179</v>
          </cell>
          <cell r="K11">
            <v>0.17492706207262179</v>
          </cell>
          <cell r="L11">
            <v>1.1756579349312672E-2</v>
          </cell>
          <cell r="M11">
            <v>1.7949909201382046E-2</v>
          </cell>
          <cell r="N11">
            <v>6.1933298520693743E-3</v>
          </cell>
          <cell r="O11">
            <v>6.1933298520693743E-3</v>
          </cell>
          <cell r="P11">
            <v>6.1933298520693743E-3</v>
          </cell>
        </row>
        <row r="12">
          <cell r="B12" t="str">
            <v xml:space="preserve">     2. Bobot Prestasi akumulatif (%)</v>
          </cell>
          <cell r="D12">
            <v>0.99999999999999989</v>
          </cell>
          <cell r="E12">
            <v>0</v>
          </cell>
          <cell r="F12">
            <v>0.10059137022861364</v>
          </cell>
          <cell r="G12">
            <v>0.26376185295192278</v>
          </cell>
          <cell r="H12">
            <v>0.42693233567523192</v>
          </cell>
          <cell r="I12">
            <v>0.60185939774785369</v>
          </cell>
          <cell r="J12">
            <v>0.77678645982047545</v>
          </cell>
          <cell r="K12">
            <v>0.95171352189309721</v>
          </cell>
          <cell r="L12">
            <v>0.96347010124240984</v>
          </cell>
          <cell r="M12">
            <v>0.9814200104437919</v>
          </cell>
          <cell r="N12">
            <v>0.98761334029586123</v>
          </cell>
          <cell r="O12">
            <v>0.99380667014793056</v>
          </cell>
          <cell r="P12">
            <v>0.99999999999999989</v>
          </cell>
        </row>
        <row r="13">
          <cell r="B13" t="str">
            <v xml:space="preserve">     3. Nilai Prestasi per bulan (US $)</v>
          </cell>
          <cell r="C13">
            <v>100.00000000000003</v>
          </cell>
          <cell r="D13">
            <v>65353313377.716652</v>
          </cell>
          <cell r="F13">
            <v>6573979341.6445026</v>
          </cell>
          <cell r="G13">
            <v>10663731691.409719</v>
          </cell>
          <cell r="H13">
            <v>10663731691.409719</v>
          </cell>
          <cell r="I13">
            <v>11432063105.875341</v>
          </cell>
          <cell r="J13">
            <v>11432063105.875341</v>
          </cell>
          <cell r="K13">
            <v>11432063105.875341</v>
          </cell>
          <cell r="L13">
            <v>768331414.46562302</v>
          </cell>
          <cell r="M13">
            <v>1173086041.1394804</v>
          </cell>
          <cell r="N13">
            <v>404754626.67385721</v>
          </cell>
          <cell r="O13">
            <v>404754626.67385721</v>
          </cell>
          <cell r="P13">
            <v>404754626.67385721</v>
          </cell>
        </row>
        <row r="14">
          <cell r="B14" t="str">
            <v xml:space="preserve">     4. Nilai Prestasi akumulatif (US $)</v>
          </cell>
          <cell r="C14">
            <v>100.00000000000003</v>
          </cell>
          <cell r="D14">
            <v>65353313377.716652</v>
          </cell>
          <cell r="E14" t="str">
            <v/>
          </cell>
          <cell r="F14">
            <v>6573979341.6445026</v>
          </cell>
          <cell r="G14">
            <v>17237711033.054222</v>
          </cell>
          <cell r="H14">
            <v>27901442724.463943</v>
          </cell>
          <cell r="I14">
            <v>39333505830.339287</v>
          </cell>
          <cell r="J14">
            <v>50765568936.21463</v>
          </cell>
          <cell r="K14">
            <v>62197632042.089973</v>
          </cell>
          <cell r="L14">
            <v>62965963456.555595</v>
          </cell>
          <cell r="M14">
            <v>64139049497.695076</v>
          </cell>
          <cell r="N14">
            <v>64543804124.368935</v>
          </cell>
          <cell r="O14">
            <v>64948558751.042793</v>
          </cell>
          <cell r="P14">
            <v>65353313377.716652</v>
          </cell>
        </row>
        <row r="15">
          <cell r="A15" t="str">
            <v>I</v>
          </cell>
          <cell r="B15" t="str">
            <v>PENERIMAAN UANG</v>
          </cell>
        </row>
        <row r="16">
          <cell r="B16" t="str">
            <v xml:space="preserve">     1. Uang Muka Proyek</v>
          </cell>
          <cell r="C16">
            <v>20</v>
          </cell>
          <cell r="D16">
            <v>13070662675.543327</v>
          </cell>
          <cell r="F16">
            <v>13070662675.543327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B17" t="str">
            <v xml:space="preserve">     2. Pengembalian Uang Muka</v>
          </cell>
          <cell r="C17">
            <v>-20.000000000000004</v>
          </cell>
          <cell r="D17">
            <v>-13070662675.543329</v>
          </cell>
          <cell r="F17">
            <v>-657397934.16445029</v>
          </cell>
          <cell r="G17">
            <v>-1723771103.3054223</v>
          </cell>
          <cell r="H17">
            <v>-2132746338.281944</v>
          </cell>
          <cell r="I17">
            <v>-2209579479.7285061</v>
          </cell>
          <cell r="J17">
            <v>-2286412621.1750684</v>
          </cell>
          <cell r="K17">
            <v>-2286412621.1750684</v>
          </cell>
          <cell r="L17">
            <v>-1220039452.0340965</v>
          </cell>
          <cell r="M17">
            <v>-194141745.56051034</v>
          </cell>
          <cell r="N17">
            <v>-157784066.78133377</v>
          </cell>
          <cell r="O17">
            <v>-80950925.334771454</v>
          </cell>
          <cell r="P17">
            <v>-80950925.334771454</v>
          </cell>
        </row>
        <row r="18">
          <cell r="B18" t="str">
            <v xml:space="preserve">     3. Termin</v>
          </cell>
          <cell r="C18">
            <v>100.00000000000003</v>
          </cell>
          <cell r="D18">
            <v>65353313377.716652</v>
          </cell>
          <cell r="F18">
            <v>3286989670.8222513</v>
          </cell>
          <cell r="G18">
            <v>8618855516.5271111</v>
          </cell>
          <cell r="H18">
            <v>10663731691.409719</v>
          </cell>
          <cell r="I18">
            <v>11047897398.64253</v>
          </cell>
          <cell r="J18">
            <v>11432063105.875341</v>
          </cell>
          <cell r="K18">
            <v>11432063105.875341</v>
          </cell>
          <cell r="L18">
            <v>6100197260.1704826</v>
          </cell>
          <cell r="M18">
            <v>970708727.80255163</v>
          </cell>
          <cell r="N18">
            <v>788920333.90666878</v>
          </cell>
          <cell r="O18">
            <v>404754626.67385721</v>
          </cell>
          <cell r="P18">
            <v>404754626.67385721</v>
          </cell>
        </row>
        <row r="19">
          <cell r="B19" t="str">
            <v xml:space="preserve">     4. Retensi</v>
          </cell>
          <cell r="C19">
            <v>0</v>
          </cell>
          <cell r="D19">
            <v>0</v>
          </cell>
          <cell r="F19">
            <v>-164349483.54111257</v>
          </cell>
          <cell r="G19">
            <v>-430942775.82635558</v>
          </cell>
          <cell r="H19">
            <v>-533186584.57048601</v>
          </cell>
          <cell r="I19">
            <v>-552394869.93212652</v>
          </cell>
          <cell r="J19">
            <v>-571603155.29376709</v>
          </cell>
          <cell r="K19">
            <v>-571603155.29376709</v>
          </cell>
          <cell r="L19">
            <v>-305009863.00852412</v>
          </cell>
          <cell r="M19">
            <v>-48535436.390127584</v>
          </cell>
          <cell r="N19">
            <v>-39446016.695333444</v>
          </cell>
          <cell r="O19">
            <v>-20237731.333692864</v>
          </cell>
          <cell r="P19">
            <v>-20237731.333692864</v>
          </cell>
        </row>
        <row r="20">
          <cell r="B20" t="str">
            <v xml:space="preserve">     5. Pengembalian Retensi</v>
          </cell>
          <cell r="C20">
            <v>0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    6. Material on Site</v>
          </cell>
          <cell r="C21">
            <v>0</v>
          </cell>
          <cell r="D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 xml:space="preserve">     7. Pengembalian Material on Site</v>
          </cell>
          <cell r="C22">
            <v>0</v>
          </cell>
          <cell r="D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4">
          <cell r="B24" t="str">
            <v>JUMLAH PENERIMAAN :</v>
          </cell>
          <cell r="D24">
            <v>65353313377.716644</v>
          </cell>
          <cell r="E24">
            <v>0</v>
          </cell>
          <cell r="F24">
            <v>15535904928.660017</v>
          </cell>
          <cell r="G24">
            <v>6464141637.3953333</v>
          </cell>
          <cell r="H24">
            <v>7997798768.5572891</v>
          </cell>
          <cell r="I24">
            <v>8285923048.9818974</v>
          </cell>
          <cell r="J24">
            <v>8574047329.4065065</v>
          </cell>
          <cell r="K24">
            <v>8574047329.4065065</v>
          </cell>
          <cell r="L24">
            <v>4575147945.127862</v>
          </cell>
          <cell r="M24">
            <v>728031545.85191381</v>
          </cell>
          <cell r="N24">
            <v>591690250.4300015</v>
          </cell>
          <cell r="O24">
            <v>303565970.00539291</v>
          </cell>
          <cell r="P24">
            <v>303565970.00539291</v>
          </cell>
        </row>
        <row r="26">
          <cell r="A26" t="str">
            <v>II</v>
          </cell>
          <cell r="B26" t="str">
            <v>PENGELUARAN UANG</v>
          </cell>
        </row>
        <row r="27">
          <cell r="B27" t="str">
            <v>I. BIAYA PROYEK</v>
          </cell>
        </row>
        <row r="28">
          <cell r="B28" t="str">
            <v>A. Biaya Swakelola</v>
          </cell>
        </row>
        <row r="29">
          <cell r="B29" t="str">
            <v xml:space="preserve">     1. Biaya Persiapan Kontraktor</v>
          </cell>
          <cell r="C29">
            <v>1.1334420731184671</v>
          </cell>
          <cell r="D29">
            <v>740741950</v>
          </cell>
          <cell r="F29">
            <v>74074195</v>
          </cell>
          <cell r="G29">
            <v>74074195</v>
          </cell>
          <cell r="H29">
            <v>148148390</v>
          </cell>
          <cell r="I29">
            <v>148148390</v>
          </cell>
          <cell r="J29">
            <v>222222585</v>
          </cell>
          <cell r="K29">
            <v>74074195</v>
          </cell>
        </row>
        <row r="30">
          <cell r="B30" t="str">
            <v xml:space="preserve">     2. Bahan</v>
          </cell>
          <cell r="C30">
            <v>36.087173103562286</v>
          </cell>
          <cell r="D30">
            <v>23584163327.530132</v>
          </cell>
          <cell r="F30">
            <v>2372363304.811676</v>
          </cell>
          <cell r="G30">
            <v>3848239314.7784557</v>
          </cell>
          <cell r="H30">
            <v>3848239314.7784557</v>
          </cell>
          <cell r="I30">
            <v>4125508402.3257141</v>
          </cell>
          <cell r="J30">
            <v>4125508402.3257141</v>
          </cell>
          <cell r="K30">
            <v>4125508402.3257141</v>
          </cell>
          <cell r="L30">
            <v>277269087.54725796</v>
          </cell>
          <cell r="M30">
            <v>423333590.31973016</v>
          </cell>
          <cell r="N30">
            <v>146064502.77247214</v>
          </cell>
          <cell r="O30">
            <v>146064502.77247214</v>
          </cell>
          <cell r="P30">
            <v>146064502.77247214</v>
          </cell>
        </row>
        <row r="31">
          <cell r="B31" t="str">
            <v xml:space="preserve">     3. Biaya Upah</v>
          </cell>
          <cell r="C31">
            <v>5.8876570141095046</v>
          </cell>
          <cell r="D31">
            <v>3847778939.036099</v>
          </cell>
          <cell r="F31">
            <v>387053355.81444252</v>
          </cell>
          <cell r="G31">
            <v>627843946.89510262</v>
          </cell>
          <cell r="H31">
            <v>627843946.89510262</v>
          </cell>
          <cell r="I31">
            <v>673080665.31049466</v>
          </cell>
          <cell r="J31">
            <v>673080665.31049466</v>
          </cell>
          <cell r="K31">
            <v>673080665.31049466</v>
          </cell>
          <cell r="L31">
            <v>45236718.415392034</v>
          </cell>
          <cell r="M31">
            <v>69067282.582688138</v>
          </cell>
          <cell r="N31">
            <v>23830564.167296104</v>
          </cell>
          <cell r="O31">
            <v>23830564.167296104</v>
          </cell>
          <cell r="P31">
            <v>23830564.167296104</v>
          </cell>
        </row>
        <row r="32">
          <cell r="B32" t="str">
            <v xml:space="preserve">     4. Biaya Alat</v>
          </cell>
          <cell r="D32">
            <v>0</v>
          </cell>
        </row>
        <row r="33">
          <cell r="B33" t="str">
            <v xml:space="preserve">             4.1.1. Operational Cost</v>
          </cell>
          <cell r="C33">
            <v>17.041357995042166</v>
          </cell>
          <cell r="D33">
            <v>11137092094.318474</v>
          </cell>
          <cell r="F33">
            <v>1120295354.1297553</v>
          </cell>
          <cell r="G33">
            <v>1817244693.1638944</v>
          </cell>
          <cell r="H33">
            <v>1817244693.1638944</v>
          </cell>
          <cell r="I33">
            <v>1948178800.0913525</v>
          </cell>
          <cell r="J33">
            <v>1948178800.0913525</v>
          </cell>
          <cell r="K33">
            <v>1948178800.0913525</v>
          </cell>
          <cell r="L33">
            <v>130934106.92745794</v>
          </cell>
          <cell r="M33">
            <v>199909791.86044636</v>
          </cell>
          <cell r="N33">
            <v>68975684.932988405</v>
          </cell>
          <cell r="O33">
            <v>68975684.932988405</v>
          </cell>
          <cell r="P33">
            <v>68975684.932988405</v>
          </cell>
        </row>
        <row r="34">
          <cell r="B34" t="str">
            <v xml:space="preserve">             4.1.2. Repair &amp; Maintenance Cost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 xml:space="preserve">             4.2.1. Rental Cost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P35">
            <v>0</v>
          </cell>
        </row>
        <row r="36">
          <cell r="B36" t="str">
            <v xml:space="preserve">     5. Mobilisasi / Demobilisasi</v>
          </cell>
          <cell r="C36">
            <v>1.8361731608992318</v>
          </cell>
          <cell r="D36">
            <v>1200000000</v>
          </cell>
          <cell r="F36">
            <v>450000000</v>
          </cell>
          <cell r="G36">
            <v>150000000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450000000</v>
          </cell>
          <cell r="P36">
            <v>150000000</v>
          </cell>
        </row>
        <row r="37">
          <cell r="B37" t="str">
            <v xml:space="preserve">     6. Biaya ditentukan dalam kontrak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 xml:space="preserve">     7. Biaya umum lapangan</v>
          </cell>
          <cell r="C38">
            <v>3.2016077878618385</v>
          </cell>
          <cell r="D38">
            <v>2092356770.7267284</v>
          </cell>
          <cell r="F38">
            <v>190214251.88424808</v>
          </cell>
          <cell r="G38">
            <v>190214251.88424808</v>
          </cell>
          <cell r="H38">
            <v>190214251.88424808</v>
          </cell>
          <cell r="I38">
            <v>190214251.88424808</v>
          </cell>
          <cell r="J38">
            <v>190214251.88424808</v>
          </cell>
          <cell r="K38">
            <v>190214251.88424808</v>
          </cell>
          <cell r="L38">
            <v>190214251.88424808</v>
          </cell>
          <cell r="M38">
            <v>190214251.88424808</v>
          </cell>
          <cell r="N38">
            <v>190214251.88424808</v>
          </cell>
          <cell r="O38">
            <v>190214251.88424808</v>
          </cell>
          <cell r="P38">
            <v>190214251.88424808</v>
          </cell>
        </row>
        <row r="39">
          <cell r="B39" t="str">
            <v>B. Biaya Sub Kontraktor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C. Biaya Tambahan</v>
          </cell>
        </row>
        <row r="41">
          <cell r="B41" t="str">
            <v xml:space="preserve">     1. Biaya materai (kontrak)</v>
          </cell>
          <cell r="C41">
            <v>3.8253607518733995E-2</v>
          </cell>
          <cell r="D41">
            <v>25000000.000000004</v>
          </cell>
          <cell r="F41">
            <v>2272727.2727272729</v>
          </cell>
          <cell r="G41">
            <v>2272727.2727272729</v>
          </cell>
          <cell r="H41">
            <v>2272727.2727272729</v>
          </cell>
          <cell r="I41">
            <v>2272727.2727272729</v>
          </cell>
          <cell r="J41">
            <v>2272727.2727272729</v>
          </cell>
          <cell r="K41">
            <v>2272727.2727272729</v>
          </cell>
          <cell r="L41">
            <v>2272727.2727272729</v>
          </cell>
          <cell r="M41">
            <v>2272727.2727272729</v>
          </cell>
          <cell r="N41">
            <v>2272727.2727272729</v>
          </cell>
          <cell r="O41">
            <v>2272727.2727272729</v>
          </cell>
          <cell r="P41">
            <v>2272727.2727272729</v>
          </cell>
        </row>
        <row r="42">
          <cell r="B42" t="str">
            <v xml:space="preserve">     2. Biaya asuransi</v>
          </cell>
          <cell r="C42">
            <v>0.3</v>
          </cell>
          <cell r="D42">
            <v>196059940.13314992</v>
          </cell>
          <cell r="F42">
            <v>196059940.13314992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P42">
            <v>0</v>
          </cell>
        </row>
        <row r="43">
          <cell r="B43" t="str">
            <v xml:space="preserve">     3. Resiko konstruksi/Pemeliharaan</v>
          </cell>
          <cell r="C43">
            <v>1.9999999999999998</v>
          </cell>
          <cell r="D43">
            <v>1307066267.5543325</v>
          </cell>
          <cell r="F43">
            <v>0</v>
          </cell>
          <cell r="G43">
            <v>131479586.83289006</v>
          </cell>
          <cell r="H43">
            <v>213274633.82819438</v>
          </cell>
          <cell r="I43">
            <v>213274633.82819438</v>
          </cell>
          <cell r="J43">
            <v>228641262.11750683</v>
          </cell>
          <cell r="K43">
            <v>228641262.11750683</v>
          </cell>
          <cell r="L43">
            <v>228641262.11750683</v>
          </cell>
          <cell r="M43">
            <v>15366628.28931246</v>
          </cell>
          <cell r="N43">
            <v>23461720.822789606</v>
          </cell>
          <cell r="O43">
            <v>8095092.5334771443</v>
          </cell>
          <cell r="P43">
            <v>8095092.5334771443</v>
          </cell>
        </row>
        <row r="44">
          <cell r="B44" t="str">
            <v xml:space="preserve">     4. Biaya pra kontrak / tender</v>
          </cell>
          <cell r="C44">
            <v>0.15301443007493595</v>
          </cell>
          <cell r="D44">
            <v>100000000</v>
          </cell>
          <cell r="E44">
            <v>100000000</v>
          </cell>
        </row>
        <row r="45">
          <cell r="B45" t="str">
            <v xml:space="preserve">     5. PPh (2%)</v>
          </cell>
          <cell r="C45">
            <v>2.0000000000000004</v>
          </cell>
          <cell r="D45">
            <v>1307066267.554333</v>
          </cell>
          <cell r="F45">
            <v>65739793.416445024</v>
          </cell>
          <cell r="G45">
            <v>172377110.33054224</v>
          </cell>
          <cell r="H45">
            <v>213274633.82819438</v>
          </cell>
          <cell r="I45">
            <v>220957947.97285062</v>
          </cell>
          <cell r="J45">
            <v>228641262.11750683</v>
          </cell>
          <cell r="K45">
            <v>228641262.11750683</v>
          </cell>
          <cell r="L45">
            <v>122003945.20340966</v>
          </cell>
          <cell r="M45">
            <v>19414174.556051034</v>
          </cell>
          <cell r="N45">
            <v>15778406.678133376</v>
          </cell>
          <cell r="O45">
            <v>8095092.5334771443</v>
          </cell>
          <cell r="P45">
            <v>8095092.5334771443</v>
          </cell>
        </row>
        <row r="46">
          <cell r="B46" t="str">
            <v xml:space="preserve">     6. Sumbangan Pihak III (1%)</v>
          </cell>
          <cell r="C46">
            <v>0</v>
          </cell>
          <cell r="D46">
            <v>0</v>
          </cell>
          <cell r="F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B47" t="str">
            <v xml:space="preserve">     7.  Contingencies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B49" t="str">
            <v>JUMLAH PENGELUARAN PROYEK :</v>
          </cell>
          <cell r="D49">
            <v>45537325556.853249</v>
          </cell>
          <cell r="E49">
            <v>100000000</v>
          </cell>
          <cell r="F49">
            <v>4858072922.4624434</v>
          </cell>
          <cell r="G49">
            <v>7013745826.1578608</v>
          </cell>
          <cell r="H49">
            <v>7060512591.6508169</v>
          </cell>
          <cell r="I49">
            <v>7521635818.6855812</v>
          </cell>
          <cell r="J49">
            <v>7618759956.1195498</v>
          </cell>
          <cell r="K49">
            <v>7470611566.1195498</v>
          </cell>
          <cell r="L49">
            <v>996572099.36799979</v>
          </cell>
          <cell r="M49">
            <v>1369578446.7652032</v>
          </cell>
          <cell r="N49">
            <v>470597858.53065497</v>
          </cell>
          <cell r="O49">
            <v>447547916.09668624</v>
          </cell>
          <cell r="P49">
            <v>597547916.09668636</v>
          </cell>
        </row>
        <row r="51">
          <cell r="B51" t="str">
            <v>II. BIAYA PUSAT</v>
          </cell>
        </row>
        <row r="52">
          <cell r="B52" t="str">
            <v>A. Biaya Swakelola</v>
          </cell>
        </row>
        <row r="53">
          <cell r="B53" t="str">
            <v xml:space="preserve">     1. Bahan</v>
          </cell>
          <cell r="C53">
            <v>12.02905770118743</v>
          </cell>
          <cell r="D53">
            <v>7861387775.8433771</v>
          </cell>
          <cell r="F53">
            <v>790787768.27055871</v>
          </cell>
          <cell r="G53">
            <v>1282746438.2594852</v>
          </cell>
          <cell r="H53">
            <v>1282746438.2594852</v>
          </cell>
          <cell r="I53">
            <v>1375169467.4419045</v>
          </cell>
          <cell r="J53">
            <v>1375169467.4419045</v>
          </cell>
          <cell r="K53">
            <v>1375169467.4419045</v>
          </cell>
          <cell r="L53">
            <v>92423029.18241933</v>
          </cell>
          <cell r="M53">
            <v>141111196.77324337</v>
          </cell>
          <cell r="N53">
            <v>48688167.590824053</v>
          </cell>
          <cell r="O53">
            <v>48688167.590824053</v>
          </cell>
          <cell r="P53">
            <v>48688167.590824053</v>
          </cell>
        </row>
        <row r="54">
          <cell r="B54" t="str">
            <v xml:space="preserve">     2. Biaya Alat</v>
          </cell>
          <cell r="C54">
            <v>5.6804526650140534</v>
          </cell>
          <cell r="D54">
            <v>3712364031.4394903</v>
          </cell>
          <cell r="F54">
            <v>373431784.70991844</v>
          </cell>
          <cell r="G54">
            <v>605748231.05463147</v>
          </cell>
          <cell r="H54">
            <v>605748231.05463147</v>
          </cell>
          <cell r="I54">
            <v>649392933.36378407</v>
          </cell>
          <cell r="J54">
            <v>649392933.36378407</v>
          </cell>
          <cell r="K54">
            <v>649392933.36378407</v>
          </cell>
          <cell r="L54">
            <v>43644702.309152648</v>
          </cell>
          <cell r="M54">
            <v>66636597.28681545</v>
          </cell>
          <cell r="N54">
            <v>22991894.977662802</v>
          </cell>
          <cell r="O54">
            <v>22991894.977662802</v>
          </cell>
          <cell r="P54">
            <v>22991894.977662802</v>
          </cell>
        </row>
        <row r="56">
          <cell r="B56" t="str">
            <v>B. Biaya Tambahan</v>
          </cell>
        </row>
        <row r="57">
          <cell r="B57" t="str">
            <v xml:space="preserve">     1. Provisi Bank</v>
          </cell>
          <cell r="C57">
            <v>0.55275000000000007</v>
          </cell>
          <cell r="D57">
            <v>361240439.69532871</v>
          </cell>
          <cell r="F57">
            <v>361240439.69532871</v>
          </cell>
        </row>
        <row r="58">
          <cell r="B58" t="str">
            <v xml:space="preserve">     2. O. K. P.</v>
          </cell>
          <cell r="C58">
            <v>5.0000000000000009</v>
          </cell>
          <cell r="D58">
            <v>3267665668.8858323</v>
          </cell>
          <cell r="F58">
            <v>164349483.54111257</v>
          </cell>
          <cell r="G58">
            <v>430942775.82635558</v>
          </cell>
          <cell r="H58">
            <v>533186584.57048601</v>
          </cell>
          <cell r="I58">
            <v>552394869.93212652</v>
          </cell>
          <cell r="J58">
            <v>571603155.29376709</v>
          </cell>
          <cell r="K58">
            <v>571603155.29376709</v>
          </cell>
          <cell r="L58">
            <v>305009863.00852412</v>
          </cell>
          <cell r="M58">
            <v>48535436.390127584</v>
          </cell>
          <cell r="N58">
            <v>39446016.695333444</v>
          </cell>
          <cell r="O58">
            <v>20237731.333692864</v>
          </cell>
          <cell r="P58">
            <v>20237731.333692864</v>
          </cell>
        </row>
        <row r="60">
          <cell r="B60" t="str">
            <v>JUMLAH PENGELUARAN PUSAT :</v>
          </cell>
          <cell r="D60">
            <v>15202657915.864031</v>
          </cell>
          <cell r="E60">
            <v>0</v>
          </cell>
          <cell r="F60">
            <v>1689809476.2169185</v>
          </cell>
          <cell r="G60">
            <v>2319437445.1404724</v>
          </cell>
          <cell r="H60">
            <v>2421681253.8846025</v>
          </cell>
          <cell r="I60">
            <v>2576957270.7378149</v>
          </cell>
          <cell r="J60">
            <v>2596165556.0994558</v>
          </cell>
          <cell r="K60">
            <v>2596165556.0994558</v>
          </cell>
          <cell r="L60">
            <v>441077594.50009608</v>
          </cell>
          <cell r="M60">
            <v>256283230.45018643</v>
          </cell>
          <cell r="N60">
            <v>111126079.26382029</v>
          </cell>
          <cell r="O60">
            <v>91917793.902179718</v>
          </cell>
          <cell r="P60">
            <v>91917793.902179718</v>
          </cell>
        </row>
        <row r="62">
          <cell r="A62" t="str">
            <v>III</v>
          </cell>
          <cell r="B62" t="str">
            <v>MARK UP</v>
          </cell>
        </row>
        <row r="63">
          <cell r="B63" t="str">
            <v xml:space="preserve">     1. Overhead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 xml:space="preserve">     2. Profit</v>
          </cell>
          <cell r="C64">
            <v>0</v>
          </cell>
        </row>
        <row r="65">
          <cell r="B65" t="str">
            <v xml:space="preserve">        a. Murni = Saldo akhir (baris bawah)</v>
          </cell>
          <cell r="C65">
            <v>5</v>
          </cell>
          <cell r="D65">
            <v>3267665668.8858318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B66" t="str">
            <v xml:space="preserve">        b. Exchange Rate</v>
          </cell>
          <cell r="C66">
            <v>0</v>
          </cell>
        </row>
        <row r="67">
          <cell r="B67" t="str">
            <v xml:space="preserve">        c. Escalation  (diperkirakan)</v>
          </cell>
          <cell r="C67">
            <v>0</v>
          </cell>
          <cell r="D67">
            <v>0</v>
          </cell>
          <cell r="L67">
            <v>0</v>
          </cell>
        </row>
        <row r="68">
          <cell r="B68" t="str">
            <v xml:space="preserve">        d. Escalation Fee</v>
          </cell>
          <cell r="C68">
            <v>0</v>
          </cell>
          <cell r="D68">
            <v>0</v>
          </cell>
          <cell r="L68">
            <v>0</v>
          </cell>
        </row>
        <row r="69">
          <cell r="B69" t="str">
            <v xml:space="preserve">     3. Inflasi</v>
          </cell>
        </row>
        <row r="70">
          <cell r="B70" t="str">
            <v>a.  Bahan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B71" t="str">
            <v>b.  Subkon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 xml:space="preserve">     4. SF (Sponsor Fee)</v>
          </cell>
          <cell r="C72">
            <v>0.5</v>
          </cell>
          <cell r="D72">
            <v>326766566.88858318</v>
          </cell>
          <cell r="E72">
            <v>29706051.535325743</v>
          </cell>
          <cell r="F72">
            <v>29706051.535325743</v>
          </cell>
          <cell r="G72">
            <v>29706051.535325743</v>
          </cell>
          <cell r="H72">
            <v>29706051.535325743</v>
          </cell>
          <cell r="I72">
            <v>29706051.535325743</v>
          </cell>
          <cell r="J72">
            <v>29706051.535325743</v>
          </cell>
          <cell r="K72">
            <v>29706051.535325743</v>
          </cell>
          <cell r="L72">
            <v>29706051.535325743</v>
          </cell>
          <cell r="M72">
            <v>29706051.535325743</v>
          </cell>
          <cell r="N72">
            <v>29706051.535325743</v>
          </cell>
          <cell r="O72">
            <v>29706051.535325743</v>
          </cell>
        </row>
        <row r="73">
          <cell r="B73" t="str">
            <v xml:space="preserve">     5. Pengeluaran akibat bunga kredit</v>
          </cell>
          <cell r="C73">
            <v>0.15905850006289596</v>
          </cell>
          <cell r="D73">
            <v>103950000.00000001</v>
          </cell>
          <cell r="F73">
            <v>2383333.3333333335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29333333.333333332</v>
          </cell>
          <cell r="L73">
            <v>60500000</v>
          </cell>
          <cell r="M73">
            <v>0</v>
          </cell>
          <cell r="N73">
            <v>1466666.6666666667</v>
          </cell>
          <cell r="O73">
            <v>1466666.6666666667</v>
          </cell>
          <cell r="P73">
            <v>1466666.6666666667</v>
          </cell>
        </row>
        <row r="74">
          <cell r="B74" t="str">
            <v xml:space="preserve">     6. PPN keluaran</v>
          </cell>
          <cell r="C74">
            <v>6.5157588799791863</v>
          </cell>
          <cell r="D74">
            <v>4258264319.7691975</v>
          </cell>
          <cell r="F74">
            <v>428344642.72119904</v>
          </cell>
          <cell r="G74">
            <v>694823044.62018359</v>
          </cell>
          <cell r="H74">
            <v>694823044.62018359</v>
          </cell>
          <cell r="I74">
            <v>744885666.98589706</v>
          </cell>
          <cell r="J74">
            <v>744885666.98589706</v>
          </cell>
          <cell r="K74">
            <v>744885666.98589706</v>
          </cell>
          <cell r="L74">
            <v>50062622.365713529</v>
          </cell>
          <cell r="M74">
            <v>76435457.895341992</v>
          </cell>
          <cell r="N74">
            <v>26372835.529628463</v>
          </cell>
          <cell r="O74">
            <v>26372835.529628463</v>
          </cell>
          <cell r="P74">
            <v>26372835.529628463</v>
          </cell>
        </row>
        <row r="75">
          <cell r="B75" t="str">
            <v xml:space="preserve">     7. Marginal Deposit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P75">
            <v>0</v>
          </cell>
        </row>
        <row r="76">
          <cell r="B76" t="str">
            <v xml:space="preserve">     8. PPN masukan</v>
          </cell>
          <cell r="C76">
            <v>-5.1157569184307246</v>
          </cell>
          <cell r="D76">
            <v>-3343316650.544251</v>
          </cell>
          <cell r="I76">
            <v>-342675714.17695928</v>
          </cell>
          <cell r="J76">
            <v>-555858435.69614685</v>
          </cell>
          <cell r="K76">
            <v>-555858435.69614685</v>
          </cell>
          <cell r="L76">
            <v>-595908533.5887177</v>
          </cell>
          <cell r="M76">
            <v>-595908533.5887177</v>
          </cell>
          <cell r="N76">
            <v>-595908533.5887177</v>
          </cell>
          <cell r="O76">
            <v>-40050097.892570823</v>
          </cell>
          <cell r="P76">
            <v>-61148366.3162736</v>
          </cell>
        </row>
        <row r="77">
          <cell r="B77" t="str">
            <v xml:space="preserve">     9. Inventaris</v>
          </cell>
          <cell r="C77">
            <v>0</v>
          </cell>
          <cell r="D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P77">
            <v>0</v>
          </cell>
        </row>
        <row r="78">
          <cell r="B78" t="str">
            <v xml:space="preserve">    10. Persediaan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P78">
            <v>0</v>
          </cell>
        </row>
        <row r="79">
          <cell r="B79" t="str">
            <v xml:space="preserve">    11. Hutang Termin Member (MC) + Retensi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P79">
            <v>0</v>
          </cell>
        </row>
        <row r="80">
          <cell r="B80" t="str">
            <v xml:space="preserve">    12. Jasa Tabungan / Giro</v>
          </cell>
          <cell r="C80">
            <v>0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P80">
            <v>0</v>
          </cell>
        </row>
        <row r="81">
          <cell r="B81" t="str">
            <v xml:space="preserve">    13. Saldo Proyek</v>
          </cell>
          <cell r="C81">
            <v>9.6850185552629864E-2</v>
          </cell>
          <cell r="D81">
            <v>1.7881393432617188E-7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P81">
            <v>0</v>
          </cell>
        </row>
        <row r="83">
          <cell r="B83" t="str">
            <v>JUMLAH MARK UP :</v>
          </cell>
          <cell r="D83">
            <v>4550035099.7282543</v>
          </cell>
          <cell r="E83">
            <v>29706051.535325743</v>
          </cell>
          <cell r="F83">
            <v>460434027.58985811</v>
          </cell>
          <cell r="G83">
            <v>724529096.15550935</v>
          </cell>
          <cell r="H83">
            <v>724529096.15550935</v>
          </cell>
          <cell r="I83">
            <v>431916004.34426355</v>
          </cell>
          <cell r="J83">
            <v>218733282.82507598</v>
          </cell>
          <cell r="K83">
            <v>248066616.15840924</v>
          </cell>
          <cell r="L83">
            <v>-455639859.68767846</v>
          </cell>
          <cell r="M83">
            <v>-489767024.15804994</v>
          </cell>
          <cell r="N83">
            <v>-538362979.85709679</v>
          </cell>
          <cell r="O83">
            <v>17495455.839050055</v>
          </cell>
          <cell r="P83">
            <v>-33308864.119978469</v>
          </cell>
        </row>
        <row r="85">
          <cell r="A85" t="str">
            <v>IV</v>
          </cell>
          <cell r="B85" t="str">
            <v>JUMLAH PENGELUARAN ( I+II+III )</v>
          </cell>
          <cell r="D85">
            <v>65290018572.445541</v>
          </cell>
          <cell r="E85">
            <v>129706051.53532574</v>
          </cell>
          <cell r="F85">
            <v>7008316426.2692194</v>
          </cell>
          <cell r="G85">
            <v>10057712367.453842</v>
          </cell>
          <cell r="H85">
            <v>10206722941.690929</v>
          </cell>
          <cell r="I85">
            <v>10530509093.76766</v>
          </cell>
          <cell r="J85">
            <v>10433658795.044081</v>
          </cell>
          <cell r="K85">
            <v>10314843738.377415</v>
          </cell>
          <cell r="L85">
            <v>982009834.18041742</v>
          </cell>
          <cell r="M85">
            <v>1136094653.0573397</v>
          </cell>
          <cell r="N85">
            <v>43360957.937378526</v>
          </cell>
          <cell r="O85">
            <v>556961165.83791602</v>
          </cell>
          <cell r="P85">
            <v>656156845.87888765</v>
          </cell>
        </row>
        <row r="86">
          <cell r="B86" t="str">
            <v>JUMLAH PENGELUARAN KOMULATIF</v>
          </cell>
          <cell r="D86">
            <v>65290018572.445534</v>
          </cell>
          <cell r="E86">
            <v>129706051.53532574</v>
          </cell>
          <cell r="F86">
            <v>7138022477.8045454</v>
          </cell>
          <cell r="G86">
            <v>17195734845.258389</v>
          </cell>
          <cell r="H86">
            <v>27402457786.949318</v>
          </cell>
          <cell r="I86">
            <v>37932966880.71698</v>
          </cell>
          <cell r="J86">
            <v>48366625675.761063</v>
          </cell>
          <cell r="K86">
            <v>58681469414.138474</v>
          </cell>
          <cell r="L86">
            <v>59663479248.318893</v>
          </cell>
          <cell r="M86">
            <v>60799573901.376236</v>
          </cell>
          <cell r="N86">
            <v>60842934859.313614</v>
          </cell>
          <cell r="O86">
            <v>61399896025.151527</v>
          </cell>
          <cell r="P86">
            <v>62056052871.030418</v>
          </cell>
        </row>
        <row r="88">
          <cell r="A88" t="str">
            <v>V</v>
          </cell>
          <cell r="B88" t="str">
            <v>SELISIH (I - IV)</v>
          </cell>
          <cell r="D88">
            <v>63294805.271110222</v>
          </cell>
          <cell r="E88">
            <v>-129706051.53532574</v>
          </cell>
          <cell r="F88">
            <v>8527588502.3907976</v>
          </cell>
          <cell r="G88">
            <v>-3593570730.0585089</v>
          </cell>
          <cell r="H88">
            <v>-2208924173.1336403</v>
          </cell>
          <cell r="I88">
            <v>-2244586044.7857628</v>
          </cell>
          <cell r="J88">
            <v>-1859611465.6375742</v>
          </cell>
          <cell r="K88">
            <v>-1740796408.9709082</v>
          </cell>
          <cell r="L88">
            <v>3593138110.9474444</v>
          </cell>
          <cell r="M88">
            <v>-408063107.20542586</v>
          </cell>
          <cell r="N88">
            <v>548329292.49262297</v>
          </cell>
          <cell r="O88">
            <v>-253395195.83252311</v>
          </cell>
          <cell r="P88">
            <v>-352590875.87349474</v>
          </cell>
        </row>
        <row r="90">
          <cell r="A90" t="str">
            <v>VI</v>
          </cell>
          <cell r="B90" t="str">
            <v>SALDO AWAL KAS</v>
          </cell>
          <cell r="D90">
            <v>0</v>
          </cell>
          <cell r="E90">
            <v>0</v>
          </cell>
          <cell r="F90">
            <v>293948.46467426419</v>
          </cell>
          <cell r="G90">
            <v>8397882450.8554716</v>
          </cell>
          <cell r="H90">
            <v>4804311720.7969627</v>
          </cell>
          <cell r="I90">
            <v>2595387547.6633224</v>
          </cell>
          <cell r="J90">
            <v>350801502.87755966</v>
          </cell>
          <cell r="K90">
            <v>91190037.239985466</v>
          </cell>
          <cell r="L90">
            <v>50393628.269077301</v>
          </cell>
          <cell r="M90">
            <v>343531739.21652174</v>
          </cell>
          <cell r="N90">
            <v>15468632.011095881</v>
          </cell>
          <cell r="O90">
            <v>563797924.50371885</v>
          </cell>
          <cell r="P90">
            <v>310402728.67119575</v>
          </cell>
        </row>
        <row r="92">
          <cell r="A92" t="str">
            <v>VII</v>
          </cell>
          <cell r="B92" t="str">
            <v>KREDIT BANK</v>
          </cell>
          <cell r="D92">
            <v>0</v>
          </cell>
          <cell r="E92">
            <v>130000000</v>
          </cell>
          <cell r="F92">
            <v>-130000000</v>
          </cell>
          <cell r="G92">
            <v>0</v>
          </cell>
          <cell r="H92">
            <v>0</v>
          </cell>
          <cell r="I92">
            <v>0</v>
          </cell>
          <cell r="J92">
            <v>1600000000</v>
          </cell>
          <cell r="K92">
            <v>1700000000</v>
          </cell>
          <cell r="L92">
            <v>-3300000000</v>
          </cell>
          <cell r="M92">
            <v>80000000</v>
          </cell>
          <cell r="N92">
            <v>0</v>
          </cell>
          <cell r="O92">
            <v>0</v>
          </cell>
          <cell r="P92">
            <v>120000000</v>
          </cell>
        </row>
        <row r="94">
          <cell r="A94" t="str">
            <v>VIII</v>
          </cell>
          <cell r="B94" t="str">
            <v>SALDO AKHIR KAS (V+VI+VII)</v>
          </cell>
          <cell r="D94">
            <v>63294805.271110237</v>
          </cell>
          <cell r="E94">
            <v>293948.46467426419</v>
          </cell>
          <cell r="F94">
            <v>8397882450.8554716</v>
          </cell>
          <cell r="G94">
            <v>4804311720.7969627</v>
          </cell>
          <cell r="H94">
            <v>2595387547.6633224</v>
          </cell>
          <cell r="I94">
            <v>350801502.87755966</v>
          </cell>
          <cell r="J94">
            <v>91190037.239985466</v>
          </cell>
          <cell r="K94">
            <v>50393628.269077301</v>
          </cell>
          <cell r="L94">
            <v>343531739.21652174</v>
          </cell>
          <cell r="M94">
            <v>15468632.011095881</v>
          </cell>
          <cell r="N94">
            <v>563797924.50371885</v>
          </cell>
          <cell r="O94">
            <v>310402728.67119575</v>
          </cell>
          <cell r="P94">
            <v>77811852.797701001</v>
          </cell>
        </row>
        <row r="96">
          <cell r="A96" t="str">
            <v/>
          </cell>
          <cell r="B96" t="str">
            <v>Saldo Kredit</v>
          </cell>
          <cell r="E96">
            <v>130000000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1600000000</v>
          </cell>
          <cell r="K96">
            <v>3300000000</v>
          </cell>
          <cell r="L96">
            <v>0</v>
          </cell>
          <cell r="M96">
            <v>80000000</v>
          </cell>
          <cell r="N96">
            <v>80000000</v>
          </cell>
          <cell r="O96">
            <v>80000000</v>
          </cell>
          <cell r="P96">
            <v>200000000</v>
          </cell>
        </row>
        <row r="97">
          <cell r="P97">
            <v>3267665668.8858318</v>
          </cell>
        </row>
        <row r="98">
          <cell r="B98" t="str">
            <v>Keuntungan Murni =</v>
          </cell>
          <cell r="C98">
            <v>0</v>
          </cell>
          <cell r="D98">
            <v>0</v>
          </cell>
          <cell r="P98">
            <v>-122188147.202299</v>
          </cell>
        </row>
        <row r="99">
          <cell r="P99">
            <v>-3389853816.088131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valuasi"/>
      <sheetName val="RAB"/>
      <sheetName val="D-Analisa1"/>
      <sheetName val="D-Upah&amp;Bahan"/>
      <sheetName val="Time SC"/>
    </sheetNames>
    <sheetDataSet>
      <sheetData sheetId="0"/>
      <sheetData sheetId="1"/>
      <sheetData sheetId="2">
        <row r="4">
          <cell r="L4" t="str">
            <v>A.1</v>
          </cell>
          <cell r="M4">
            <v>11750</v>
          </cell>
        </row>
        <row r="9">
          <cell r="L9" t="str">
            <v>G.43</v>
          </cell>
          <cell r="M9">
            <v>393375</v>
          </cell>
        </row>
        <row r="19">
          <cell r="L19" t="str">
            <v>G.50.k</v>
          </cell>
          <cell r="M19">
            <v>16917.5</v>
          </cell>
        </row>
      </sheetData>
      <sheetData sheetId="3">
        <row r="9">
          <cell r="B9" t="str">
            <v>UPAH</v>
          </cell>
        </row>
        <row r="11">
          <cell r="B11" t="str">
            <v>Pekerja</v>
          </cell>
          <cell r="C11">
            <v>15000</v>
          </cell>
        </row>
        <row r="12">
          <cell r="B12" t="str">
            <v>Mandor</v>
          </cell>
          <cell r="C12">
            <v>20000</v>
          </cell>
        </row>
        <row r="13">
          <cell r="B13" t="str">
            <v>Tukang</v>
          </cell>
          <cell r="C13">
            <v>17500</v>
          </cell>
        </row>
        <row r="14">
          <cell r="B14" t="str">
            <v>Kepala Tukang</v>
          </cell>
          <cell r="C14">
            <v>25000</v>
          </cell>
        </row>
        <row r="15">
          <cell r="B15" t="str">
            <v>Potong Rumput</v>
          </cell>
          <cell r="C15">
            <v>30000</v>
          </cell>
        </row>
        <row r="17">
          <cell r="B17" t="str">
            <v>BAHAN-BAHAN</v>
          </cell>
        </row>
        <row r="19">
          <cell r="B19" t="str">
            <v>Tanah Timbunan</v>
          </cell>
          <cell r="C19">
            <v>30000</v>
          </cell>
        </row>
        <row r="20">
          <cell r="B20" t="str">
            <v>Kerikil Bersih</v>
          </cell>
          <cell r="C20">
            <v>99000</v>
          </cell>
        </row>
        <row r="21">
          <cell r="B21" t="str">
            <v>Batu Kali</v>
          </cell>
          <cell r="C21">
            <v>110000</v>
          </cell>
        </row>
        <row r="22">
          <cell r="B22" t="str">
            <v>Pasir Pasangan</v>
          </cell>
          <cell r="C22">
            <v>45500</v>
          </cell>
        </row>
        <row r="23">
          <cell r="B23" t="str">
            <v>Semen PC</v>
          </cell>
          <cell r="C23">
            <v>26500</v>
          </cell>
        </row>
        <row r="24">
          <cell r="B24" t="str">
            <v>Minyak Campur</v>
          </cell>
          <cell r="C24">
            <v>1300</v>
          </cell>
        </row>
        <row r="25">
          <cell r="B25" t="str">
            <v>Minyak Gemuk</v>
          </cell>
          <cell r="C25">
            <v>11500</v>
          </cell>
        </row>
        <row r="26">
          <cell r="B26" t="str">
            <v>Kereta Sorong</v>
          </cell>
          <cell r="C26">
            <v>240000</v>
          </cell>
        </row>
        <row r="27">
          <cell r="B27" t="str">
            <v>Pangki</v>
          </cell>
          <cell r="C27">
            <v>20000</v>
          </cell>
        </row>
        <row r="28">
          <cell r="B28" t="str">
            <v>Parang</v>
          </cell>
          <cell r="C28">
            <v>30000</v>
          </cell>
        </row>
        <row r="29">
          <cell r="B29" t="str">
            <v>Garuk</v>
          </cell>
          <cell r="C29">
            <v>22000</v>
          </cell>
        </row>
        <row r="30">
          <cell r="B30" t="str">
            <v>Skop</v>
          </cell>
          <cell r="C30">
            <v>30000</v>
          </cell>
        </row>
        <row r="31">
          <cell r="B31" t="str">
            <v>Paku</v>
          </cell>
          <cell r="C31">
            <v>13000</v>
          </cell>
        </row>
        <row r="32">
          <cell r="B32" t="str">
            <v>Kayu Klas III</v>
          </cell>
          <cell r="C32">
            <v>1000000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duk"/>
      <sheetName val="Rekap Biaya"/>
      <sheetName val="Kuantitas &amp; Harga"/>
      <sheetName val="K&amp;H AIR BERSIH"/>
      <sheetName val="Mobilisasi (2)"/>
      <sheetName val="Analisa"/>
      <sheetName val="ANL PIPA"/>
      <sheetName val="Analisa2"/>
      <sheetName val="DIV 4"/>
      <sheetName val="DIV 5"/>
      <sheetName val="DIV6"/>
      <sheetName val="Anl. Teknik"/>
      <sheetName val="Anl Teknik 2"/>
      <sheetName val="Harga Satuan"/>
      <sheetName val="DAFTAR aLAT"/>
      <sheetName val="Basic Price"/>
      <sheetName val="Mata Utama"/>
      <sheetName val="Personalia"/>
      <sheetName val="Personalia (2)"/>
      <sheetName val="Peralatan"/>
      <sheetName val="Subkontrak"/>
      <sheetName val="MO Site"/>
      <sheetName val="Jdwl Pelksnn"/>
      <sheetName val="Jadwal Alat"/>
      <sheetName val="JP"/>
      <sheetName val="P.Batu"/>
      <sheetName val="P. Aspal"/>
      <sheetName val="Dftr Lmp Pnwr"/>
      <sheetName val="Dftr Simak"/>
      <sheetName val="SBR"/>
      <sheetName val="MPU"/>
    </sheetNames>
    <sheetDataSet>
      <sheetData sheetId="0"/>
      <sheetData sheetId="1"/>
      <sheetData sheetId="2">
        <row r="87">
          <cell r="A87" t="str">
            <v>4.2 (1)</v>
          </cell>
          <cell r="C87" t="str">
            <v>Lapis Pondasi Agregat Kelas A</v>
          </cell>
          <cell r="F87" t="str">
            <v>M3</v>
          </cell>
          <cell r="H87">
            <v>596434.47751322738</v>
          </cell>
          <cell r="I87">
            <v>0</v>
          </cell>
        </row>
        <row r="88">
          <cell r="A88" t="str">
            <v>4.2 (2)</v>
          </cell>
          <cell r="C88" t="str">
            <v>Lapis Pondasi Agregat Kelas B Untuk Bahu Jalan</v>
          </cell>
          <cell r="F88" t="str">
            <v>M3</v>
          </cell>
          <cell r="G88">
            <v>300</v>
          </cell>
          <cell r="H88">
            <v>492700</v>
          </cell>
          <cell r="I88">
            <v>147810000</v>
          </cell>
        </row>
        <row r="89">
          <cell r="A89" t="str">
            <v>4.2 (3)</v>
          </cell>
          <cell r="C89" t="str">
            <v>Lapis Pondasi Semen Tanah</v>
          </cell>
          <cell r="F89" t="str">
            <v>Ton</v>
          </cell>
        </row>
        <row r="90">
          <cell r="A90" t="str">
            <v>4.2 (4)</v>
          </cell>
          <cell r="C90" t="str">
            <v>Semen Untuk Lapis Pondasi Semen Tanah</v>
          </cell>
          <cell r="F90" t="str">
            <v>M3</v>
          </cell>
        </row>
        <row r="91">
          <cell r="A91" t="str">
            <v>4.2 (5)</v>
          </cell>
          <cell r="C91" t="str">
            <v>Laburan Aspal Satu Lapis (BURTU)</v>
          </cell>
          <cell r="F91" t="str">
            <v>M2</v>
          </cell>
        </row>
        <row r="92">
          <cell r="A92" t="str">
            <v>4.2 (6)</v>
          </cell>
          <cell r="C92" t="str">
            <v>Bahan Aspal Untuk Pekerjaan Pelaburan</v>
          </cell>
          <cell r="F92" t="str">
            <v>Liter</v>
          </cell>
          <cell r="G92">
            <v>3000</v>
          </cell>
          <cell r="H92">
            <v>6900</v>
          </cell>
          <cell r="I92">
            <v>20700000</v>
          </cell>
        </row>
        <row r="93">
          <cell r="A93" t="str">
            <v>4.2 (7)</v>
          </cell>
          <cell r="C93" t="str">
            <v>Lapis Resap Pengikat</v>
          </cell>
          <cell r="F93" t="str">
            <v>Liter</v>
          </cell>
          <cell r="H93">
            <v>8729.6330000000016</v>
          </cell>
          <cell r="I93">
            <v>0</v>
          </cell>
        </row>
        <row r="97">
          <cell r="B97" t="str">
            <v>Jumlah Harga Pekerjaan DIVISI 4  (masuk pada Rekapitulasi Perkiraan Harga Pekerjaan)</v>
          </cell>
          <cell r="I97">
            <v>168510000</v>
          </cell>
        </row>
        <row r="100">
          <cell r="D100" t="str">
            <v>DIVISI  5.  PERKERASAN  BERBUTIR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valuasi"/>
      <sheetName val="RAB"/>
      <sheetName val="D-Analisa1"/>
      <sheetName val="D-Upah&amp;Bahan"/>
      <sheetName val="Time SC"/>
    </sheetNames>
    <sheetDataSet>
      <sheetData sheetId="0"/>
      <sheetData sheetId="1"/>
      <sheetData sheetId="2">
        <row r="4">
          <cell r="L4" t="str">
            <v>A.1</v>
          </cell>
          <cell r="M4">
            <v>11750</v>
          </cell>
        </row>
        <row r="9">
          <cell r="L9" t="str">
            <v>G.43</v>
          </cell>
          <cell r="M9">
            <v>393375</v>
          </cell>
        </row>
        <row r="19">
          <cell r="L19" t="str">
            <v>G.50.k</v>
          </cell>
          <cell r="M19">
            <v>16917.5</v>
          </cell>
        </row>
      </sheetData>
      <sheetData sheetId="3">
        <row r="9">
          <cell r="B9" t="str">
            <v>UPAH</v>
          </cell>
        </row>
        <row r="11">
          <cell r="B11" t="str">
            <v>Pekerja</v>
          </cell>
          <cell r="C11">
            <v>15000</v>
          </cell>
        </row>
        <row r="12">
          <cell r="B12" t="str">
            <v>Mandor</v>
          </cell>
          <cell r="C12">
            <v>20000</v>
          </cell>
        </row>
        <row r="13">
          <cell r="B13" t="str">
            <v>Tukang</v>
          </cell>
          <cell r="C13">
            <v>17500</v>
          </cell>
        </row>
        <row r="14">
          <cell r="B14" t="str">
            <v>Kepala Tukang</v>
          </cell>
          <cell r="C14">
            <v>25000</v>
          </cell>
        </row>
        <row r="15">
          <cell r="B15" t="str">
            <v>Potong Rumput</v>
          </cell>
          <cell r="C15">
            <v>30000</v>
          </cell>
        </row>
        <row r="17">
          <cell r="B17" t="str">
            <v>BAHAN-BAHAN</v>
          </cell>
        </row>
        <row r="19">
          <cell r="B19" t="str">
            <v>Tanah Timbunan</v>
          </cell>
          <cell r="C19">
            <v>30000</v>
          </cell>
        </row>
        <row r="20">
          <cell r="B20" t="str">
            <v>Kerikil Bersih</v>
          </cell>
          <cell r="C20">
            <v>99000</v>
          </cell>
        </row>
        <row r="21">
          <cell r="B21" t="str">
            <v>Batu Kali</v>
          </cell>
          <cell r="C21">
            <v>110000</v>
          </cell>
        </row>
        <row r="22">
          <cell r="B22" t="str">
            <v>Pasir Pasangan</v>
          </cell>
          <cell r="C22">
            <v>45500</v>
          </cell>
        </row>
        <row r="23">
          <cell r="B23" t="str">
            <v>Semen PC</v>
          </cell>
          <cell r="C23">
            <v>26500</v>
          </cell>
        </row>
        <row r="24">
          <cell r="B24" t="str">
            <v>Minyak Campur</v>
          </cell>
          <cell r="C24">
            <v>1300</v>
          </cell>
        </row>
        <row r="25">
          <cell r="B25" t="str">
            <v>Minyak Gemuk</v>
          </cell>
          <cell r="C25">
            <v>11500</v>
          </cell>
        </row>
        <row r="26">
          <cell r="B26" t="str">
            <v>Kereta Sorong</v>
          </cell>
          <cell r="C26">
            <v>240000</v>
          </cell>
        </row>
        <row r="27">
          <cell r="B27" t="str">
            <v>Pangki</v>
          </cell>
          <cell r="C27">
            <v>20000</v>
          </cell>
        </row>
        <row r="28">
          <cell r="B28" t="str">
            <v>Parang</v>
          </cell>
          <cell r="C28">
            <v>30000</v>
          </cell>
        </row>
        <row r="29">
          <cell r="B29" t="str">
            <v>Garuk</v>
          </cell>
          <cell r="C29">
            <v>22000</v>
          </cell>
        </row>
        <row r="30">
          <cell r="B30" t="str">
            <v>Skop</v>
          </cell>
          <cell r="C30">
            <v>30000</v>
          </cell>
        </row>
        <row r="31">
          <cell r="B31" t="str">
            <v>Paku</v>
          </cell>
          <cell r="C31">
            <v>13000</v>
          </cell>
        </row>
        <row r="32">
          <cell r="B32" t="str">
            <v>Kayu Klas III</v>
          </cell>
          <cell r="C32">
            <v>1000000</v>
          </cell>
        </row>
      </sheetData>
      <sheetData sheetId="4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b1-Tb2"/>
      <sheetName val="Tb3-Tb4"/>
      <sheetName val="Tb5-Biaya Perawatan"/>
      <sheetName val="Daftar Upah&amp;Bahan"/>
      <sheetName val="Daftar Analisa"/>
      <sheetName val="rab swa"/>
    </sheetNames>
    <sheetDataSet>
      <sheetData sheetId="0"/>
      <sheetData sheetId="1"/>
      <sheetData sheetId="2"/>
      <sheetData sheetId="3"/>
      <sheetData sheetId="4">
        <row r="10">
          <cell r="C10" t="str">
            <v>Pekerja</v>
          </cell>
          <cell r="D10" t="str">
            <v>OH</v>
          </cell>
          <cell r="E10">
            <v>28000</v>
          </cell>
        </row>
        <row r="11">
          <cell r="C11" t="str">
            <v>Mandor</v>
          </cell>
          <cell r="D11" t="str">
            <v>OH</v>
          </cell>
          <cell r="E11">
            <v>45000</v>
          </cell>
        </row>
        <row r="12">
          <cell r="C12" t="str">
            <v>Tukang</v>
          </cell>
          <cell r="D12" t="str">
            <v>OH</v>
          </cell>
          <cell r="E12">
            <v>45000</v>
          </cell>
        </row>
        <row r="13">
          <cell r="C13" t="str">
            <v>Kepala Tukang</v>
          </cell>
          <cell r="D13" t="str">
            <v>OH</v>
          </cell>
          <cell r="E13">
            <v>50000</v>
          </cell>
        </row>
        <row r="14">
          <cell r="C14" t="str">
            <v>Surveyor</v>
          </cell>
          <cell r="D14" t="str">
            <v>OH</v>
          </cell>
          <cell r="E14">
            <v>60000</v>
          </cell>
        </row>
        <row r="15">
          <cell r="C15" t="str">
            <v>Pembantu Surveyor</v>
          </cell>
          <cell r="D15" t="str">
            <v>OH</v>
          </cell>
          <cell r="E15">
            <v>35000</v>
          </cell>
        </row>
        <row r="16">
          <cell r="C16" t="str">
            <v>Operator Mesin Potong Rumput</v>
          </cell>
          <cell r="D16" t="str">
            <v>OH</v>
          </cell>
          <cell r="E16">
            <v>60000</v>
          </cell>
        </row>
        <row r="22">
          <cell r="C22" t="str">
            <v>Uraian</v>
          </cell>
          <cell r="D22" t="str">
            <v>Satuan</v>
          </cell>
          <cell r="E22" t="str">
            <v>Harga (Rp)</v>
          </cell>
        </row>
        <row r="23">
          <cell r="C23">
            <v>2</v>
          </cell>
          <cell r="D23">
            <v>3</v>
          </cell>
        </row>
        <row r="25">
          <cell r="C25" t="str">
            <v>Cangkul</v>
          </cell>
          <cell r="D25" t="str">
            <v>bh</v>
          </cell>
          <cell r="E25">
            <v>35000</v>
          </cell>
        </row>
        <row r="26">
          <cell r="C26" t="str">
            <v>Cat</v>
          </cell>
          <cell r="D26" t="str">
            <v>Kg</v>
          </cell>
          <cell r="E26">
            <v>15000</v>
          </cell>
        </row>
        <row r="27">
          <cell r="C27" t="str">
            <v>Garuk</v>
          </cell>
          <cell r="D27" t="str">
            <v>bh</v>
          </cell>
          <cell r="E27">
            <v>20000</v>
          </cell>
        </row>
        <row r="28">
          <cell r="C28" t="str">
            <v>Gemuk</v>
          </cell>
          <cell r="D28" t="str">
            <v>Kg</v>
          </cell>
          <cell r="E28">
            <v>11500</v>
          </cell>
        </row>
        <row r="29">
          <cell r="C29" t="str">
            <v>Gerobak sorong</v>
          </cell>
          <cell r="D29" t="str">
            <v>bh</v>
          </cell>
          <cell r="E29">
            <v>260000</v>
          </cell>
        </row>
        <row r="30">
          <cell r="C30" t="str">
            <v>Kuas Cat</v>
          </cell>
          <cell r="D30" t="str">
            <v>bh</v>
          </cell>
          <cell r="E30">
            <v>5500</v>
          </cell>
        </row>
        <row r="31">
          <cell r="C31" t="str">
            <v>Meteran</v>
          </cell>
          <cell r="D31" t="str">
            <v>bh</v>
          </cell>
          <cell r="E31">
            <v>45000</v>
          </cell>
        </row>
        <row r="32">
          <cell r="C32" t="str">
            <v>Minyak Campur</v>
          </cell>
          <cell r="D32" t="str">
            <v>ltr</v>
          </cell>
          <cell r="E32">
            <v>3000</v>
          </cell>
        </row>
        <row r="33">
          <cell r="C33" t="str">
            <v>Minyak Cat</v>
          </cell>
          <cell r="D33" t="str">
            <v>ltr</v>
          </cell>
          <cell r="E33">
            <v>10500</v>
          </cell>
        </row>
        <row r="34">
          <cell r="C34" t="str">
            <v>Oli</v>
          </cell>
          <cell r="D34" t="str">
            <v>ltr</v>
          </cell>
          <cell r="E34">
            <v>20000</v>
          </cell>
        </row>
        <row r="35">
          <cell r="C35" t="str">
            <v>Pangki</v>
          </cell>
          <cell r="D35" t="str">
            <v>bh</v>
          </cell>
          <cell r="E35">
            <v>15000</v>
          </cell>
        </row>
        <row r="36">
          <cell r="C36" t="str">
            <v>Parang</v>
          </cell>
          <cell r="D36" t="str">
            <v>bh</v>
          </cell>
          <cell r="E36">
            <v>28000</v>
          </cell>
        </row>
        <row r="37">
          <cell r="C37" t="str">
            <v>Skop</v>
          </cell>
          <cell r="D37" t="str">
            <v>bh</v>
          </cell>
          <cell r="E37">
            <v>26000</v>
          </cell>
        </row>
        <row r="38">
          <cell r="C38" t="str">
            <v>Kerikil</v>
          </cell>
          <cell r="D38" t="str">
            <v>m³</v>
          </cell>
          <cell r="E38">
            <v>100000</v>
          </cell>
        </row>
      </sheetData>
      <sheetData sheetId="5"/>
      <sheetData sheetId="6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b1-Tb2"/>
      <sheetName val="Tb3-Tb4"/>
      <sheetName val="Tb5-Biaya Perawatan"/>
      <sheetName val="Daftar Upah&amp;Bahan"/>
      <sheetName val="Daftar Analisa"/>
      <sheetName val="rab swa"/>
    </sheetNames>
    <sheetDataSet>
      <sheetData sheetId="0"/>
      <sheetData sheetId="1"/>
      <sheetData sheetId="2"/>
      <sheetData sheetId="3"/>
      <sheetData sheetId="4">
        <row r="10">
          <cell r="C10" t="str">
            <v>Pekerja</v>
          </cell>
          <cell r="D10" t="str">
            <v>OH</v>
          </cell>
          <cell r="E10">
            <v>28000</v>
          </cell>
        </row>
        <row r="11">
          <cell r="C11" t="str">
            <v>Mandor</v>
          </cell>
          <cell r="D11" t="str">
            <v>OH</v>
          </cell>
          <cell r="E11">
            <v>42000</v>
          </cell>
        </row>
        <row r="12">
          <cell r="C12" t="str">
            <v>Tukang</v>
          </cell>
          <cell r="D12" t="str">
            <v>OH</v>
          </cell>
          <cell r="E12">
            <v>42000</v>
          </cell>
        </row>
        <row r="13">
          <cell r="C13" t="str">
            <v>Kepala Tukang</v>
          </cell>
          <cell r="D13" t="str">
            <v>OH</v>
          </cell>
          <cell r="E13">
            <v>50000</v>
          </cell>
        </row>
        <row r="14">
          <cell r="C14" t="str">
            <v>Surveyor</v>
          </cell>
          <cell r="D14" t="str">
            <v>OH</v>
          </cell>
          <cell r="E14">
            <v>60000</v>
          </cell>
        </row>
        <row r="15">
          <cell r="C15" t="str">
            <v>Pembantu Surveyor</v>
          </cell>
          <cell r="D15" t="str">
            <v>OH</v>
          </cell>
          <cell r="E15">
            <v>35000</v>
          </cell>
        </row>
        <row r="16">
          <cell r="C16" t="str">
            <v>Operator Mesin Potong Rumput</v>
          </cell>
          <cell r="D16" t="str">
            <v>OH</v>
          </cell>
          <cell r="E16">
            <v>60000</v>
          </cell>
        </row>
        <row r="22">
          <cell r="C22" t="str">
            <v>Uraian</v>
          </cell>
          <cell r="D22" t="str">
            <v>Satuan</v>
          </cell>
          <cell r="E22" t="str">
            <v>Harga (Rp)</v>
          </cell>
        </row>
        <row r="23">
          <cell r="C23">
            <v>2</v>
          </cell>
          <cell r="D23">
            <v>3</v>
          </cell>
        </row>
        <row r="25">
          <cell r="C25" t="str">
            <v>Sewa Mesin Potong Rumput</v>
          </cell>
          <cell r="D25" t="str">
            <v>bh/hari</v>
          </cell>
          <cell r="E25">
            <v>50000</v>
          </cell>
        </row>
        <row r="26">
          <cell r="C26" t="str">
            <v>Oli</v>
          </cell>
          <cell r="D26" t="str">
            <v>ltr</v>
          </cell>
          <cell r="E26">
            <v>19500</v>
          </cell>
        </row>
        <row r="27">
          <cell r="C27" t="str">
            <v>Gemuk</v>
          </cell>
          <cell r="D27" t="str">
            <v>kg</v>
          </cell>
          <cell r="E27">
            <v>10500</v>
          </cell>
        </row>
        <row r="28">
          <cell r="C28" t="str">
            <v>Cat</v>
          </cell>
          <cell r="D28" t="str">
            <v>kg</v>
          </cell>
          <cell r="E28">
            <v>14500</v>
          </cell>
        </row>
        <row r="29">
          <cell r="C29" t="str">
            <v>Minyak Cat</v>
          </cell>
          <cell r="D29" t="str">
            <v>ltr</v>
          </cell>
          <cell r="E29">
            <v>10500</v>
          </cell>
        </row>
        <row r="30">
          <cell r="C30" t="str">
            <v>Kuas Cat</v>
          </cell>
          <cell r="D30" t="str">
            <v>bh</v>
          </cell>
          <cell r="E30">
            <v>5500</v>
          </cell>
        </row>
        <row r="31">
          <cell r="C31" t="str">
            <v>Minyak Campur</v>
          </cell>
          <cell r="D31" t="str">
            <v>ltr</v>
          </cell>
          <cell r="E31">
            <v>3000</v>
          </cell>
        </row>
        <row r="32">
          <cell r="C32" t="str">
            <v>Parang</v>
          </cell>
          <cell r="D32" t="str">
            <v>bh</v>
          </cell>
          <cell r="E32">
            <v>28000</v>
          </cell>
        </row>
        <row r="33">
          <cell r="C33" t="str">
            <v>Gerobak Sorong</v>
          </cell>
          <cell r="D33" t="str">
            <v>bh</v>
          </cell>
          <cell r="E33">
            <v>255000</v>
          </cell>
        </row>
        <row r="34">
          <cell r="C34" t="str">
            <v>Garuk</v>
          </cell>
          <cell r="D34" t="str">
            <v>bh</v>
          </cell>
          <cell r="E34">
            <v>18000</v>
          </cell>
        </row>
        <row r="35">
          <cell r="C35" t="str">
            <v>Meteran</v>
          </cell>
          <cell r="D35" t="str">
            <v>bh</v>
          </cell>
          <cell r="E35">
            <v>45000</v>
          </cell>
        </row>
        <row r="36">
          <cell r="C36" t="str">
            <v>Cangkul</v>
          </cell>
          <cell r="D36" t="str">
            <v>bh</v>
          </cell>
          <cell r="E36">
            <v>34000</v>
          </cell>
        </row>
        <row r="37">
          <cell r="C37" t="str">
            <v>Pangki</v>
          </cell>
          <cell r="D37" t="str">
            <v>bh</v>
          </cell>
          <cell r="E37">
            <v>15000</v>
          </cell>
        </row>
        <row r="38">
          <cell r="C38" t="str">
            <v>Skop</v>
          </cell>
          <cell r="D38" t="str">
            <v>bh</v>
          </cell>
          <cell r="E38">
            <v>26000</v>
          </cell>
        </row>
      </sheetData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l"/>
      <sheetName val="Rekapitulasi"/>
      <sheetName val="Rab Sianjo"/>
      <sheetName val="APP"/>
      <sheetName val="Dafhrg"/>
      <sheetName val="DafhrgAPP"/>
      <sheetName val="Anhs"/>
      <sheetName val="AnhsAPP"/>
      <sheetName val="Biaya alat"/>
      <sheetName val="Anlalat"/>
      <sheetName val="Bya alat APP"/>
      <sheetName val="Prod.alat"/>
      <sheetName val="anls Hrga Sat Btn Cyclpe"/>
      <sheetName val="Neg"/>
      <sheetName val="AnlTeknis"/>
      <sheetName val="Sch"/>
    </sheetNames>
    <sheetDataSet>
      <sheetData sheetId="0"/>
      <sheetData sheetId="1"/>
      <sheetData sheetId="2"/>
      <sheetData sheetId="3"/>
      <sheetData sheetId="4">
        <row r="97">
          <cell r="H97">
            <v>15500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EKAP (NEW)"/>
      <sheetName val="A. MATERIAL"/>
      <sheetName val="B. JASA DAN UPAH"/>
      <sheetName val="C. PERALATAN KERJA"/>
    </sheetNames>
    <sheetDataSet>
      <sheetData sheetId="0"/>
      <sheetData sheetId="1">
        <row r="30">
          <cell r="Q30">
            <v>-1900000</v>
          </cell>
        </row>
      </sheetData>
      <sheetData sheetId="2">
        <row r="17">
          <cell r="J17">
            <v>340020000</v>
          </cell>
          <cell r="M17">
            <v>340020000</v>
          </cell>
        </row>
      </sheetData>
      <sheetData sheetId="3">
        <row r="41">
          <cell r="K41">
            <v>1437300000</v>
          </cell>
          <cell r="O41">
            <v>1435800000</v>
          </cell>
        </row>
      </sheetData>
      <sheetData sheetId="4">
        <row r="23">
          <cell r="Q23">
            <v>611600000</v>
          </cell>
          <cell r="W23">
            <v>611600000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ang Pancang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 Baja"/>
    </sheetNames>
    <sheetDataSet>
      <sheetData sheetId="0" refreshError="1"/>
      <sheetData sheetId="1"/>
      <sheetData sheetId="2"/>
      <sheetData sheetId="3"/>
      <sheetData sheetId="4">
        <row r="183">
          <cell r="T183" t="str">
            <v>Analisa EI-713</v>
          </cell>
        </row>
        <row r="185">
          <cell r="L185" t="str">
            <v>FORMULIR STANDAR UNTUK</v>
          </cell>
        </row>
        <row r="186">
          <cell r="L186" t="str">
            <v>PEREKAMAN ANALISA MASING-MASING HARGA SATUAN</v>
          </cell>
        </row>
        <row r="187">
          <cell r="L187" t="str">
            <v/>
          </cell>
        </row>
        <row r="188">
          <cell r="L188" t="str">
            <v>NAMA KEGIATAN</v>
          </cell>
          <cell r="O188" t="str">
            <v>:  ADB Earthquake and Tsunami Emergency Support (ETESP), Road and Bridge Component</v>
          </cell>
        </row>
        <row r="189">
          <cell r="L189" t="str">
            <v>NOMOR HIBAH</v>
          </cell>
          <cell r="O189" t="str">
            <v>:  ADB 0002 - INO</v>
          </cell>
        </row>
        <row r="190">
          <cell r="L190" t="str">
            <v>NAMA PAKET</v>
          </cell>
          <cell r="O190" t="str">
            <v>:  Package 3 Bridges on the ECR ( 9 bridges)</v>
          </cell>
        </row>
        <row r="191">
          <cell r="L191" t="str">
            <v>LOKASI PROYEK</v>
          </cell>
          <cell r="O191" t="str">
            <v>:  Aceh Besar / Pidie</v>
          </cell>
        </row>
        <row r="192">
          <cell r="L192" t="str">
            <v>PROVINSI</v>
          </cell>
          <cell r="O192" t="str">
            <v>:  Nanggroe Aceh Darussalam</v>
          </cell>
        </row>
        <row r="194">
          <cell r="L194" t="str">
            <v>ITEM PEMBAYARAN NO.</v>
          </cell>
          <cell r="O194" t="str">
            <v>:  7.1 (3)</v>
          </cell>
          <cell r="R194" t="str">
            <v>PERKIRAAN VOL. PEK.</v>
          </cell>
          <cell r="T194" t="str">
            <v>:</v>
          </cell>
          <cell r="U194">
            <v>461.7</v>
          </cell>
        </row>
        <row r="195">
          <cell r="L195" t="str">
            <v>JENIS PEKERJAAN</v>
          </cell>
          <cell r="O195" t="str">
            <v>:  Beton K-350</v>
          </cell>
          <cell r="R195" t="str">
            <v>TOTAL HARGA (Rp.)</v>
          </cell>
          <cell r="T195" t="str">
            <v>:</v>
          </cell>
          <cell r="U195">
            <v>515759991.30000001</v>
          </cell>
        </row>
        <row r="196">
          <cell r="L196" t="str">
            <v>SATUAN PEMBAYARAN</v>
          </cell>
          <cell r="O196" t="str">
            <v>:  M3</v>
          </cell>
          <cell r="R196" t="str">
            <v>% THD. BIAYA PROYEK</v>
          </cell>
          <cell r="T196" t="str">
            <v>:</v>
          </cell>
          <cell r="U196">
            <v>31.200487250148651</v>
          </cell>
        </row>
        <row r="199">
          <cell r="Q199" t="str">
            <v>PERKIRAAN</v>
          </cell>
          <cell r="R199" t="str">
            <v>HARGA</v>
          </cell>
          <cell r="S199" t="str">
            <v>JUMLAH</v>
          </cell>
        </row>
        <row r="200">
          <cell r="L200" t="str">
            <v>NO.</v>
          </cell>
          <cell r="N200" t="str">
            <v>KOMPONEN</v>
          </cell>
          <cell r="P200" t="str">
            <v>SATUAN</v>
          </cell>
          <cell r="Q200" t="str">
            <v>KUANTITAS</v>
          </cell>
          <cell r="R200" t="str">
            <v>SATUAN</v>
          </cell>
          <cell r="S200" t="str">
            <v>HARGA</v>
          </cell>
        </row>
        <row r="201">
          <cell r="R201" t="str">
            <v>(Rp.)</v>
          </cell>
          <cell r="S201" t="str">
            <v>(Rp.)</v>
          </cell>
        </row>
        <row r="204">
          <cell r="L204" t="str">
            <v>A.</v>
          </cell>
          <cell r="N204" t="str">
            <v>TENAGA</v>
          </cell>
        </row>
        <row r="206">
          <cell r="L206" t="str">
            <v>1.</v>
          </cell>
          <cell r="N206" t="str">
            <v>Pekerja</v>
          </cell>
          <cell r="O206" t="str">
            <v>(L01)</v>
          </cell>
          <cell r="P206" t="str">
            <v>jam</v>
          </cell>
          <cell r="Q206">
            <v>5.3012048192771086</v>
          </cell>
          <cell r="R206">
            <v>5817</v>
          </cell>
          <cell r="U206">
            <v>30837.108433734942</v>
          </cell>
        </row>
        <row r="207">
          <cell r="L207" t="str">
            <v>2.</v>
          </cell>
          <cell r="N207" t="str">
            <v>Tukang</v>
          </cell>
          <cell r="O207" t="str">
            <v>(L02)</v>
          </cell>
          <cell r="P207" t="str">
            <v>jam</v>
          </cell>
          <cell r="Q207">
            <v>1.7670682730923695</v>
          </cell>
          <cell r="R207">
            <v>9285</v>
          </cell>
          <cell r="U207">
            <v>16407.22891566265</v>
          </cell>
        </row>
        <row r="208">
          <cell r="L208" t="str">
            <v>3.</v>
          </cell>
          <cell r="N208" t="str">
            <v>Mandor</v>
          </cell>
          <cell r="O208" t="str">
            <v>(L03)</v>
          </cell>
          <cell r="P208" t="str">
            <v>jam</v>
          </cell>
          <cell r="Q208">
            <v>0.44176706827309237</v>
          </cell>
          <cell r="R208">
            <v>8357</v>
          </cell>
          <cell r="U208">
            <v>3691.8473895582329</v>
          </cell>
        </row>
        <row r="210">
          <cell r="Q210" t="str">
            <v xml:space="preserve">JUMLAH HARGA TENAGA   </v>
          </cell>
          <cell r="U210">
            <v>50936.184738955832</v>
          </cell>
        </row>
        <row r="212">
          <cell r="L212" t="str">
            <v>B.</v>
          </cell>
          <cell r="N212" t="str">
            <v>BAHAN</v>
          </cell>
        </row>
        <row r="214">
          <cell r="L214" t="str">
            <v>1.</v>
          </cell>
          <cell r="N214" t="str">
            <v>Semen</v>
          </cell>
          <cell r="O214" t="str">
            <v>(M12)</v>
          </cell>
          <cell r="P214" t="str">
            <v>Kg</v>
          </cell>
          <cell r="Q214">
            <v>421.41327623126341</v>
          </cell>
          <cell r="R214">
            <v>850</v>
          </cell>
          <cell r="U214">
            <v>358201.28479657392</v>
          </cell>
        </row>
        <row r="215">
          <cell r="L215" t="str">
            <v>2.</v>
          </cell>
          <cell r="N215" t="str">
            <v>Pasir</v>
          </cell>
          <cell r="O215" t="str">
            <v>(M01)</v>
          </cell>
          <cell r="P215" t="str">
            <v>M3</v>
          </cell>
          <cell r="Q215">
            <v>0.47738222698072796</v>
          </cell>
          <cell r="R215">
            <v>81750</v>
          </cell>
          <cell r="U215">
            <v>39025.99705567451</v>
          </cell>
        </row>
        <row r="216">
          <cell r="L216" t="str">
            <v>3.</v>
          </cell>
          <cell r="N216" t="str">
            <v>Agregat Kasar</v>
          </cell>
          <cell r="O216" t="str">
            <v>(M03)</v>
          </cell>
          <cell r="P216" t="str">
            <v>M3</v>
          </cell>
          <cell r="Q216">
            <v>0.70874051002530658</v>
          </cell>
          <cell r="R216">
            <v>146996.02665383945</v>
          </cell>
          <cell r="U216">
            <v>104182.03890233573</v>
          </cell>
        </row>
        <row r="217">
          <cell r="L217" t="str">
            <v>4.</v>
          </cell>
          <cell r="N217" t="str">
            <v>Kayu Perancah</v>
          </cell>
          <cell r="O217" t="str">
            <v>(M19)</v>
          </cell>
          <cell r="P217" t="str">
            <v>M3</v>
          </cell>
          <cell r="Q217">
            <v>0.15</v>
          </cell>
          <cell r="R217">
            <v>2250000</v>
          </cell>
          <cell r="U217">
            <v>337500</v>
          </cell>
        </row>
        <row r="218">
          <cell r="L218" t="str">
            <v>5.</v>
          </cell>
          <cell r="N218" t="str">
            <v>Paku</v>
          </cell>
          <cell r="O218" t="str">
            <v>(M18)</v>
          </cell>
          <cell r="P218" t="str">
            <v>Kg</v>
          </cell>
          <cell r="Q218">
            <v>1</v>
          </cell>
          <cell r="R218">
            <v>7500</v>
          </cell>
          <cell r="U218">
            <v>7500</v>
          </cell>
        </row>
        <row r="220">
          <cell r="Q220" t="str">
            <v xml:space="preserve">JUMLAH HARGA BAHAN   </v>
          </cell>
          <cell r="U220">
            <v>846409.32075458416</v>
          </cell>
        </row>
        <row r="222">
          <cell r="L222" t="str">
            <v>C.</v>
          </cell>
          <cell r="N222" t="str">
            <v>PERALATAN</v>
          </cell>
        </row>
        <row r="224">
          <cell r="L224" t="str">
            <v>1.</v>
          </cell>
          <cell r="N224" t="str">
            <v>Conc. Mixer</v>
          </cell>
          <cell r="O224" t="str">
            <v>(E06)</v>
          </cell>
          <cell r="P224" t="str">
            <v>jam</v>
          </cell>
          <cell r="Q224">
            <v>0.44176706827309237</v>
          </cell>
          <cell r="R224">
            <v>46833.52213114754</v>
          </cell>
          <cell r="U224">
            <v>20689.507768780037</v>
          </cell>
        </row>
        <row r="225">
          <cell r="L225" t="str">
            <v>2.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5.7119269368695345E-2</v>
          </cell>
          <cell r="R225">
            <v>153142.56981294346</v>
          </cell>
          <cell r="U225">
            <v>8747.3916969597503</v>
          </cell>
        </row>
        <row r="226">
          <cell r="L226" t="str">
            <v>3.</v>
          </cell>
          <cell r="N226" t="str">
            <v>Con. Vibrator</v>
          </cell>
          <cell r="O226" t="str">
            <v>(E20)</v>
          </cell>
          <cell r="P226" t="str">
            <v>jam</v>
          </cell>
          <cell r="Q226">
            <v>0.44176706827309237</v>
          </cell>
          <cell r="R226">
            <v>42481.32360655738</v>
          </cell>
          <cell r="U226">
            <v>18766.849786029365</v>
          </cell>
        </row>
        <row r="227">
          <cell r="L227" t="str">
            <v>4.</v>
          </cell>
          <cell r="N227" t="str">
            <v>Con, Pump</v>
          </cell>
          <cell r="O227" t="str">
            <v>(E28)</v>
          </cell>
          <cell r="P227" t="str">
            <v>jam</v>
          </cell>
          <cell r="Q227">
            <v>0.44176706827309237</v>
          </cell>
          <cell r="R227">
            <v>157065.89507266926</v>
          </cell>
          <cell r="U227">
            <v>69386.539991942234</v>
          </cell>
        </row>
        <row r="228">
          <cell r="L228" t="str">
            <v>5.</v>
          </cell>
          <cell r="N228" t="str">
            <v>Alat Bantu</v>
          </cell>
          <cell r="P228" t="str">
            <v>Ls</v>
          </cell>
          <cell r="Q228">
            <v>1</v>
          </cell>
          <cell r="R228">
            <v>600</v>
          </cell>
          <cell r="U228">
            <v>600</v>
          </cell>
        </row>
        <row r="232">
          <cell r="Q232" t="str">
            <v xml:space="preserve">JUMLAH HARGA PERALATAN   </v>
          </cell>
          <cell r="U232">
            <v>118190.28924371139</v>
          </cell>
        </row>
        <row r="234">
          <cell r="L234" t="str">
            <v>D.</v>
          </cell>
          <cell r="N234" t="str">
            <v>JUMLAH HARGA TENAGA, BAHAN DAN PERALATAN  ( A + B + C )</v>
          </cell>
          <cell r="U234">
            <v>1015535.7947372514</v>
          </cell>
        </row>
        <row r="235">
          <cell r="L235" t="str">
            <v>E.</v>
          </cell>
          <cell r="N235" t="str">
            <v>OVERHEAD &amp; PROFIT</v>
          </cell>
          <cell r="P235">
            <v>10</v>
          </cell>
          <cell r="Q235" t="str">
            <v>%  x  D</v>
          </cell>
          <cell r="U235">
            <v>101553.57947372514</v>
          </cell>
        </row>
        <row r="236">
          <cell r="L236" t="str">
            <v>F.</v>
          </cell>
          <cell r="N236" t="str">
            <v>HARGA SATUAN PEKERJAAN  ( D + E )</v>
          </cell>
          <cell r="U236">
            <v>1117089.3742109765</v>
          </cell>
        </row>
        <row r="237">
          <cell r="L237" t="str">
            <v>G.</v>
          </cell>
          <cell r="N237" t="str">
            <v>HARGA SATUAN DIBULATKAN</v>
          </cell>
          <cell r="U237">
            <v>1117089</v>
          </cell>
        </row>
        <row r="238">
          <cell r="L238" t="str">
            <v>Note: 1</v>
          </cell>
          <cell r="N238" t="str">
            <v>SATUAN dapat berdasarkan atas jam operasi untuk Tenaga Kerja dan Peralatan, volume dan/atau ukuran</v>
          </cell>
        </row>
        <row r="239">
          <cell r="N239" t="str">
            <v>berat untuk bahan-bahan.</v>
          </cell>
        </row>
        <row r="240">
          <cell r="L240">
            <v>2</v>
          </cell>
          <cell r="N240" t="str">
            <v>Kuantitas satuan adalah kuantitas setiap komponen untuk menyelesaikan satu satuan pekerjaan dari nomor</v>
          </cell>
        </row>
        <row r="241">
          <cell r="N241" t="str">
            <v>mata pembayaran.</v>
          </cell>
        </row>
        <row r="242">
          <cell r="L242">
            <v>3</v>
          </cell>
          <cell r="N242" t="str">
            <v>Biaya satuan untuk peralatan sudah termasuk bahan bakar, bahan habis dipakai dan operator.</v>
          </cell>
        </row>
        <row r="243">
          <cell r="L243">
            <v>4</v>
          </cell>
          <cell r="N243" t="str">
            <v>Biaya satuan sudah termasuk pengeluaran untuk seluruh pajak yang berkaitan (tetapi tidak termasuk PPN</v>
          </cell>
        </row>
        <row r="1322">
          <cell r="T1322" t="str">
            <v>Analisa EI-745</v>
          </cell>
        </row>
        <row r="1324">
          <cell r="L1324" t="str">
            <v>FORMULIR STANDAR UNTUK</v>
          </cell>
        </row>
        <row r="1325">
          <cell r="L1325" t="str">
            <v>PEREKAMAN ANALISA MASING-MASING HARGA SATUAN</v>
          </cell>
        </row>
        <row r="1326">
          <cell r="L1326" t="str">
            <v/>
          </cell>
        </row>
        <row r="1328">
          <cell r="L1328" t="str">
            <v>NOMOR HIBAH</v>
          </cell>
          <cell r="O1328" t="str">
            <v>:  ADB 0002 - INO</v>
          </cell>
        </row>
        <row r="1329">
          <cell r="L1329" t="str">
            <v>NAMA PAKET</v>
          </cell>
          <cell r="O1329" t="e">
            <v>#REF!</v>
          </cell>
        </row>
        <row r="1330">
          <cell r="L1330" t="str">
            <v>LOKASI PROYEK</v>
          </cell>
          <cell r="O1330" t="e">
            <v>#REF!</v>
          </cell>
        </row>
        <row r="1331">
          <cell r="L1331" t="str">
            <v>PROVINSI</v>
          </cell>
          <cell r="O1331" t="e">
            <v>#REF!</v>
          </cell>
        </row>
        <row r="1332">
          <cell r="L1332">
            <v>0</v>
          </cell>
          <cell r="O1332" t="e">
            <v>#REF!</v>
          </cell>
        </row>
        <row r="1333">
          <cell r="L1333" t="str">
            <v>ITEM PEMBAYARAN NO.</v>
          </cell>
          <cell r="O1333" t="str">
            <v>:  7.5 (2)</v>
          </cell>
          <cell r="R1333" t="str">
            <v>PERKIRAAN VOL. PEK.</v>
          </cell>
          <cell r="T1333" t="str">
            <v>:</v>
          </cell>
          <cell r="U1333">
            <v>0</v>
          </cell>
        </row>
        <row r="1334">
          <cell r="L1334" t="str">
            <v>JENIS PEKERJAAN</v>
          </cell>
          <cell r="O1334" t="str">
            <v>:  Pengangkutan Material Jembatan</v>
          </cell>
          <cell r="R1334" t="str">
            <v>TOTAL HARGA (Rp.)</v>
          </cell>
          <cell r="T1334" t="str">
            <v>:</v>
          </cell>
          <cell r="U1334">
            <v>0</v>
          </cell>
        </row>
        <row r="1335">
          <cell r="L1335" t="str">
            <v>SATUAN PEMBAYARAN</v>
          </cell>
          <cell r="O1335" t="str">
            <v>:  KG</v>
          </cell>
          <cell r="R1335" t="str">
            <v>% THD. BIAYA PROYEK</v>
          </cell>
          <cell r="T1335" t="str">
            <v>:</v>
          </cell>
          <cell r="U1335">
            <v>0</v>
          </cell>
        </row>
        <row r="1338">
          <cell r="Q1338" t="str">
            <v>PERKIRAAN</v>
          </cell>
          <cell r="R1338" t="str">
            <v>HARGA</v>
          </cell>
          <cell r="S1338" t="str">
            <v>JUMLAH</v>
          </cell>
        </row>
        <row r="1339">
          <cell r="L1339" t="str">
            <v>NO.</v>
          </cell>
          <cell r="N1339" t="str">
            <v>KOMPONEN</v>
          </cell>
          <cell r="P1339" t="str">
            <v>SATUAN</v>
          </cell>
          <cell r="Q1339" t="str">
            <v>KUANTITAS</v>
          </cell>
          <cell r="R1339" t="str">
            <v>SATUAN</v>
          </cell>
          <cell r="S1339" t="str">
            <v>HARGA</v>
          </cell>
        </row>
        <row r="1340">
          <cell r="R1340" t="str">
            <v>(Rp.)</v>
          </cell>
          <cell r="S1340" t="str">
            <v>(Rp.)</v>
          </cell>
        </row>
        <row r="1343">
          <cell r="L1343" t="str">
            <v>A.</v>
          </cell>
          <cell r="N1343" t="str">
            <v>TENAGA</v>
          </cell>
        </row>
        <row r="1345">
          <cell r="L1345" t="str">
            <v>1.</v>
          </cell>
          <cell r="N1345" t="str">
            <v>Pekerja</v>
          </cell>
          <cell r="O1345" t="str">
            <v>(L01)</v>
          </cell>
          <cell r="P1345" t="str">
            <v>jam</v>
          </cell>
          <cell r="Q1345">
            <v>1.0000000000000001E-5</v>
          </cell>
          <cell r="R1345">
            <v>5817</v>
          </cell>
          <cell r="U1345">
            <v>5.8170000000000006E-2</v>
          </cell>
        </row>
        <row r="1346">
          <cell r="L1346" t="str">
            <v>3.</v>
          </cell>
          <cell r="N1346" t="str">
            <v>Mandor</v>
          </cell>
          <cell r="O1346" t="str">
            <v>(L03)</v>
          </cell>
          <cell r="P1346" t="str">
            <v>jam</v>
          </cell>
          <cell r="Q1346">
            <v>1.3386880856760375E-4</v>
          </cell>
          <cell r="R1346">
            <v>8357</v>
          </cell>
          <cell r="U1346">
            <v>1.1187416331994646</v>
          </cell>
        </row>
        <row r="1349">
          <cell r="Q1349" t="str">
            <v xml:space="preserve">JUMLAH HARGA TENAGA   </v>
          </cell>
          <cell r="U1349">
            <v>1.1769116331994647</v>
          </cell>
        </row>
        <row r="1351">
          <cell r="L1351" t="str">
            <v>B.</v>
          </cell>
          <cell r="N1351" t="str">
            <v>BAHAN</v>
          </cell>
        </row>
        <row r="1359">
          <cell r="Q1359" t="str">
            <v xml:space="preserve">JUMLAH HARGA BAHAN   </v>
          </cell>
          <cell r="U1359">
            <v>0</v>
          </cell>
        </row>
        <row r="1361">
          <cell r="L1361" t="str">
            <v>C.</v>
          </cell>
          <cell r="N1361" t="str">
            <v>PERALATAN</v>
          </cell>
        </row>
        <row r="1363">
          <cell r="L1363" t="str">
            <v>1.</v>
          </cell>
          <cell r="N1363" t="str">
            <v>Trailer, 15 ton</v>
          </cell>
          <cell r="O1363" t="str">
            <v>E35</v>
          </cell>
          <cell r="P1363" t="str">
            <v>jam</v>
          </cell>
          <cell r="Q1363">
            <v>1.6827309236947792E-3</v>
          </cell>
          <cell r="R1363">
            <v>234728.86853980148</v>
          </cell>
          <cell r="U1363">
            <v>394.98552577581052</v>
          </cell>
        </row>
        <row r="1364">
          <cell r="L1364" t="str">
            <v>2.</v>
          </cell>
          <cell r="N1364" t="str">
            <v>Crane</v>
          </cell>
          <cell r="O1364" t="str">
            <v>E31</v>
          </cell>
          <cell r="P1364" t="str">
            <v>jam</v>
          </cell>
          <cell r="Q1364">
            <v>1.3386880856760375E-4</v>
          </cell>
          <cell r="R1364">
            <v>345785.3356401663</v>
          </cell>
          <cell r="U1364">
            <v>46.289870902298034</v>
          </cell>
        </row>
        <row r="1365">
          <cell r="L1365" t="str">
            <v>3.</v>
          </cell>
          <cell r="N1365" t="str">
            <v>Alat Bantu</v>
          </cell>
          <cell r="P1365" t="str">
            <v>Ls</v>
          </cell>
          <cell r="Q1365">
            <v>1</v>
          </cell>
          <cell r="R1365">
            <v>100</v>
          </cell>
          <cell r="U1365">
            <v>100</v>
          </cell>
        </row>
        <row r="1366">
          <cell r="L1366" t="str">
            <v>4.</v>
          </cell>
          <cell r="N1366" t="str">
            <v>Angkutan Kapal Laut</v>
          </cell>
          <cell r="P1366" t="str">
            <v>millaut</v>
          </cell>
          <cell r="Q1366" t="str">
            <v/>
          </cell>
          <cell r="R1366">
            <v>0</v>
          </cell>
          <cell r="U1366">
            <v>0</v>
          </cell>
        </row>
        <row r="1371">
          <cell r="Q1371" t="str">
            <v xml:space="preserve">JUMLAH HARGA PERALATAN   </v>
          </cell>
          <cell r="U1371">
            <v>541.27539667810856</v>
          </cell>
        </row>
        <row r="1373">
          <cell r="L1373" t="str">
            <v>D.</v>
          </cell>
          <cell r="N1373" t="str">
            <v>JUMLAH HARGA TENAGA, BAHAN DAN PERALATAN  ( A + B + C )</v>
          </cell>
          <cell r="U1373">
            <v>542.452308311308</v>
          </cell>
        </row>
        <row r="1374">
          <cell r="L1374" t="str">
            <v>E.</v>
          </cell>
          <cell r="N1374" t="str">
            <v>OVERHEAD &amp; PROFIT</v>
          </cell>
          <cell r="P1374">
            <v>10</v>
          </cell>
          <cell r="Q1374" t="str">
            <v>%  x  D</v>
          </cell>
          <cell r="U1374">
            <v>54.245230831130804</v>
          </cell>
        </row>
        <row r="1375">
          <cell r="L1375" t="str">
            <v>F.</v>
          </cell>
          <cell r="N1375" t="str">
            <v>HARGA SATUAN PEKERJAAN  ( D + E )</v>
          </cell>
          <cell r="U1375">
            <v>596</v>
          </cell>
        </row>
        <row r="1376">
          <cell r="L1376" t="str">
            <v>Note: 1</v>
          </cell>
          <cell r="N1376" t="str">
            <v>SATUAN dapat berdasarkan atas jam operasi untuk Tenaga Kerja dan Peralatan, volume dan/atau ukuran</v>
          </cell>
        </row>
        <row r="1377">
          <cell r="N1377" t="str">
            <v>berat untuk bahan-bahan.</v>
          </cell>
        </row>
        <row r="1378">
          <cell r="L1378">
            <v>2</v>
          </cell>
          <cell r="N1378" t="str">
            <v>Kuantitas satuan adalah kuantitas setiap komponen untuk menyelesaikan satu satuan pekerjaan dari nomor</v>
          </cell>
        </row>
        <row r="1379">
          <cell r="N1379" t="str">
            <v>mata pembayaran.</v>
          </cell>
        </row>
        <row r="1380">
          <cell r="L1380">
            <v>3</v>
          </cell>
          <cell r="N1380" t="str">
            <v>Biaya satuan untuk peralatan sudah termasuk bahan bakar, bahan habis dipakai dan operator.</v>
          </cell>
        </row>
        <row r="1381">
          <cell r="L1381">
            <v>4</v>
          </cell>
          <cell r="N1381" t="str">
            <v>Biaya satuan sudah termasuk pengeluaran untuk seluruh pajak yang berkaitan (tetapi tidak termasuk PPN</v>
          </cell>
        </row>
        <row r="1382">
          <cell r="N1382" t="str">
            <v>yang dibayar dari kontrak) dan biaya-biaya lainnya.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duk"/>
      <sheetName val="Penawaran"/>
      <sheetName val="Rekap. Jalan"/>
      <sheetName val="Rekap Total"/>
      <sheetName val="Kuantitas &amp; Harga"/>
      <sheetName val="Anl. Mobilisasi"/>
      <sheetName val="Anl. Tehnis"/>
      <sheetName val="Analisa"/>
      <sheetName val="Harga Satuan"/>
      <sheetName val="Rekap Drainase"/>
      <sheetName val="Anl. Drainase"/>
      <sheetName val="Rekap Air Bersih"/>
      <sheetName val="Anl. Air Bersih"/>
      <sheetName val="Rekap Air Kotor"/>
      <sheetName val="Anl. Air Kotor"/>
      <sheetName val="Rekap Persampahan"/>
      <sheetName val="Anl. Persampahan"/>
      <sheetName val="Rekap Lanscape"/>
      <sheetName val="Anl. Lanscape"/>
      <sheetName val="H Sat Lanscape"/>
      <sheetName val="Metode"/>
      <sheetName val="Jadwal Pelaksanaan"/>
      <sheetName val="Jadwal Alat"/>
      <sheetName val="Jadwal Bahan"/>
      <sheetName val="Perhit. Bahan"/>
      <sheetName val="Kap.Pemecah Batu"/>
      <sheetName val="Kapasitas AMP"/>
      <sheetName val="Mat On Site"/>
      <sheetName val="MP. Utama"/>
      <sheetName val="Peralatan"/>
      <sheetName val="Personil Inti"/>
      <sheetName val="Subkon"/>
      <sheetName val="Kulit"/>
      <sheetName val="Aritmatik"/>
      <sheetName val="Kelengkapan"/>
    </sheetNames>
    <sheetDataSet>
      <sheetData sheetId="0"/>
      <sheetData sheetId="1"/>
      <sheetData sheetId="2"/>
      <sheetData sheetId="3"/>
      <sheetData sheetId="4" refreshError="1">
        <row r="2">
          <cell r="A2" t="str">
            <v>DAFTAR KUANTITAS DAN HARGA</v>
          </cell>
        </row>
        <row r="5">
          <cell r="A5" t="str">
            <v xml:space="preserve"> Nama Penawar</v>
          </cell>
          <cell r="D5" t="str">
            <v>:</v>
          </cell>
          <cell r="E5" t="str">
            <v>CV. MULTI PUTRA INTI</v>
          </cell>
        </row>
        <row r="6">
          <cell r="A6" t="str">
            <v xml:space="preserve"> Kegiatan</v>
          </cell>
          <cell r="D6" t="str">
            <v>:</v>
          </cell>
          <cell r="E6" t="str">
            <v>Satker BRR - Infrastruktur Kawasan dan Pemukiman</v>
          </cell>
        </row>
        <row r="7">
          <cell r="A7" t="str">
            <v xml:space="preserve"> No. Paket</v>
          </cell>
          <cell r="D7" t="str">
            <v>:</v>
          </cell>
          <cell r="E7" t="str">
            <v>(IKP - 1.2.3)</v>
          </cell>
        </row>
        <row r="8">
          <cell r="A8" t="str">
            <v xml:space="preserve"> Nama Paket</v>
          </cell>
          <cell r="D8" t="str">
            <v>:</v>
          </cell>
          <cell r="E8" t="str">
            <v>Prasarana Dasar Pemukiman Kawasan Siap Huni Desa Peulanggahan</v>
          </cell>
        </row>
        <row r="9">
          <cell r="A9" t="str">
            <v xml:space="preserve"> Prop / Kab / Kota</v>
          </cell>
          <cell r="D9" t="str">
            <v>:</v>
          </cell>
          <cell r="E9" t="str">
            <v>NAD / Banda Aceh</v>
          </cell>
        </row>
        <row r="11">
          <cell r="F11" t="str">
            <v/>
          </cell>
          <cell r="G11" t="str">
            <v/>
          </cell>
        </row>
        <row r="12">
          <cell r="A12" t="str">
            <v>No. mata</v>
          </cell>
          <cell r="B12" t="str">
            <v>U r a i a n</v>
          </cell>
          <cell r="G12" t="str">
            <v>Perkiraan</v>
          </cell>
          <cell r="H12" t="str">
            <v>Harga</v>
          </cell>
          <cell r="I12" t="str">
            <v>Jumlah</v>
          </cell>
        </row>
        <row r="13">
          <cell r="A13" t="str">
            <v>Pembayaran</v>
          </cell>
          <cell r="F13" t="str">
            <v>Satuan</v>
          </cell>
          <cell r="G13" t="str">
            <v>Kuantitas</v>
          </cell>
          <cell r="H13" t="str">
            <v>Satuan</v>
          </cell>
          <cell r="I13" t="str">
            <v>Harga-harga</v>
          </cell>
        </row>
        <row r="14">
          <cell r="H14" t="str">
            <v>(Rupiah)</v>
          </cell>
          <cell r="I14" t="str">
            <v>(Rupiah)</v>
          </cell>
        </row>
        <row r="15">
          <cell r="A15" t="str">
            <v>a</v>
          </cell>
          <cell r="B15" t="str">
            <v>b</v>
          </cell>
          <cell r="F15" t="str">
            <v>c</v>
          </cell>
          <cell r="G15" t="str">
            <v>d</v>
          </cell>
          <cell r="H15" t="str">
            <v>e</v>
          </cell>
          <cell r="I15" t="str">
            <v>f = (d x e)</v>
          </cell>
        </row>
        <row r="17">
          <cell r="C17" t="str">
            <v>DIVISI 1. UMUM</v>
          </cell>
        </row>
        <row r="19">
          <cell r="A19" t="str">
            <v>1.2</v>
          </cell>
          <cell r="C19" t="str">
            <v>Mobilisasi</v>
          </cell>
          <cell r="F19" t="str">
            <v>LS</v>
          </cell>
          <cell r="G19">
            <v>1</v>
          </cell>
          <cell r="H19">
            <v>100000000</v>
          </cell>
          <cell r="I19">
            <v>100000000</v>
          </cell>
        </row>
        <row r="21">
          <cell r="A21" t="str">
            <v>1.8 (1)</v>
          </cell>
          <cell r="C21" t="str">
            <v>Pemeliharaan dan Pengaturan Lalu Lintas</v>
          </cell>
          <cell r="F21" t="str">
            <v>LS</v>
          </cell>
        </row>
        <row r="23">
          <cell r="A23" t="str">
            <v>1.8 (2)</v>
          </cell>
          <cell r="C23" t="str">
            <v>Jembatan Sementara</v>
          </cell>
          <cell r="F23" t="str">
            <v>LS</v>
          </cell>
        </row>
        <row r="26">
          <cell r="C26" t="str">
            <v>Jumlah Harga Pekerjaan DIVISI 1 (masuk pada Rekapitulasi Perkiraan Harga Pekerjaan)</v>
          </cell>
          <cell r="I26">
            <v>100000000</v>
          </cell>
        </row>
        <row r="29">
          <cell r="C29" t="str">
            <v>DIVISI  2. DRAINASE</v>
          </cell>
        </row>
        <row r="31">
          <cell r="A31" t="str">
            <v>2.1</v>
          </cell>
          <cell r="C31" t="str">
            <v xml:space="preserve">Galian untuk Selokan Drainase dan Saluran Air </v>
          </cell>
          <cell r="F31" t="str">
            <v>M3</v>
          </cell>
        </row>
        <row r="33">
          <cell r="A33" t="str">
            <v>2.2</v>
          </cell>
          <cell r="C33" t="str">
            <v>Pasangan Batu dengan Mortar</v>
          </cell>
          <cell r="F33" t="str">
            <v>M3</v>
          </cell>
        </row>
        <row r="35">
          <cell r="A35" t="str">
            <v>2.3 (1)</v>
          </cell>
          <cell r="C35" t="str">
            <v>Gorong-Gorong Pipa Beton Bertulang, Diameter Dalam 45 cm</v>
          </cell>
          <cell r="F35" t="str">
            <v>M1</v>
          </cell>
        </row>
        <row r="36">
          <cell r="A36" t="str">
            <v>2.3 (2)</v>
          </cell>
          <cell r="C36" t="str">
            <v>Gorong-Gorong Pipa Beton Bertulang, Diameter Dalam 45 - &lt;75 cm</v>
          </cell>
          <cell r="F36" t="str">
            <v>M1</v>
          </cell>
        </row>
        <row r="37">
          <cell r="A37" t="str">
            <v>2.3 (3)</v>
          </cell>
          <cell r="C37" t="str">
            <v xml:space="preserve">Gorong-Gorong Pipa Beton Bertulang, Diameter Dalam 75 - 120 cm </v>
          </cell>
          <cell r="F37" t="str">
            <v>M1</v>
          </cell>
        </row>
        <row r="38">
          <cell r="A38" t="str">
            <v>2.3 (4)</v>
          </cell>
          <cell r="C38" t="str">
            <v xml:space="preserve">Gorong-Gorong Pipa Beton Bertulang, Diameter Dalam 95 - 120 cm </v>
          </cell>
          <cell r="F38" t="str">
            <v>M1</v>
          </cell>
        </row>
        <row r="39">
          <cell r="A39" t="str">
            <v>2.3 (5)</v>
          </cell>
          <cell r="C39" t="str">
            <v xml:space="preserve">Gorong-Gorong Beton Tanpa Tulang, Diameter Dalam 20 - 30 cm </v>
          </cell>
          <cell r="F39" t="str">
            <v>M1</v>
          </cell>
        </row>
        <row r="40">
          <cell r="A40" t="str">
            <v>2.3 (4)</v>
          </cell>
          <cell r="C40" t="str">
            <v>Gorong-Gorong Pipa Baja Bergelombang</v>
          </cell>
          <cell r="F40" t="str">
            <v>Ton</v>
          </cell>
        </row>
        <row r="41">
          <cell r="A41" t="str">
            <v>2.3 (5)</v>
          </cell>
          <cell r="C41" t="str">
            <v>Gorong-Gorong Beton Tanpa Tulang Diameter Dalam 20 Cm</v>
          </cell>
          <cell r="F41" t="str">
            <v>M1</v>
          </cell>
        </row>
        <row r="42">
          <cell r="A42" t="str">
            <v>2.3 (6)</v>
          </cell>
          <cell r="C42" t="str">
            <v>Gorong-Gorong Beton Tanpa Tulang Diameter Dalam 25 Cm</v>
          </cell>
          <cell r="F42" t="str">
            <v>M1</v>
          </cell>
        </row>
        <row r="43">
          <cell r="A43" t="str">
            <v>2.3 (7)</v>
          </cell>
          <cell r="C43" t="str">
            <v>Gorong-Gorong Beton Tanpa Tulang Diameter Dalam 30 Cm</v>
          </cell>
          <cell r="F43" t="str">
            <v>M1</v>
          </cell>
        </row>
        <row r="45">
          <cell r="A45" t="str">
            <v>2.4 (1)</v>
          </cell>
          <cell r="C45" t="str">
            <v>Bahan Porus atau Bahan Penyaring</v>
          </cell>
          <cell r="F45" t="str">
            <v>M3</v>
          </cell>
        </row>
        <row r="46">
          <cell r="A46" t="str">
            <v>2.4 (2)</v>
          </cell>
          <cell r="C46" t="str">
            <v>Anyaman Filter Plastik</v>
          </cell>
          <cell r="F46" t="str">
            <v>M2</v>
          </cell>
        </row>
        <row r="47">
          <cell r="A47" t="str">
            <v>2.4 (3)</v>
          </cell>
          <cell r="C47" t="str">
            <v>Pipa Berlubang Banyak untuk Pek. Drainase di Bawah Permukaan</v>
          </cell>
          <cell r="F47" t="str">
            <v>M1</v>
          </cell>
        </row>
        <row r="51">
          <cell r="C51" t="str">
            <v>Jumlah Harga Pekerjaan DIVISI 2 (masuk pada Rekapitulasi Perkiraan Harga Pekerjaan)</v>
          </cell>
          <cell r="I51">
            <v>0</v>
          </cell>
        </row>
        <row r="54">
          <cell r="C54" t="str">
            <v>DIVISI  3.  PEKERJAAN  TANAH</v>
          </cell>
        </row>
        <row r="56">
          <cell r="A56" t="str">
            <v>3.1 (1)</v>
          </cell>
          <cell r="C56" t="str">
            <v>Galian Biasa</v>
          </cell>
          <cell r="F56" t="str">
            <v>M3</v>
          </cell>
          <cell r="G56">
            <v>754</v>
          </cell>
          <cell r="H56">
            <v>32000</v>
          </cell>
          <cell r="I56">
            <v>24128000</v>
          </cell>
        </row>
        <row r="57">
          <cell r="A57" t="str">
            <v>3.1 (2)</v>
          </cell>
          <cell r="C57" t="str">
            <v>Galian Batu</v>
          </cell>
          <cell r="F57" t="str">
            <v>M3</v>
          </cell>
        </row>
        <row r="58">
          <cell r="A58" t="str">
            <v>3.1 (3)</v>
          </cell>
          <cell r="C58" t="str">
            <v>Galian Struktur dengan Kedalaman 0 - 2 meter</v>
          </cell>
          <cell r="F58" t="str">
            <v>M3</v>
          </cell>
        </row>
        <row r="59">
          <cell r="A59" t="str">
            <v>3.1 (4)</v>
          </cell>
          <cell r="C59" t="str">
            <v>Galian Struktur dengan Kedalaman 2 - 4 meter</v>
          </cell>
          <cell r="F59" t="str">
            <v>M3</v>
          </cell>
        </row>
        <row r="60">
          <cell r="A60" t="str">
            <v>3.1 (5)</v>
          </cell>
          <cell r="C60" t="str">
            <v>Galian Struktur dengan Kedalaman 4 - 6 meter</v>
          </cell>
          <cell r="F60" t="str">
            <v>M3</v>
          </cell>
        </row>
        <row r="61">
          <cell r="A61" t="str">
            <v>3.1 (6)</v>
          </cell>
          <cell r="C61" t="str">
            <v>Cofferdam</v>
          </cell>
          <cell r="F61" t="str">
            <v>LS</v>
          </cell>
        </row>
        <row r="62">
          <cell r="A62" t="str">
            <v>3.1 (7)</v>
          </cell>
          <cell r="C62" t="str">
            <v xml:space="preserve">Galian Perkerasan Beraspal Dengan Cold Milling Machine </v>
          </cell>
          <cell r="F62" t="str">
            <v>M3</v>
          </cell>
        </row>
        <row r="63">
          <cell r="A63" t="str">
            <v>3.1 (8)</v>
          </cell>
          <cell r="C63" t="str">
            <v xml:space="preserve">Galian Perkerasan Beraspal Tanpa Cold Milling Machine </v>
          </cell>
          <cell r="F63" t="str">
            <v>M3</v>
          </cell>
        </row>
        <row r="64">
          <cell r="A64" t="str">
            <v>3.1 (9)</v>
          </cell>
          <cell r="C64" t="str">
            <v>Biaya Tambahan Utk. Pengangkutan Bahan Galian yg Melebihi 5 Km.</v>
          </cell>
          <cell r="F64" t="str">
            <v>M3/Km</v>
          </cell>
        </row>
        <row r="66">
          <cell r="A66" t="str">
            <v>3.2 (1)</v>
          </cell>
          <cell r="C66" t="str">
            <v>Timbunan Biasa</v>
          </cell>
          <cell r="F66" t="str">
            <v>M3</v>
          </cell>
          <cell r="G66">
            <v>600</v>
          </cell>
          <cell r="H66">
            <v>92947.99</v>
          </cell>
          <cell r="I66">
            <v>55768794</v>
          </cell>
        </row>
        <row r="67">
          <cell r="A67" t="str">
            <v>3.2 (2)</v>
          </cell>
          <cell r="C67" t="str">
            <v>Timbunan Biasa dari galian Sumber Bahan</v>
          </cell>
          <cell r="F67" t="str">
            <v>M3</v>
          </cell>
        </row>
        <row r="68">
          <cell r="A68" t="str">
            <v>3.2 (2)</v>
          </cell>
          <cell r="C68" t="str">
            <v>Timbunan Pilihan</v>
          </cell>
          <cell r="F68" t="str">
            <v>M3</v>
          </cell>
          <cell r="G68">
            <v>800</v>
          </cell>
          <cell r="H68">
            <v>101147.99</v>
          </cell>
          <cell r="I68">
            <v>80918392</v>
          </cell>
        </row>
        <row r="69">
          <cell r="A69" t="str">
            <v>3.2 (3)</v>
          </cell>
          <cell r="C69" t="str">
            <v>Timbunan Pilihan di atas Tanah Rawa (diukur diatas bak truk)</v>
          </cell>
        </row>
        <row r="71">
          <cell r="A71" t="str">
            <v>3.3</v>
          </cell>
          <cell r="C71" t="str">
            <v>Penyiapan Badan Jalan</v>
          </cell>
          <cell r="F71" t="str">
            <v>M2</v>
          </cell>
          <cell r="G71">
            <v>12250</v>
          </cell>
          <cell r="H71">
            <v>2500</v>
          </cell>
          <cell r="I71">
            <v>30625000</v>
          </cell>
        </row>
        <row r="72">
          <cell r="A72" t="str">
            <v>3.3 (2)</v>
          </cell>
          <cell r="C72" t="str">
            <v>Penyiapan Badan Jalan pada Galian Batu</v>
          </cell>
          <cell r="F72" t="str">
            <v>M2</v>
          </cell>
        </row>
        <row r="74">
          <cell r="A74" t="str">
            <v>3.4 (1)</v>
          </cell>
          <cell r="C74" t="str">
            <v>Pemotongan Pohon Diameter &lt; 10 Cm</v>
          </cell>
          <cell r="F74" t="str">
            <v>Buah</v>
          </cell>
        </row>
        <row r="75">
          <cell r="A75" t="str">
            <v>3.4 (2)</v>
          </cell>
          <cell r="C75" t="str">
            <v>Pemotongan Pohon Diameter 10 - &lt; 30 Cm</v>
          </cell>
          <cell r="F75" t="str">
            <v>Buah</v>
          </cell>
        </row>
        <row r="76">
          <cell r="A76" t="str">
            <v>3.4 (3)</v>
          </cell>
          <cell r="C76" t="str">
            <v>Pemotongan Pohon Diameter 30 - &lt; 50 Cm</v>
          </cell>
          <cell r="F76" t="str">
            <v>Buah</v>
          </cell>
        </row>
        <row r="77">
          <cell r="A77" t="str">
            <v>3.4 (4)</v>
          </cell>
          <cell r="C77" t="str">
            <v>Pemotongan Pohon Diameter 50 - &lt; 75 Cm</v>
          </cell>
          <cell r="F77" t="str">
            <v>Buah</v>
          </cell>
        </row>
        <row r="78">
          <cell r="A78" t="str">
            <v>3.4 (5)</v>
          </cell>
          <cell r="C78" t="str">
            <v>Pemotongan Pohon Diameter &lt; 75 Cm</v>
          </cell>
          <cell r="F78" t="str">
            <v>Buah</v>
          </cell>
        </row>
        <row r="79">
          <cell r="A79" t="str">
            <v>3.4 (6)</v>
          </cell>
          <cell r="C79" t="str">
            <v>Stabilisasi Lereng dengan Gebalan Rumput</v>
          </cell>
          <cell r="F79" t="str">
            <v>M2</v>
          </cell>
        </row>
        <row r="80">
          <cell r="A80" t="str">
            <v>3.4 (7)</v>
          </cell>
          <cell r="C80" t="str">
            <v>Penanaman Perdu</v>
          </cell>
          <cell r="F80" t="str">
            <v>M2</v>
          </cell>
        </row>
        <row r="81">
          <cell r="A81" t="str">
            <v>3.4 (8)</v>
          </cell>
          <cell r="C81" t="str">
            <v>Penanaman Pohon</v>
          </cell>
          <cell r="F81" t="str">
            <v>Buah</v>
          </cell>
        </row>
        <row r="84">
          <cell r="C84" t="str">
            <v>Jumlah Harga Pekerjaan DIVISI 3 (masuk pada Rekapitulasi Perkiraan Harga Pekerjaan)</v>
          </cell>
          <cell r="I84">
            <v>191440186</v>
          </cell>
        </row>
        <row r="87">
          <cell r="C87" t="str">
            <v>DIVISI  4.  PELEBARAN PERKERASAN DAN BAHU JALAN</v>
          </cell>
        </row>
        <row r="89">
          <cell r="A89" t="str">
            <v>4.2 (1)</v>
          </cell>
          <cell r="C89" t="str">
            <v>Lapis Pondasi Agregat Kelas A</v>
          </cell>
          <cell r="F89" t="str">
            <v>M3</v>
          </cell>
        </row>
        <row r="90">
          <cell r="A90" t="str">
            <v>4.2 (2)</v>
          </cell>
          <cell r="C90" t="str">
            <v>Lapis Pondasi Agregat Kelas B</v>
          </cell>
          <cell r="F90" t="str">
            <v>M3</v>
          </cell>
          <cell r="G90">
            <v>700</v>
          </cell>
          <cell r="H90">
            <v>272342.83</v>
          </cell>
          <cell r="I90">
            <v>190639981</v>
          </cell>
        </row>
        <row r="91">
          <cell r="A91" t="str">
            <v>4.2 (3)</v>
          </cell>
          <cell r="C91" t="str">
            <v>Lapis Pondasi Semen Tanah</v>
          </cell>
          <cell r="F91" t="str">
            <v>M3</v>
          </cell>
        </row>
        <row r="92">
          <cell r="A92" t="str">
            <v>4.2 (4)</v>
          </cell>
          <cell r="C92" t="str">
            <v>Semen Untuk Lapis Pondasi Semen Tanah</v>
          </cell>
          <cell r="F92" t="str">
            <v>Ton</v>
          </cell>
        </row>
        <row r="93">
          <cell r="A93" t="str">
            <v>4.2 (5)</v>
          </cell>
          <cell r="C93" t="str">
            <v>Laburan Aspal Satu Lapis (BURTU)</v>
          </cell>
          <cell r="F93" t="str">
            <v>M2</v>
          </cell>
        </row>
        <row r="94">
          <cell r="A94" t="str">
            <v>4.2 (6)</v>
          </cell>
          <cell r="C94" t="str">
            <v>Bahan Aspal Untuk Pekerjaan Pelaburan</v>
          </cell>
          <cell r="F94" t="str">
            <v>Liter</v>
          </cell>
        </row>
        <row r="95">
          <cell r="A95" t="str">
            <v>4.2 (7)</v>
          </cell>
          <cell r="C95" t="str">
            <v>Lapis Resap Pengikat</v>
          </cell>
          <cell r="F95" t="str">
            <v>Liter</v>
          </cell>
        </row>
        <row r="98">
          <cell r="C98" t="str">
            <v>Jumlah Harga Pekerjaan DIVISI 4 (masuk pada Rekapitulasi Perkiraan Harga Pekerjaan)</v>
          </cell>
          <cell r="I98">
            <v>190639981</v>
          </cell>
        </row>
        <row r="101">
          <cell r="C101" t="str">
            <v>DIVISI  5.  PERKERASAN  BERBUTIR</v>
          </cell>
        </row>
        <row r="103">
          <cell r="A103" t="str">
            <v>5.1 (1)</v>
          </cell>
          <cell r="C103" t="str">
            <v>Lapis Pondasi Agregat Kelas A</v>
          </cell>
          <cell r="F103" t="str">
            <v>M3</v>
          </cell>
          <cell r="G103">
            <v>1575</v>
          </cell>
          <cell r="H103">
            <v>345017.81</v>
          </cell>
          <cell r="I103">
            <v>543403050.75</v>
          </cell>
        </row>
        <row r="104">
          <cell r="A104" t="str">
            <v>5.1 (2)</v>
          </cell>
          <cell r="C104" t="str">
            <v>Lapis Pondasi Agregat Kelas B</v>
          </cell>
          <cell r="F104" t="str">
            <v>M3</v>
          </cell>
          <cell r="G104">
            <v>2100</v>
          </cell>
          <cell r="H104">
            <v>271349.43</v>
          </cell>
          <cell r="I104">
            <v>569833803</v>
          </cell>
        </row>
        <row r="106">
          <cell r="A106" t="str">
            <v>5.2 (1)</v>
          </cell>
          <cell r="C106" t="str">
            <v>Lapis Pondasi Agregat Kelas C</v>
          </cell>
          <cell r="F106" t="str">
            <v>M3</v>
          </cell>
        </row>
        <row r="108">
          <cell r="A108" t="str">
            <v>5.3 (1)</v>
          </cell>
          <cell r="C108" t="str">
            <v>Cement Treated Base (CTB)</v>
          </cell>
          <cell r="F108" t="str">
            <v>M3</v>
          </cell>
        </row>
        <row r="109">
          <cell r="A109" t="str">
            <v>5.3 (2)</v>
          </cell>
          <cell r="C109" t="str">
            <v>Cement Treated Sub Base (CTSB)</v>
          </cell>
          <cell r="F109" t="str">
            <v>M3</v>
          </cell>
        </row>
        <row r="111">
          <cell r="A111" t="str">
            <v>5.4 (1)</v>
          </cell>
          <cell r="C111" t="str">
            <v>Semen Untuk Lapis Pondasi Semen Tanah</v>
          </cell>
          <cell r="F111" t="str">
            <v>Ton</v>
          </cell>
        </row>
        <row r="112">
          <cell r="A112" t="str">
            <v>5.4 (2)</v>
          </cell>
          <cell r="C112" t="str">
            <v>Lapis Pondasi Semen Tanah</v>
          </cell>
          <cell r="F112" t="str">
            <v>M3</v>
          </cell>
        </row>
        <row r="114">
          <cell r="A114" t="str">
            <v>5.5</v>
          </cell>
          <cell r="C114" t="str">
            <v>Perkerasan Beton</v>
          </cell>
          <cell r="F114" t="str">
            <v>M3</v>
          </cell>
        </row>
        <row r="118">
          <cell r="C118" t="str">
            <v>Jumlah Harga Pekerjaan DIVISI 5 (masuk pada Rekapitulasi Perkiraan Harga Pekerjaan)</v>
          </cell>
          <cell r="I118">
            <v>1113236853.75</v>
          </cell>
        </row>
        <row r="121">
          <cell r="C121" t="str">
            <v>DIVISI  6.  PERKERASAN  ASPAL</v>
          </cell>
        </row>
        <row r="123">
          <cell r="A123" t="str">
            <v>6.1 (1)</v>
          </cell>
          <cell r="C123" t="str">
            <v>Lapis Resap Pengikat</v>
          </cell>
          <cell r="F123" t="str">
            <v>Liter</v>
          </cell>
          <cell r="G123">
            <v>11550</v>
          </cell>
          <cell r="H123">
            <v>8067.25</v>
          </cell>
          <cell r="I123">
            <v>93176737.5</v>
          </cell>
        </row>
        <row r="124">
          <cell r="A124" t="str">
            <v>6.1 (2)</v>
          </cell>
          <cell r="C124" t="str">
            <v>Lapis Perekat</v>
          </cell>
          <cell r="F124" t="str">
            <v>Liter</v>
          </cell>
        </row>
        <row r="126">
          <cell r="A126" t="str">
            <v>6.2 (1)</v>
          </cell>
          <cell r="C126" t="str">
            <v>Agregat Penutup BURTU</v>
          </cell>
          <cell r="F126" t="str">
            <v>M2</v>
          </cell>
        </row>
        <row r="127">
          <cell r="A127" t="str">
            <v>6.2 (2)</v>
          </cell>
          <cell r="C127" t="str">
            <v>Agregat Penutup BURDA</v>
          </cell>
          <cell r="F127" t="str">
            <v>M2</v>
          </cell>
        </row>
        <row r="128">
          <cell r="A128" t="str">
            <v>6.2 (3)</v>
          </cell>
          <cell r="C128" t="str">
            <v>Bahan Aspal untuk Pekerjaan Laburan</v>
          </cell>
          <cell r="F128" t="str">
            <v>Liter</v>
          </cell>
        </row>
        <row r="130">
          <cell r="A130" t="str">
            <v>6.3 (1)</v>
          </cell>
          <cell r="C130" t="str">
            <v>Latasir (SS) Kelas A</v>
          </cell>
          <cell r="F130" t="str">
            <v>M2</v>
          </cell>
        </row>
        <row r="131">
          <cell r="A131" t="str">
            <v>6.3 (2)</v>
          </cell>
          <cell r="C131" t="str">
            <v>Latasir (SS) Kelas B</v>
          </cell>
          <cell r="F131" t="str">
            <v>M2</v>
          </cell>
        </row>
        <row r="132">
          <cell r="A132" t="str">
            <v>6.3 (3)</v>
          </cell>
          <cell r="C132" t="str">
            <v>Lataston - Lapis Aus (HRS-WC)</v>
          </cell>
          <cell r="F132" t="str">
            <v>M2</v>
          </cell>
        </row>
        <row r="133">
          <cell r="A133" t="str">
            <v>6.3 (4)</v>
          </cell>
          <cell r="C133" t="str">
            <v>Lataston - Lapis Pondasi (HRS-Base)</v>
          </cell>
          <cell r="F133" t="str">
            <v>M3</v>
          </cell>
        </row>
        <row r="135">
          <cell r="A135" t="str">
            <v>6.3 (4)</v>
          </cell>
          <cell r="C135" t="str">
            <v>Asphalt Treated Base (ATB)</v>
          </cell>
          <cell r="F135" t="str">
            <v>M3</v>
          </cell>
        </row>
        <row r="136">
          <cell r="A136" t="str">
            <v>6.3 (5)</v>
          </cell>
          <cell r="C136" t="str">
            <v>Laston - Lapis Aus Aspal Beton(AC-WC)</v>
          </cell>
          <cell r="F136" t="str">
            <v>M2</v>
          </cell>
        </row>
        <row r="137">
          <cell r="A137" t="str">
            <v>6.3 (6)</v>
          </cell>
          <cell r="C137" t="str">
            <v>Laston - Lapis Pengikat Aspal Beton (AC-BC)</v>
          </cell>
          <cell r="F137" t="str">
            <v>M3</v>
          </cell>
          <cell r="G137">
            <v>525</v>
          </cell>
          <cell r="H137">
            <v>1668244.11</v>
          </cell>
          <cell r="I137">
            <v>875828157.75</v>
          </cell>
        </row>
        <row r="138">
          <cell r="A138" t="str">
            <v>6.3 (6)a</v>
          </cell>
          <cell r="C138" t="str">
            <v>Laston - Lapis Pengikat Aspal Beton (AC-BC) Levelling</v>
          </cell>
          <cell r="F138" t="str">
            <v>Ton</v>
          </cell>
        </row>
        <row r="139">
          <cell r="A139" t="str">
            <v>6.3 (7)</v>
          </cell>
          <cell r="C139" t="str">
            <v>Laston - Lapis Pondasi (AC-Base)</v>
          </cell>
          <cell r="F139" t="str">
            <v>M3</v>
          </cell>
        </row>
        <row r="141">
          <cell r="A141" t="str">
            <v>6.4 (1)</v>
          </cell>
          <cell r="C141" t="str">
            <v>Lasbutag</v>
          </cell>
          <cell r="F141" t="str">
            <v>M2</v>
          </cell>
        </row>
        <row r="142">
          <cell r="A142" t="str">
            <v>6.4 (2)</v>
          </cell>
          <cell r="C142" t="str">
            <v>Latasbusir Kelas A</v>
          </cell>
          <cell r="F142" t="str">
            <v>M2</v>
          </cell>
        </row>
        <row r="143">
          <cell r="A143" t="str">
            <v>6.4 (3)</v>
          </cell>
          <cell r="C143" t="str">
            <v>Latasbusir Kelas B</v>
          </cell>
          <cell r="F143" t="str">
            <v>M2</v>
          </cell>
        </row>
        <row r="144">
          <cell r="A144" t="str">
            <v>6.4 (4)</v>
          </cell>
          <cell r="C144" t="str">
            <v>Bitumen Asbuton</v>
          </cell>
          <cell r="F144" t="str">
            <v>Ton</v>
          </cell>
        </row>
        <row r="145">
          <cell r="A145" t="str">
            <v>6.5 (1)</v>
          </cell>
          <cell r="C145" t="str">
            <v>Campuran Aspal Dingin Untuk Pelapisan Kembali</v>
          </cell>
          <cell r="F145" t="str">
            <v>M3</v>
          </cell>
        </row>
        <row r="147">
          <cell r="A147" t="str">
            <v>6.6</v>
          </cell>
          <cell r="C147" t="str">
            <v>Lapis Penetrasi Macadam (Permukaan)</v>
          </cell>
          <cell r="F147" t="str">
            <v>M3</v>
          </cell>
          <cell r="G147">
            <v>122.5</v>
          </cell>
          <cell r="H147">
            <v>1119076.79</v>
          </cell>
          <cell r="I147">
            <v>137086906.77500001</v>
          </cell>
        </row>
        <row r="150">
          <cell r="C150" t="str">
            <v>Jumlah Harga Pekerjaan DIVISI 6 (masuk pada Rekapitulasi Perkiraan Harga Pekerjaan)</v>
          </cell>
          <cell r="I150">
            <v>1106091802.0250001</v>
          </cell>
        </row>
        <row r="153">
          <cell r="C153" t="str">
            <v>DIVISI  7.  STRUKTUR</v>
          </cell>
        </row>
        <row r="200">
          <cell r="A200" t="str">
            <v>7.3 (5)</v>
          </cell>
          <cell r="C200" t="str">
            <v>Baja Tulangan D48 Ulir</v>
          </cell>
          <cell r="F200" t="str">
            <v>Kg</v>
          </cell>
        </row>
        <row r="201">
          <cell r="A201" t="str">
            <v>7.4 (1)</v>
          </cell>
          <cell r="C201" t="str">
            <v>Baja Struktur Titik Leleh 2500 kg/cm2, pengadaan dan pemasangan</v>
          </cell>
          <cell r="F201" t="str">
            <v>Kg</v>
          </cell>
        </row>
        <row r="202">
          <cell r="A202" t="str">
            <v>7.4 (2)</v>
          </cell>
          <cell r="C202" t="str">
            <v>Baja Struktur TitikLeleh 2800 kg/cm2, pengadaan dan pemasangan</v>
          </cell>
          <cell r="F202" t="str">
            <v>Kg</v>
          </cell>
        </row>
        <row r="203">
          <cell r="A203" t="str">
            <v>7.4 (3)</v>
          </cell>
          <cell r="C203" t="str">
            <v>Baja Struktur Titik Leleh 3500 kg/cm2, pengadaan dan pemasangan</v>
          </cell>
          <cell r="F203" t="str">
            <v>Kg</v>
          </cell>
        </row>
        <row r="205">
          <cell r="A205" t="str">
            <v>7.5 (1)</v>
          </cell>
          <cell r="C205" t="str">
            <v>Pemasangan Jembatan Rangka Baja</v>
          </cell>
          <cell r="F205" t="str">
            <v>Kg</v>
          </cell>
        </row>
        <row r="206">
          <cell r="A206" t="str">
            <v>7.5 (2)</v>
          </cell>
          <cell r="C206" t="str">
            <v>Pengangkutan Bahan Jembatan</v>
          </cell>
          <cell r="F206" t="str">
            <v>Kg</v>
          </cell>
        </row>
        <row r="209">
          <cell r="C209" t="str">
            <v>DIVISI 7 berlanjut ke halaman berikut</v>
          </cell>
          <cell r="I209">
            <v>42750000</v>
          </cell>
        </row>
        <row r="212">
          <cell r="A212" t="str">
            <v>7.5 (4)</v>
          </cell>
          <cell r="C212" t="str">
            <v>Lantai kayu Jembatan</v>
          </cell>
          <cell r="F212" t="str">
            <v>M'</v>
          </cell>
        </row>
        <row r="213">
          <cell r="A213" t="str">
            <v>7.5 (5)</v>
          </cell>
          <cell r="C213" t="str">
            <v>Struktur Kayu Jembatan</v>
          </cell>
          <cell r="F213" t="str">
            <v>M'</v>
          </cell>
        </row>
        <row r="215">
          <cell r="A215" t="str">
            <v>7.6 (1)</v>
          </cell>
          <cell r="C215" t="str">
            <v>Pondasi Cerucuk, Pengadaan dan Pemancangan</v>
          </cell>
          <cell r="F215" t="str">
            <v>M'</v>
          </cell>
        </row>
        <row r="216">
          <cell r="A216" t="str">
            <v>7.6 (2)</v>
          </cell>
          <cell r="C216" t="str">
            <v>Dinding Turap Kayu Tanpa Pengawetan</v>
          </cell>
          <cell r="F216" t="str">
            <v>M2</v>
          </cell>
        </row>
        <row r="217">
          <cell r="A217" t="str">
            <v>7.6 (3)</v>
          </cell>
          <cell r="C217" t="str">
            <v>Dinding Turap Kayu Dengan Pengawetan</v>
          </cell>
          <cell r="F217" t="str">
            <v>M2</v>
          </cell>
        </row>
        <row r="218">
          <cell r="A218" t="str">
            <v>7.6 (4)</v>
          </cell>
          <cell r="C218" t="str">
            <v>Dinding Turap Baja</v>
          </cell>
          <cell r="F218" t="str">
            <v>M2</v>
          </cell>
        </row>
        <row r="219">
          <cell r="A219" t="str">
            <v>7.6 (5)</v>
          </cell>
          <cell r="C219" t="str">
            <v>Dinding Turap Beton</v>
          </cell>
          <cell r="F219" t="str">
            <v>M2</v>
          </cell>
        </row>
        <row r="220">
          <cell r="A220" t="str">
            <v>7.6 (6)</v>
          </cell>
          <cell r="C220" t="str">
            <v>Pengadaan Tiang Pancang Kayu Tanpa Pengawetan</v>
          </cell>
          <cell r="F220" t="str">
            <v>M3</v>
          </cell>
        </row>
        <row r="221">
          <cell r="A221" t="str">
            <v>7.6 (7)</v>
          </cell>
          <cell r="C221" t="str">
            <v>Pengadaan Tiang Pancang Kayu Dengan Pengawetan</v>
          </cell>
          <cell r="F221" t="str">
            <v>M3</v>
          </cell>
        </row>
        <row r="222">
          <cell r="A222" t="str">
            <v>7.6 (8)</v>
          </cell>
          <cell r="C222" t="str">
            <v>Pengadaan Tiang Pancang Baja</v>
          </cell>
          <cell r="F222" t="str">
            <v>Kg</v>
          </cell>
        </row>
        <row r="223">
          <cell r="A223" t="str">
            <v>7.6 (9)</v>
          </cell>
          <cell r="C223" t="str">
            <v>Pengadaan Tiang Pancang Beton Bertulang Pracetak</v>
          </cell>
          <cell r="F223" t="str">
            <v>M3</v>
          </cell>
        </row>
        <row r="224">
          <cell r="A224" t="str">
            <v>7.6 (9)b</v>
          </cell>
          <cell r="C224" t="str">
            <v>Pengadaan Tiang Pancang Beton Bertulang Pracetak Ukuran …..</v>
          </cell>
          <cell r="F224" t="str">
            <v>M3</v>
          </cell>
        </row>
        <row r="225">
          <cell r="A225" t="str">
            <v>7.6 (10)</v>
          </cell>
          <cell r="C225" t="str">
            <v>Pengadaan Tiang Pancang Beton Pratekan Pracetak</v>
          </cell>
          <cell r="F225" t="str">
            <v>M3</v>
          </cell>
        </row>
        <row r="226">
          <cell r="A226" t="str">
            <v>7.6 (10)b</v>
          </cell>
          <cell r="C226" t="str">
            <v>Pengadaan Tiang Pancang Beton Pratekan Pracetak Ukuran ……</v>
          </cell>
          <cell r="F226" t="str">
            <v>M3</v>
          </cell>
        </row>
        <row r="227">
          <cell r="A227" t="str">
            <v>7.6 (11)</v>
          </cell>
          <cell r="C227" t="str">
            <v>Pemancangan Tiang Pancang Kayu</v>
          </cell>
          <cell r="F227" t="str">
            <v>M1</v>
          </cell>
        </row>
        <row r="228">
          <cell r="A228" t="str">
            <v>7.6 (11)b</v>
          </cell>
          <cell r="C228" t="str">
            <v>Pemancangan Tiang Pancang Kayu Ukuran…….</v>
          </cell>
          <cell r="F228" t="str">
            <v>M1</v>
          </cell>
        </row>
        <row r="229">
          <cell r="A229" t="str">
            <v>7.6 (12)</v>
          </cell>
          <cell r="C229" t="str">
            <v>Pemancangan Tiang Pancang Beton Kayu Ukuran 40 x 40 cm</v>
          </cell>
          <cell r="F229" t="str">
            <v>M1</v>
          </cell>
        </row>
        <row r="230">
          <cell r="A230" t="str">
            <v>7.6 (12)b</v>
          </cell>
          <cell r="C230" t="str">
            <v>Pemancangan Tiang Pancang Beton Kayu Ukuran ………</v>
          </cell>
          <cell r="F230" t="str">
            <v>M1</v>
          </cell>
        </row>
        <row r="231">
          <cell r="A231" t="str">
            <v>7.6 (12)</v>
          </cell>
          <cell r="C231" t="str">
            <v>Pemancangan Tiang Pancang Pipa Baja : Diameter 400 mm</v>
          </cell>
          <cell r="F231" t="str">
            <v>M1</v>
          </cell>
        </row>
        <row r="232">
          <cell r="A232" t="str">
            <v>7.6 (13)</v>
          </cell>
          <cell r="C232" t="str">
            <v>Pemancangan Tiang Pancang Pipa Baja : Diameter 500 mm</v>
          </cell>
          <cell r="F232" t="str">
            <v>M1</v>
          </cell>
        </row>
        <row r="233">
          <cell r="A233" t="str">
            <v>7.6 (14)</v>
          </cell>
          <cell r="C233" t="str">
            <v>Pemancangan Tiang Pancang Pipa Baja : Diameter 600 mm</v>
          </cell>
          <cell r="F233" t="str">
            <v>M1</v>
          </cell>
        </row>
        <row r="234">
          <cell r="A234" t="str">
            <v>7.6 (15)</v>
          </cell>
          <cell r="C234" t="str">
            <v>Pemancangan Tiang Beton Pracetak : 30 x 30 cm atau dia. 300 mm</v>
          </cell>
          <cell r="F234" t="str">
            <v>M1</v>
          </cell>
        </row>
        <row r="235">
          <cell r="A235" t="str">
            <v>7.6 (16)</v>
          </cell>
          <cell r="C235" t="str">
            <v>Pemancangan Tiang Beton Pracetak : 40 x 40 cm atau dia. 400 mm</v>
          </cell>
          <cell r="F235" t="str">
            <v>M1</v>
          </cell>
        </row>
        <row r="236">
          <cell r="A236" t="str">
            <v>7.6 (17)</v>
          </cell>
          <cell r="C236" t="str">
            <v>Pemancangan Tiang Beton Pracetak : 50 x 50 cm atau dia. 500 mm</v>
          </cell>
          <cell r="F236" t="str">
            <v>M1</v>
          </cell>
        </row>
        <row r="237">
          <cell r="A237" t="str">
            <v>7.6 (18)</v>
          </cell>
          <cell r="C237" t="str">
            <v>Tiang Bor Beton, Diameter 600 mm</v>
          </cell>
          <cell r="F237" t="str">
            <v>M1</v>
          </cell>
        </row>
        <row r="238">
          <cell r="A238" t="str">
            <v>7.6 (19)</v>
          </cell>
          <cell r="C238" t="str">
            <v>Tiang Bor Beton, Diameter 800 mm</v>
          </cell>
          <cell r="F238" t="str">
            <v>M1</v>
          </cell>
        </row>
        <row r="239">
          <cell r="A239" t="str">
            <v>7.6 (20)</v>
          </cell>
          <cell r="C239" t="str">
            <v>Tiang Bor Beton, Diameter 1000 mm</v>
          </cell>
          <cell r="F239" t="str">
            <v>M1</v>
          </cell>
        </row>
        <row r="240">
          <cell r="A240" t="str">
            <v>7.6 (21)</v>
          </cell>
          <cell r="C240" t="str">
            <v>Tiang Bor Beton, Diameter 1200 mm</v>
          </cell>
          <cell r="F240" t="str">
            <v>M1</v>
          </cell>
        </row>
        <row r="241">
          <cell r="A241" t="str">
            <v>7.6 (22)</v>
          </cell>
          <cell r="C241" t="str">
            <v>Tiang Bor Beton, Diameter 1500 mm</v>
          </cell>
          <cell r="F241" t="str">
            <v>M1</v>
          </cell>
        </row>
        <row r="242">
          <cell r="A242" t="str">
            <v>7.6 (23)</v>
          </cell>
          <cell r="C242" t="str">
            <v>Tambahan Biaya untuk Nomor Mata Pembayaran 7.6 (11) s/d</v>
          </cell>
          <cell r="F242" t="str">
            <v>M1</v>
          </cell>
        </row>
        <row r="243">
          <cell r="C243" t="str">
            <v>7.6 (17) bila Tiang Pancang Beton Dikerjakan Ditempat Berair</v>
          </cell>
        </row>
        <row r="244">
          <cell r="A244" t="str">
            <v>7.6 (24)</v>
          </cell>
          <cell r="C244" t="str">
            <v>Tambahan Biaya untuk Nomor Mata Pembayaran 7.6 (18) s/d</v>
          </cell>
          <cell r="F244" t="str">
            <v>M1</v>
          </cell>
        </row>
        <row r="245">
          <cell r="C245" t="str">
            <v>7.6 (22) bila Tiang Pancang Beton Dikerjakan Ditempat Berair</v>
          </cell>
        </row>
        <row r="246">
          <cell r="A246" t="str">
            <v>7.6 (25)</v>
          </cell>
          <cell r="C246" t="str">
            <v>Pengujian Pembebanan Pada Tiang dengan Diameter sampai 600 mm</v>
          </cell>
          <cell r="F246" t="str">
            <v>Buah</v>
          </cell>
        </row>
        <row r="247">
          <cell r="A247" t="str">
            <v>7.6 (26)</v>
          </cell>
          <cell r="C247" t="str">
            <v>Pengujian Pembebanan Pada Tiang dengan Diameter diatas 600 mm</v>
          </cell>
          <cell r="F247" t="str">
            <v>Buah</v>
          </cell>
        </row>
        <row r="251">
          <cell r="C251" t="str">
            <v>DIVISI 7 berlanjut ke halaman berikut</v>
          </cell>
          <cell r="I251">
            <v>42750000</v>
          </cell>
        </row>
        <row r="254">
          <cell r="A254" t="str">
            <v>7.7 (1)</v>
          </cell>
          <cell r="C254" t="str">
            <v>Penyediaan Dinding Sumuran Silinder, Diameter 250 cm</v>
          </cell>
          <cell r="F254" t="str">
            <v>M'</v>
          </cell>
        </row>
        <row r="255">
          <cell r="A255" t="str">
            <v>7.7 (2)</v>
          </cell>
          <cell r="C255" t="str">
            <v>Penyediaan Dinding Sumuran Silinder, Diameter 300 cm</v>
          </cell>
          <cell r="F255" t="str">
            <v>M'</v>
          </cell>
        </row>
        <row r="256">
          <cell r="A256" t="str">
            <v>7.7 (3)</v>
          </cell>
          <cell r="C256" t="str">
            <v>Penyediaan Dinding Sumuran Silinder, Diameter 350 cm</v>
          </cell>
          <cell r="F256" t="str">
            <v>M'</v>
          </cell>
        </row>
        <row r="257">
          <cell r="A257" t="str">
            <v>7.7 (4)</v>
          </cell>
          <cell r="C257" t="str">
            <v>Penyediaan Dinding Sumuran Silinder, Diameter 400 cm</v>
          </cell>
          <cell r="F257" t="str">
            <v>M'</v>
          </cell>
        </row>
        <row r="258">
          <cell r="A258" t="str">
            <v>7.7 (5)</v>
          </cell>
          <cell r="C258" t="str">
            <v>Penurunan Dinding Sumuran Silinder, Diameter 250 cm</v>
          </cell>
          <cell r="F258" t="str">
            <v>M'</v>
          </cell>
        </row>
        <row r="259">
          <cell r="A259" t="str">
            <v>7.7 (6)</v>
          </cell>
          <cell r="C259" t="str">
            <v>Penurunan Dinding Sumuran Silinder, Diameter 300 cm</v>
          </cell>
          <cell r="F259" t="str">
            <v>M'</v>
          </cell>
        </row>
        <row r="260">
          <cell r="A260" t="str">
            <v>7.7 (7)</v>
          </cell>
          <cell r="C260" t="str">
            <v>Penurunan Dinding Sumuran Silinder, Diameter 350 cm</v>
          </cell>
          <cell r="F260" t="str">
            <v>M'</v>
          </cell>
        </row>
        <row r="261">
          <cell r="A261" t="str">
            <v>7.7 (8)</v>
          </cell>
          <cell r="C261" t="str">
            <v>Penurunan Dinding Sumuran Silinder, Diameter 400 cm</v>
          </cell>
          <cell r="F261" t="str">
            <v>M'</v>
          </cell>
        </row>
        <row r="263">
          <cell r="A263" t="str">
            <v>7.7 (2)b</v>
          </cell>
          <cell r="C263" t="str">
            <v>Penurunan Dinding Sumuran Slinder Diameter …….</v>
          </cell>
          <cell r="F263" t="str">
            <v>M'</v>
          </cell>
        </row>
        <row r="265">
          <cell r="A265" t="str">
            <v>7.9</v>
          </cell>
          <cell r="C265" t="str">
            <v>Pasangan Batu</v>
          </cell>
          <cell r="F265" t="str">
            <v>M3</v>
          </cell>
          <cell r="G265">
            <v>100</v>
          </cell>
          <cell r="H265">
            <v>502000</v>
          </cell>
          <cell r="I265">
            <v>50200000</v>
          </cell>
        </row>
        <row r="267">
          <cell r="A267" t="str">
            <v>7.10 (1)</v>
          </cell>
          <cell r="C267" t="str">
            <v>Pasangan Batu Kosong Yang Diisi Adukan</v>
          </cell>
          <cell r="F267" t="str">
            <v>M3</v>
          </cell>
        </row>
        <row r="268">
          <cell r="A268" t="str">
            <v>7.10 (2)</v>
          </cell>
          <cell r="C268" t="str">
            <v>Pasangan Batu Kosong</v>
          </cell>
          <cell r="F268" t="str">
            <v>M3</v>
          </cell>
        </row>
        <row r="269">
          <cell r="A269" t="str">
            <v>7.10 (3)</v>
          </cell>
          <cell r="C269" t="str">
            <v>Bronjong</v>
          </cell>
          <cell r="F269" t="str">
            <v>M3</v>
          </cell>
        </row>
        <row r="271">
          <cell r="A271" t="str">
            <v>7.11 (1)</v>
          </cell>
          <cell r="C271" t="str">
            <v>Expantion Joint Type Torma</v>
          </cell>
          <cell r="F271" t="str">
            <v>M'</v>
          </cell>
        </row>
        <row r="272">
          <cell r="A272" t="str">
            <v>7.11 (2)</v>
          </cell>
          <cell r="C272" t="str">
            <v>Expantion Joint Type Rubber 1 (celah 21 - 41 mm)</v>
          </cell>
          <cell r="F272" t="str">
            <v>M'</v>
          </cell>
        </row>
        <row r="273">
          <cell r="A273" t="str">
            <v>7.11 (3)</v>
          </cell>
          <cell r="C273" t="str">
            <v>Expantion Joint Type Rubber 2 (celah 32 - 62 mm)</v>
          </cell>
          <cell r="F273" t="str">
            <v>M'</v>
          </cell>
        </row>
        <row r="274">
          <cell r="A274" t="str">
            <v>7.11 (4)</v>
          </cell>
          <cell r="C274" t="str">
            <v>Expantion Joint Type Rubber 3 (celah 42 - 82 mm)</v>
          </cell>
          <cell r="F274" t="str">
            <v>M'</v>
          </cell>
        </row>
        <row r="275">
          <cell r="A275" t="str">
            <v>7.11 (5)</v>
          </cell>
          <cell r="C275" t="str">
            <v>Joint Filter untuk Sambungan Konstruksi (Expantion Joint)</v>
          </cell>
          <cell r="F275" t="str">
            <v>M'</v>
          </cell>
        </row>
        <row r="276">
          <cell r="A276" t="str">
            <v>7.11 (6)</v>
          </cell>
          <cell r="C276" t="str">
            <v>Expantion Joint Type Baja Bersudut</v>
          </cell>
          <cell r="F276" t="str">
            <v>M'</v>
          </cell>
        </row>
        <row r="278">
          <cell r="A278" t="str">
            <v>7.12 (1)</v>
          </cell>
          <cell r="C278" t="str">
            <v>Perletakan Logam</v>
          </cell>
          <cell r="F278" t="str">
            <v>Buah</v>
          </cell>
        </row>
        <row r="279">
          <cell r="A279" t="str">
            <v>7.12 (1)b</v>
          </cell>
          <cell r="C279" t="str">
            <v>Perletakan Logam Type …..</v>
          </cell>
          <cell r="F279" t="str">
            <v>Buah</v>
          </cell>
        </row>
        <row r="280">
          <cell r="A280" t="str">
            <v>7.12 (2)</v>
          </cell>
          <cell r="C280" t="str">
            <v>Perletakan Elastomer Jenis 1 (300 x 350 x 36)</v>
          </cell>
          <cell r="F280" t="str">
            <v>Buah</v>
          </cell>
        </row>
        <row r="281">
          <cell r="A281" t="str">
            <v>7.12 (3)</v>
          </cell>
          <cell r="C281" t="str">
            <v>Perletakan Elastomer Jenis 2 (300 x 439)</v>
          </cell>
          <cell r="F281" t="str">
            <v>Buah</v>
          </cell>
        </row>
        <row r="282">
          <cell r="A282" t="str">
            <v>7.12 (4)</v>
          </cell>
          <cell r="C282" t="str">
            <v>Perletakan Elastomer Jenis 3 (400 x 450)</v>
          </cell>
          <cell r="F282" t="str">
            <v>Buah</v>
          </cell>
        </row>
        <row r="283">
          <cell r="A283" t="str">
            <v>7.12 (2)b</v>
          </cell>
          <cell r="C283" t="str">
            <v>Perletakan Elastomer Alam Type …………</v>
          </cell>
          <cell r="F283" t="str">
            <v>Buah</v>
          </cell>
        </row>
        <row r="284">
          <cell r="A284" t="str">
            <v>7.12 (3)a</v>
          </cell>
          <cell r="C284" t="str">
            <v>Perletakan Elastomer Neoprene Type …………</v>
          </cell>
          <cell r="F284" t="str">
            <v>Buah</v>
          </cell>
        </row>
        <row r="285">
          <cell r="A285" t="str">
            <v>7.12 (3)b</v>
          </cell>
          <cell r="C285" t="str">
            <v>Perletakan Elastomer Neoprene Type …………</v>
          </cell>
          <cell r="F285" t="str">
            <v>Buah</v>
          </cell>
        </row>
        <row r="286">
          <cell r="A286" t="str">
            <v>7.12 (5)</v>
          </cell>
          <cell r="C286" t="str">
            <v>Perletakan Strip</v>
          </cell>
          <cell r="F286" t="str">
            <v>M'</v>
          </cell>
        </row>
        <row r="287">
          <cell r="A287" t="str">
            <v>7.12 (4)b</v>
          </cell>
          <cell r="C287" t="str">
            <v>Perletakan Strip Type …..</v>
          </cell>
          <cell r="F287" t="str">
            <v>M'</v>
          </cell>
        </row>
        <row r="288">
          <cell r="A288" t="str">
            <v>7.12 (5)a</v>
          </cell>
          <cell r="C288" t="str">
            <v>Perletakan Jenis Khusus Type …..</v>
          </cell>
          <cell r="F288" t="str">
            <v>M'</v>
          </cell>
        </row>
        <row r="289">
          <cell r="A289" t="str">
            <v>7.12 (5)b</v>
          </cell>
          <cell r="C289" t="str">
            <v>Perletakan Jenis Khusus Type …..</v>
          </cell>
          <cell r="F289" t="str">
            <v>M'</v>
          </cell>
        </row>
        <row r="291">
          <cell r="A291" t="str">
            <v>7.13</v>
          </cell>
          <cell r="C291" t="str">
            <v>Sandaran Jembatan Baja (Railing)</v>
          </cell>
          <cell r="F291" t="str">
            <v>M'</v>
          </cell>
        </row>
        <row r="293">
          <cell r="A293" t="str">
            <v>7.14</v>
          </cell>
          <cell r="C293" t="str">
            <v>Papan Nama Jembatan</v>
          </cell>
          <cell r="F293" t="str">
            <v>Buah</v>
          </cell>
        </row>
        <row r="294">
          <cell r="A294" t="str">
            <v>7.15 (1)</v>
          </cell>
          <cell r="C294" t="str">
            <v>Pembongkaran  Pasangan Batu</v>
          </cell>
          <cell r="F294" t="str">
            <v>M3</v>
          </cell>
        </row>
        <row r="295">
          <cell r="A295" t="str">
            <v>7.15 (2)</v>
          </cell>
          <cell r="C295" t="str">
            <v>Pembongkaran  Beton</v>
          </cell>
          <cell r="F295" t="str">
            <v>M3</v>
          </cell>
        </row>
        <row r="296">
          <cell r="A296" t="str">
            <v>7.15 (3)</v>
          </cell>
          <cell r="C296" t="str">
            <v>Pembongkaran  Beton Pratekan</v>
          </cell>
          <cell r="F296" t="str">
            <v>M3</v>
          </cell>
        </row>
        <row r="297">
          <cell r="A297" t="str">
            <v>7.15 (4)</v>
          </cell>
          <cell r="C297" t="str">
            <v>Pembongkaran Bangunan Gedung</v>
          </cell>
          <cell r="F297" t="str">
            <v>M2</v>
          </cell>
        </row>
        <row r="298">
          <cell r="A298" t="str">
            <v>7.15 (5)</v>
          </cell>
          <cell r="C298" t="str">
            <v>Pembongkaran Rangka Baja</v>
          </cell>
          <cell r="F298" t="str">
            <v>M2</v>
          </cell>
        </row>
        <row r="299">
          <cell r="A299" t="str">
            <v>7.15 (6)</v>
          </cell>
          <cell r="C299" t="str">
            <v>Pembongkaran Balok baja (Steel Stringgers)</v>
          </cell>
          <cell r="F299" t="str">
            <v>M'</v>
          </cell>
        </row>
        <row r="300">
          <cell r="A300" t="str">
            <v>7.15 (7)</v>
          </cell>
          <cell r="C300" t="str">
            <v>Pembongkaran Lantai Jembatan Kayu</v>
          </cell>
          <cell r="F300" t="str">
            <v>M2</v>
          </cell>
        </row>
        <row r="301">
          <cell r="A301" t="str">
            <v>7.15 (8)</v>
          </cell>
          <cell r="C301" t="str">
            <v>Pembongkaran Jembatan Kayu</v>
          </cell>
          <cell r="F301" t="str">
            <v>M2</v>
          </cell>
        </row>
        <row r="302">
          <cell r="A302" t="str">
            <v>7.15 (9)</v>
          </cell>
          <cell r="C302" t="str">
            <v>Pengangkutan Hasil Bongkaran yang melebuhi 5 KM</v>
          </cell>
          <cell r="F302" t="str">
            <v>M3/Km</v>
          </cell>
        </row>
        <row r="305">
          <cell r="C305" t="str">
            <v>Jumlah Harga Pekerjaan DIVISI 7 (masuk pada Rekapitulasi Perkiraan Harga Pekerjaan)</v>
          </cell>
          <cell r="I305">
            <v>92950000</v>
          </cell>
        </row>
        <row r="308">
          <cell r="C308" t="str">
            <v>DIVISI  8. PENGEMBALIAN KONDISI DAN PEKERJAAN MINOR</v>
          </cell>
        </row>
        <row r="310">
          <cell r="A310" t="str">
            <v>8.1 (1)</v>
          </cell>
          <cell r="C310" t="str">
            <v>Lapis Pondasi Agregat Kelas A untuk Pekerjaan Minor</v>
          </cell>
          <cell r="F310" t="str">
            <v>M3</v>
          </cell>
        </row>
        <row r="311">
          <cell r="A311" t="str">
            <v>8.1 (2)</v>
          </cell>
          <cell r="C311" t="str">
            <v>Lapis Pondasi Agregat Kelas B untuk Pekerjaan Minor</v>
          </cell>
          <cell r="F311" t="str">
            <v>M3</v>
          </cell>
        </row>
        <row r="312">
          <cell r="A312" t="str">
            <v>8.1 (3)</v>
          </cell>
          <cell r="C312" t="str">
            <v>Agregat untukLapis Pondasi Jalan Tanpa Penutup utk. Pek. Minor</v>
          </cell>
          <cell r="F312" t="str">
            <v>M3</v>
          </cell>
        </row>
        <row r="313">
          <cell r="A313" t="str">
            <v>8.1 (4)</v>
          </cell>
          <cell r="C313" t="str">
            <v>Waterbound Macadam untuk Pekerjaan Minor</v>
          </cell>
          <cell r="F313" t="str">
            <v>M3</v>
          </cell>
        </row>
        <row r="314">
          <cell r="A314" t="str">
            <v>8.1 (5)</v>
          </cell>
          <cell r="C314" t="str">
            <v>Campuran Aspal Panas untuk Pekerjaan Minor</v>
          </cell>
          <cell r="F314" t="str">
            <v>M3</v>
          </cell>
        </row>
        <row r="315">
          <cell r="A315" t="str">
            <v>8.1 (6)</v>
          </cell>
          <cell r="C315" t="str">
            <v>Lasbutag atau Latasbusir untuk Pekerjaan minor</v>
          </cell>
          <cell r="F315" t="str">
            <v>M3</v>
          </cell>
        </row>
        <row r="316">
          <cell r="A316" t="str">
            <v>8.1 (7)</v>
          </cell>
          <cell r="C316" t="str">
            <v>Penetrasi Macadam untuk Pekerjaan Minor</v>
          </cell>
          <cell r="F316" t="str">
            <v>M3</v>
          </cell>
        </row>
        <row r="317">
          <cell r="A317" t="str">
            <v>8.1 (8)</v>
          </cell>
          <cell r="C317" t="str">
            <v>Campuran Aspal Dingin untuk Pekerjaan Minor</v>
          </cell>
          <cell r="F317" t="str">
            <v>M3</v>
          </cell>
        </row>
        <row r="318">
          <cell r="A318" t="str">
            <v>8.1 (9)</v>
          </cell>
          <cell r="C318" t="str">
            <v>Bitumen Residual untuk Pekerjaan Minor</v>
          </cell>
          <cell r="F318" t="str">
            <v>Liter</v>
          </cell>
        </row>
        <row r="320">
          <cell r="A320" t="str">
            <v>8.2 (1)</v>
          </cell>
          <cell r="C320" t="str">
            <v>Galian untuk Bahu Jalan dan Pekerjaan Minor Lainnya</v>
          </cell>
          <cell r="F320" t="str">
            <v>M3</v>
          </cell>
        </row>
        <row r="321">
          <cell r="A321" t="str">
            <v>8.2 (2)</v>
          </cell>
          <cell r="C321" t="str">
            <v>Penebangan Pohon Diameter 15 - 30 cm</v>
          </cell>
          <cell r="F321" t="str">
            <v>Batang</v>
          </cell>
        </row>
        <row r="322">
          <cell r="A322" t="str">
            <v>8.2 (3)</v>
          </cell>
          <cell r="C322" t="str">
            <v>Pemotongan Pohon Diameter 30 - 50 cm</v>
          </cell>
          <cell r="F322" t="str">
            <v>Batang</v>
          </cell>
        </row>
        <row r="323">
          <cell r="A323" t="str">
            <v>8.2 (4)</v>
          </cell>
          <cell r="C323" t="str">
            <v>Pemotongan Pohon Diameter 50 - 75 cm</v>
          </cell>
          <cell r="F323" t="str">
            <v>Batang</v>
          </cell>
        </row>
        <row r="324">
          <cell r="A324" t="str">
            <v>8.2 (5)</v>
          </cell>
          <cell r="C324" t="str">
            <v>Pemotongan Pohon Diameter &gt; 75 cm</v>
          </cell>
          <cell r="F324" t="str">
            <v>Batang</v>
          </cell>
        </row>
        <row r="326">
          <cell r="A326" t="str">
            <v>8.3 (1)</v>
          </cell>
          <cell r="C326" t="str">
            <v>Stabilisasi dengan Tanaman</v>
          </cell>
          <cell r="F326" t="str">
            <v>M2</v>
          </cell>
        </row>
        <row r="327">
          <cell r="A327" t="str">
            <v>8.3 (2)</v>
          </cell>
          <cell r="C327" t="str">
            <v>Semak/Perdu</v>
          </cell>
          <cell r="F327" t="str">
            <v>M2</v>
          </cell>
        </row>
        <row r="328">
          <cell r="A328" t="str">
            <v>8.3 (3)</v>
          </cell>
          <cell r="C328" t="str">
            <v>Pohon</v>
          </cell>
          <cell r="F328" t="str">
            <v>Batang</v>
          </cell>
        </row>
        <row r="330">
          <cell r="A330" t="str">
            <v>8.4 (1)</v>
          </cell>
          <cell r="C330" t="str">
            <v>Marka Jalan Thermoplastic</v>
          </cell>
          <cell r="F330" t="str">
            <v>M2</v>
          </cell>
        </row>
        <row r="331">
          <cell r="A331" t="str">
            <v>8.4 (2)</v>
          </cell>
          <cell r="C331" t="str">
            <v>Marka Jalan Bukan Thermoplastic</v>
          </cell>
          <cell r="F331" t="str">
            <v>M2</v>
          </cell>
        </row>
        <row r="332">
          <cell r="A332" t="str">
            <v>8.4 (3)</v>
          </cell>
          <cell r="C332" t="str">
            <v>Rumble Strip</v>
          </cell>
          <cell r="F332" t="str">
            <v>M2</v>
          </cell>
        </row>
        <row r="333">
          <cell r="A333" t="str">
            <v>8.4 (3)a</v>
          </cell>
          <cell r="C333" t="str">
            <v>Rambu Jalan Tunggal dgn. Permukaan Pemantul Engineering Grade</v>
          </cell>
          <cell r="F333" t="str">
            <v>Buah</v>
          </cell>
        </row>
        <row r="334">
          <cell r="A334" t="str">
            <v>8.4 (3)b</v>
          </cell>
          <cell r="C334" t="str">
            <v>Rambu Jalan Ganda dgn. Permukaan Pemantul Engineering Grade</v>
          </cell>
          <cell r="F334" t="str">
            <v>Buah</v>
          </cell>
        </row>
        <row r="335">
          <cell r="A335" t="str">
            <v>8.4 (4)a</v>
          </cell>
          <cell r="C335" t="str">
            <v>Rambu Jalan Tunggal dgn. Permukaan Pemantul Hight Intensity Grade</v>
          </cell>
          <cell r="F335" t="str">
            <v>Buah</v>
          </cell>
        </row>
        <row r="336">
          <cell r="A336" t="str">
            <v>8.4 (4)b</v>
          </cell>
          <cell r="C336" t="str">
            <v>Rambu Jalan Ganda dgn. Permukaan Pemantul Hight Intensity Grade</v>
          </cell>
          <cell r="F336" t="str">
            <v>Buah</v>
          </cell>
        </row>
        <row r="337">
          <cell r="A337" t="str">
            <v>8.4 (5)</v>
          </cell>
          <cell r="C337" t="str">
            <v>Patok Pengarah</v>
          </cell>
          <cell r="F337" t="str">
            <v>Buah</v>
          </cell>
        </row>
        <row r="338">
          <cell r="A338" t="str">
            <v>8.4 (6)</v>
          </cell>
          <cell r="C338" t="str">
            <v>Patok Kilometer</v>
          </cell>
          <cell r="F338" t="str">
            <v>Buah</v>
          </cell>
        </row>
        <row r="339">
          <cell r="A339" t="str">
            <v>8.4 (7)</v>
          </cell>
          <cell r="C339" t="str">
            <v>Rel Pengaman</v>
          </cell>
          <cell r="F339" t="str">
            <v>M'</v>
          </cell>
        </row>
        <row r="340">
          <cell r="A340" t="str">
            <v>8.4 (8)</v>
          </cell>
          <cell r="C340" t="str">
            <v>Paku Jalan (Road Stud)</v>
          </cell>
          <cell r="F340" t="str">
            <v>Buah</v>
          </cell>
        </row>
        <row r="341">
          <cell r="A341" t="str">
            <v>8.4 (9)</v>
          </cell>
          <cell r="C341" t="str">
            <v>Mata Kucing(Cat Eyes)</v>
          </cell>
          <cell r="F341" t="str">
            <v>Buah</v>
          </cell>
        </row>
        <row r="342">
          <cell r="A342" t="str">
            <v>8.4 (10)</v>
          </cell>
          <cell r="C342" t="str">
            <v>Kerb Pracetak</v>
          </cell>
          <cell r="F342" t="str">
            <v>M1</v>
          </cell>
        </row>
        <row r="343">
          <cell r="A343" t="str">
            <v>8.4 (11)</v>
          </cell>
          <cell r="C343" t="str">
            <v>Kerb Yang Digunakan Kembali</v>
          </cell>
          <cell r="F343" t="str">
            <v>M1</v>
          </cell>
        </row>
        <row r="344">
          <cell r="A344" t="str">
            <v>8.4 (11)b</v>
          </cell>
          <cell r="C344" t="str">
            <v>Paku jalan (Road stud) Type ….</v>
          </cell>
          <cell r="F344" t="str">
            <v>Buah</v>
          </cell>
        </row>
        <row r="345">
          <cell r="A345" t="str">
            <v>8.4 (12)a</v>
          </cell>
          <cell r="C345" t="str">
            <v>Mata Kucing (Cat Eyes) Type ….</v>
          </cell>
          <cell r="F345" t="str">
            <v>Buah</v>
          </cell>
        </row>
        <row r="346">
          <cell r="A346" t="str">
            <v>8.4 (12)b</v>
          </cell>
          <cell r="C346" t="str">
            <v>Mata Kucing (Cat Eyes) Type ….</v>
          </cell>
          <cell r="F346" t="str">
            <v>Buah</v>
          </cell>
        </row>
        <row r="347">
          <cell r="A347" t="str">
            <v>8.4 (13)</v>
          </cell>
          <cell r="C347" t="str">
            <v>Kerb Pracetak</v>
          </cell>
          <cell r="F347" t="str">
            <v>Buah</v>
          </cell>
        </row>
        <row r="348">
          <cell r="A348" t="str">
            <v>8.4 (14)</v>
          </cell>
          <cell r="C348" t="str">
            <v>Kerb Yang Digunakan Kembali</v>
          </cell>
          <cell r="F348" t="str">
            <v>Buah</v>
          </cell>
        </row>
        <row r="349">
          <cell r="A349" t="str">
            <v>8.4 (12)</v>
          </cell>
          <cell r="C349" t="str">
            <v>Perkerasan Blok Beton dengan trotoar dan median</v>
          </cell>
          <cell r="F349" t="str">
            <v>M2</v>
          </cell>
        </row>
        <row r="350">
          <cell r="A350" t="str">
            <v>8.4 (13)a</v>
          </cell>
          <cell r="C350" t="str">
            <v>Tutup Baja Untuk Lobang Drainase Type …..</v>
          </cell>
          <cell r="F350" t="str">
            <v>Buah</v>
          </cell>
        </row>
        <row r="351">
          <cell r="A351" t="str">
            <v>8.4 (16)b</v>
          </cell>
          <cell r="C351" t="str">
            <v>Tutup Baja Untuk Lobang Drainase Type …..</v>
          </cell>
          <cell r="F351" t="str">
            <v>Buah</v>
          </cell>
        </row>
        <row r="352">
          <cell r="A352" t="str">
            <v>8.4 (17)</v>
          </cell>
          <cell r="C352" t="str">
            <v>Pipa untuk pembuangnan air dari Jembatan</v>
          </cell>
          <cell r="F352" t="str">
            <v>M1</v>
          </cell>
        </row>
        <row r="353">
          <cell r="A353" t="str">
            <v>8.4 (18)</v>
          </cell>
          <cell r="C353" t="str">
            <v>Papan Nama Jembatan</v>
          </cell>
          <cell r="F353" t="str">
            <v>Buah</v>
          </cell>
        </row>
        <row r="354">
          <cell r="A354" t="str">
            <v>8.4 (19)</v>
          </cell>
          <cell r="C354" t="str">
            <v>Lampu Penerangan Jalan Lengan Tunggal</v>
          </cell>
          <cell r="F354" t="str">
            <v>Buah</v>
          </cell>
        </row>
        <row r="355">
          <cell r="A355" t="str">
            <v>8.4 (20)</v>
          </cell>
          <cell r="C355" t="str">
            <v>Lampu Penerangan Jalan Lengan Ganda</v>
          </cell>
          <cell r="F355" t="str">
            <v>Buah</v>
          </cell>
        </row>
        <row r="356">
          <cell r="A356" t="str">
            <v>8.4 (21)</v>
          </cell>
          <cell r="C356" t="str">
            <v>Sistem dan Pesawat Pengatur Lalu Lintas</v>
          </cell>
          <cell r="F356" t="str">
            <v>LS</v>
          </cell>
        </row>
        <row r="360">
          <cell r="C360" t="str">
            <v>Jumlah Harga Pekerjaan DIVISI 8 (masuk pada Rekapitulasi Perkiraan Harga Pekerjaan)</v>
          </cell>
        </row>
        <row r="363">
          <cell r="C363" t="str">
            <v>DIVISI  9.  PEKERJAAN  HARIAN</v>
          </cell>
        </row>
        <row r="365">
          <cell r="A365" t="str">
            <v>9.1 (1)</v>
          </cell>
          <cell r="C365" t="str">
            <v>Mandor</v>
          </cell>
          <cell r="F365" t="str">
            <v>Jam</v>
          </cell>
        </row>
        <row r="366">
          <cell r="A366" t="str">
            <v>9.1 (2)</v>
          </cell>
          <cell r="C366" t="str">
            <v>Pekerja Biasa</v>
          </cell>
          <cell r="F366" t="str">
            <v>Jam</v>
          </cell>
        </row>
        <row r="367">
          <cell r="A367" t="str">
            <v>9.1 (3)</v>
          </cell>
          <cell r="C367" t="str">
            <v>Tukang Kayu, Tukang Batu, dsb</v>
          </cell>
          <cell r="F367" t="str">
            <v>Jam</v>
          </cell>
        </row>
        <row r="368">
          <cell r="A368" t="str">
            <v>9.1 (4)</v>
          </cell>
          <cell r="C368" t="str">
            <v>Dump Truck 3 - 4 M3</v>
          </cell>
          <cell r="F368" t="str">
            <v>Jam</v>
          </cell>
        </row>
        <row r="369">
          <cell r="A369" t="str">
            <v>9.1 (5)</v>
          </cell>
          <cell r="C369" t="str">
            <v>Truk dengan Bak Terbuka kapasitas 3 - 4 M3</v>
          </cell>
          <cell r="F369" t="str">
            <v>Jam</v>
          </cell>
        </row>
        <row r="370">
          <cell r="A370" t="str">
            <v>9.1 (6)</v>
          </cell>
          <cell r="C370" t="str">
            <v>Truk Tangki 3000 - 4500 Liter</v>
          </cell>
          <cell r="F370" t="str">
            <v>Jam</v>
          </cell>
        </row>
        <row r="371">
          <cell r="A371" t="str">
            <v>9.1 (7)</v>
          </cell>
          <cell r="C371" t="str">
            <v>Bulldozer 100 - 150 HP</v>
          </cell>
          <cell r="F371" t="str">
            <v>Jam</v>
          </cell>
        </row>
        <row r="372">
          <cell r="A372" t="str">
            <v>9.1 (8)</v>
          </cell>
          <cell r="C372" t="str">
            <v>Motor Grader min 100 HP</v>
          </cell>
          <cell r="F372" t="str">
            <v>Jam</v>
          </cell>
        </row>
        <row r="373">
          <cell r="A373" t="str">
            <v>9.1 (9)</v>
          </cell>
          <cell r="C373" t="str">
            <v>Loader Roda Karet 1.0 - 1.6 M3</v>
          </cell>
          <cell r="F373" t="str">
            <v>Jam</v>
          </cell>
        </row>
        <row r="374">
          <cell r="A374" t="str">
            <v>9.1 (10)</v>
          </cell>
          <cell r="C374" t="str">
            <v>Loader Roda Berantai 75 - 100 HP</v>
          </cell>
          <cell r="F374" t="str">
            <v>Jam</v>
          </cell>
        </row>
        <row r="375">
          <cell r="A375" t="str">
            <v>9.1 (11)</v>
          </cell>
          <cell r="C375" t="str">
            <v>Alat Penggali (Excavator) 80 - 140 HP</v>
          </cell>
          <cell r="F375" t="str">
            <v>Jam</v>
          </cell>
        </row>
        <row r="376">
          <cell r="A376" t="str">
            <v>9.1 (12)</v>
          </cell>
          <cell r="C376" t="str">
            <v>Crane 10 - 15 Ton</v>
          </cell>
          <cell r="F376" t="str">
            <v>Jam</v>
          </cell>
        </row>
        <row r="377">
          <cell r="A377" t="str">
            <v>9.1 (13)</v>
          </cell>
          <cell r="C377" t="str">
            <v>Penggilas Roda Besi 6 - 9 Ton</v>
          </cell>
          <cell r="F377" t="str">
            <v>Jam</v>
          </cell>
        </row>
        <row r="378">
          <cell r="A378" t="str">
            <v>9.1 (14)</v>
          </cell>
          <cell r="C378" t="str">
            <v>Penggilas Bervibrasi  5 - 8  Ton</v>
          </cell>
          <cell r="F378" t="str">
            <v>Jam</v>
          </cell>
        </row>
        <row r="379">
          <cell r="A379" t="str">
            <v>9.1 (15)</v>
          </cell>
          <cell r="C379" t="str">
            <v>Pemadat Bervibrasi 1.5 - 3.0 HP</v>
          </cell>
          <cell r="F379" t="str">
            <v>Jam</v>
          </cell>
        </row>
        <row r="380">
          <cell r="A380" t="str">
            <v>91 (16)</v>
          </cell>
          <cell r="C380" t="str">
            <v>Penggilas Roda Karet 8 - 10 Ton</v>
          </cell>
          <cell r="F380" t="str">
            <v>Jam</v>
          </cell>
        </row>
        <row r="381">
          <cell r="A381" t="str">
            <v>9.1 (17)</v>
          </cell>
          <cell r="C381" t="str">
            <v>Kompresor 4000 - 6500 Ltr/mnt</v>
          </cell>
          <cell r="F381" t="str">
            <v>Jam</v>
          </cell>
        </row>
        <row r="382">
          <cell r="A382" t="str">
            <v>9.1 (18)</v>
          </cell>
          <cell r="C382" t="str">
            <v>Beton Molen 0.3 - 0.6 M3</v>
          </cell>
          <cell r="F382" t="str">
            <v>Jam</v>
          </cell>
        </row>
        <row r="383">
          <cell r="A383" t="str">
            <v>9.1 (20)</v>
          </cell>
          <cell r="C383" t="str">
            <v>Pompa Air 70 - 100 MM</v>
          </cell>
          <cell r="F383" t="str">
            <v>Jam</v>
          </cell>
        </row>
        <row r="387">
          <cell r="C387" t="str">
            <v>Jumlah Harga Pekerjaan DIVISI 9 (masuk pada Rekapitulasi Perkiraan Harga Pekerjaan)</v>
          </cell>
        </row>
        <row r="390">
          <cell r="C390" t="str">
            <v>DIVISI  10.  PEKERJAAN PEMELIHARAAN RUTIN</v>
          </cell>
        </row>
        <row r="392">
          <cell r="A392" t="str">
            <v>10.1 (1)</v>
          </cell>
          <cell r="C392" t="str">
            <v>Pemeliharaan Rutin Perkerasan</v>
          </cell>
          <cell r="F392" t="str">
            <v>LS</v>
          </cell>
        </row>
        <row r="393">
          <cell r="A393" t="str">
            <v>10.1 (2)</v>
          </cell>
          <cell r="C393" t="str">
            <v>Pemeliharaan Rutin Bahu Jalan (Pembersihan Damija)</v>
          </cell>
          <cell r="F393" t="str">
            <v>LS</v>
          </cell>
        </row>
        <row r="394">
          <cell r="A394" t="str">
            <v>10.1 (3)</v>
          </cell>
          <cell r="C394" t="str">
            <v>Pemeliharaan Rutin Selokan, Saluran Air, Galian dan Timbunan</v>
          </cell>
          <cell r="F394" t="str">
            <v>LS</v>
          </cell>
        </row>
        <row r="395">
          <cell r="A395" t="str">
            <v>10.1 (4)</v>
          </cell>
          <cell r="C395" t="str">
            <v>Pemeliharaan Rutin Perlengkapan Jalan</v>
          </cell>
          <cell r="F395" t="str">
            <v>LS</v>
          </cell>
        </row>
        <row r="396">
          <cell r="A396" t="str">
            <v>10.1 (5)</v>
          </cell>
          <cell r="C396" t="str">
            <v>Pemeliharaan Rutin Jembatan</v>
          </cell>
          <cell r="F396" t="str">
            <v>LS</v>
          </cell>
        </row>
        <row r="400">
          <cell r="C400" t="str">
            <v>Jumlah Harga Pekerjaan DIVISI 10 (masuk pada Rekapitulasi Perkiraan Harga Pekerjaan)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 refreshError="1">
        <row r="29">
          <cell r="I29">
            <v>2665737635.303215</v>
          </cell>
        </row>
      </sheetData>
      <sheetData sheetId="3" refreshError="1">
        <row r="4">
          <cell r="B4" t="str">
            <v xml:space="preserve">  Satuan Kerja</v>
          </cell>
        </row>
      </sheetData>
      <sheetData sheetId="4"/>
      <sheetData sheetId="5"/>
      <sheetData sheetId="6" refreshError="1">
        <row r="74">
          <cell r="H74">
            <v>38447.958658696487</v>
          </cell>
        </row>
        <row r="89">
          <cell r="H89">
            <v>46105.27288773546</v>
          </cell>
        </row>
        <row r="302">
          <cell r="H302">
            <v>47097.638755579086</v>
          </cell>
        </row>
        <row r="430">
          <cell r="H430">
            <v>48745.365897882977</v>
          </cell>
        </row>
      </sheetData>
      <sheetData sheetId="7" refreshError="1">
        <row r="79">
          <cell r="F79">
            <v>9477.4366844543947</v>
          </cell>
        </row>
        <row r="110">
          <cell r="F110">
            <v>42041.93851179097</v>
          </cell>
        </row>
        <row r="120">
          <cell r="F120">
            <v>135900</v>
          </cell>
        </row>
        <row r="232">
          <cell r="F232">
            <v>165500</v>
          </cell>
        </row>
        <row r="365">
          <cell r="F365">
            <v>162800</v>
          </cell>
        </row>
        <row r="456">
          <cell r="F456">
            <v>171900</v>
          </cell>
        </row>
        <row r="568">
          <cell r="F568">
            <v>159400</v>
          </cell>
        </row>
        <row r="680">
          <cell r="F680">
            <v>114800</v>
          </cell>
        </row>
      </sheetData>
      <sheetData sheetId="8" refreshError="1">
        <row r="21">
          <cell r="Q21">
            <v>800</v>
          </cell>
        </row>
        <row r="24">
          <cell r="Q24">
            <v>500</v>
          </cell>
        </row>
        <row r="27">
          <cell r="Q27">
            <v>8</v>
          </cell>
        </row>
        <row r="33">
          <cell r="Q33">
            <v>1.5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t anak1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>
        <row r="19">
          <cell r="J19">
            <v>59787</v>
          </cell>
        </row>
        <row r="46">
          <cell r="J46">
            <v>275428.96000000002</v>
          </cell>
        </row>
        <row r="54">
          <cell r="J54">
            <v>130693.91</v>
          </cell>
        </row>
        <row r="63">
          <cell r="J63">
            <v>46040.47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C"/>
      <sheetName val="ELECTRIC"/>
      <sheetName val="TELEPON"/>
      <sheetName val="fire fighting"/>
      <sheetName val="PLUMBING"/>
      <sheetName val="bahan-naik"/>
      <sheetName val="Sheet1"/>
      <sheetName val="FH-konven (4)"/>
      <sheetName val="FH-konven (3)"/>
      <sheetName val="FH-konven (2)"/>
      <sheetName val="FH-konven"/>
      <sheetName val="anl-prelim"/>
      <sheetName val="RC-ANL"/>
      <sheetName val="subcon"/>
      <sheetName val="Cov"/>
      <sheetName val="Penjumlahan"/>
      <sheetName val="D-1"/>
      <sheetName val="cover 2.1"/>
      <sheetName val="BQ.2.1"/>
      <sheetName val="cover 2.2"/>
      <sheetName val="BQ.2.2"/>
      <sheetName val="Daft.2.3"/>
      <sheetName val="COV-3"/>
      <sheetName val="D3"/>
      <sheetName val="COV-4"/>
      <sheetName val="daf-4"/>
      <sheetName val="COV-5"/>
      <sheetName val="Daf.5"/>
      <sheetName val="COV-6"/>
      <sheetName val="D.6"/>
      <sheetName val="COV-7"/>
      <sheetName val="Daf. No.7"/>
      <sheetName val="COV-8"/>
      <sheetName val="Daf. no.8"/>
      <sheetName val="COV-9"/>
      <sheetName val="D.9"/>
      <sheetName val="COV-10"/>
      <sheetName val="D.10"/>
      <sheetName val="Penjumlahan (2)"/>
      <sheetName val="D.10 (2)"/>
      <sheetName val="Sked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MAJOR"/>
      <sheetName val="%"/>
      <sheetName val="Rekap"/>
      <sheetName val="Peta Quarry"/>
      <sheetName val="Mobilisasi"/>
      <sheetName val="Perhitungan Mobilisasi Alat"/>
      <sheetName val="Lalu Lintas"/>
      <sheetName val="Jembatan Sementara"/>
      <sheetName val="Informasi"/>
      <sheetName val="BOQ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MPU LAMPU"/>
      <sheetName val="Sub-k0n"/>
      <sheetName val="Struktur-org"/>
      <sheetName val="Peraltan Utama"/>
      <sheetName val="Personil inti"/>
      <sheetName val="Jadwal Staff"/>
      <sheetName val="Jadwal Alat"/>
      <sheetName val="Jadwal Bahan"/>
      <sheetName val="Schedule"/>
    </sheetNames>
    <sheetDataSet>
      <sheetData sheetId="0" refreshError="1"/>
      <sheetData sheetId="1" refreshError="1"/>
      <sheetData sheetId="2" refreshError="1"/>
      <sheetData sheetId="3" refreshError="1">
        <row r="30">
          <cell r="H30">
            <v>28054818605.169384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37">
          <cell r="G37">
            <v>58920</v>
          </cell>
        </row>
        <row r="38">
          <cell r="G38">
            <v>82020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0nst 1"/>
      <sheetName val="S-Curve1"/>
      <sheetName val="Summary"/>
      <sheetName val="Persiapan (2)"/>
      <sheetName val="R kelas"/>
      <sheetName val="R Serbaguna"/>
      <sheetName val="R Guru"/>
      <sheetName val="Pagar"/>
      <sheetName val="Pustaka"/>
      <sheetName val="Parkir"/>
      <sheetName val="T Wudu"/>
      <sheetName val="p block"/>
      <sheetName val="water tank"/>
      <sheetName val="sanitasi"/>
      <sheetName val="furniture"/>
      <sheetName val="Mushalla"/>
      <sheetName val="Persiapan"/>
      <sheetName val="Toilet "/>
      <sheetName val="analisa"/>
      <sheetName val="upah &amp; bhan"/>
      <sheetName val="rcap t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4">
          <cell r="J24">
            <v>21050</v>
          </cell>
        </row>
        <row r="423">
          <cell r="J423">
            <v>658950</v>
          </cell>
        </row>
        <row r="458">
          <cell r="J458">
            <v>741000</v>
          </cell>
        </row>
      </sheetData>
      <sheetData sheetId="19">
        <row r="21">
          <cell r="F21">
            <v>100000</v>
          </cell>
        </row>
      </sheetData>
      <sheetData sheetId="2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cy Rate"/>
      <sheetName val="Unit Price M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duk"/>
      <sheetName val="Daftar Simak"/>
      <sheetName val="Rekap Biaya"/>
      <sheetName val="Kuantitas &amp; Harga"/>
      <sheetName val="Mobilisasi"/>
      <sheetName val="Analisa"/>
      <sheetName val="Analisa2"/>
      <sheetName val="Sheet1"/>
      <sheetName val="Anl. Teknik"/>
      <sheetName val="Anl Teknik 2"/>
      <sheetName val="SEWA Alat"/>
      <sheetName val="Analisa Alat"/>
      <sheetName val="BAHAN &amp; UPAH"/>
      <sheetName val="Halus &amp; Kasar"/>
      <sheetName val="Analisa Quarry"/>
      <sheetName val="Mata Utama"/>
      <sheetName val="Personalia"/>
      <sheetName val="Peralatan"/>
      <sheetName val="Subkontrak"/>
      <sheetName val="Material On Site"/>
      <sheetName val="Jadwal Pelaksanaan"/>
      <sheetName val="05-Net Work-I"/>
      <sheetName val="06-Jadl Alat"/>
      <sheetName val="07-Jadl Bahan"/>
      <sheetName val="08-Jadl Tenaga"/>
      <sheetName val="Persn Inti"/>
      <sheetName val="Str-Org"/>
      <sheetName val="D.Prlt Utama"/>
      <sheetName val="Pemecah Batu"/>
      <sheetName val="Pencampur Aspal"/>
      <sheetName val="Jadwal Alat"/>
      <sheetName val="HARGA PERALATAN"/>
      <sheetName val="Dftr Lmp Pnwr"/>
      <sheetName val="Pencam. Beton"/>
      <sheetName val="Kuantitas &amp; Harga (3)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</sheetNames>
    <sheetDataSet>
      <sheetData sheetId="0"/>
      <sheetData sheetId="1"/>
      <sheetData sheetId="2"/>
      <sheetData sheetId="3"/>
      <sheetData sheetId="4">
        <row r="1322">
          <cell r="T1322" t="str">
            <v>Analisa EI-745</v>
          </cell>
        </row>
        <row r="1324">
          <cell r="L1324" t="str">
            <v>FORMULIR STANDAR UNTUK</v>
          </cell>
        </row>
        <row r="1325">
          <cell r="L1325" t="str">
            <v>PEREKAMAN ANALISA MASING-MASING HARGA SATUAN</v>
          </cell>
        </row>
        <row r="1326">
          <cell r="L1326" t="str">
            <v/>
          </cell>
        </row>
        <row r="1328">
          <cell r="L1328" t="str">
            <v>NOMOR HIBAH</v>
          </cell>
          <cell r="O1328" t="str">
            <v>:  ADB 0002 - INO</v>
          </cell>
        </row>
        <row r="1329">
          <cell r="L1329" t="str">
            <v>NAMA PAKET</v>
          </cell>
          <cell r="O1329" t="e">
            <v>#REF!</v>
          </cell>
        </row>
        <row r="1330">
          <cell r="L1330" t="str">
            <v>LOKASI PROYEK</v>
          </cell>
          <cell r="O1330" t="e">
            <v>#REF!</v>
          </cell>
        </row>
        <row r="1331">
          <cell r="L1331" t="str">
            <v>PROVINSI</v>
          </cell>
          <cell r="O1331" t="e">
            <v>#REF!</v>
          </cell>
        </row>
        <row r="1332">
          <cell r="L1332">
            <v>0</v>
          </cell>
          <cell r="O1332" t="e">
            <v>#REF!</v>
          </cell>
        </row>
        <row r="1333">
          <cell r="L1333" t="str">
            <v>ITEM PEMBAYARAN NO.</v>
          </cell>
          <cell r="O1333" t="str">
            <v>:  7.5 (2)</v>
          </cell>
          <cell r="R1333" t="str">
            <v>PERKIRAAN VOL. PEK.</v>
          </cell>
          <cell r="T1333" t="str">
            <v>:</v>
          </cell>
          <cell r="U1333">
            <v>0</v>
          </cell>
        </row>
        <row r="1334">
          <cell r="L1334" t="str">
            <v>JENIS PEKERJAAN</v>
          </cell>
          <cell r="O1334" t="str">
            <v>:  Pengangkutan Material Jembatan</v>
          </cell>
          <cell r="R1334" t="str">
            <v>TOTAL HARGA (Rp.)</v>
          </cell>
          <cell r="T1334" t="str">
            <v>:</v>
          </cell>
          <cell r="U1334">
            <v>0</v>
          </cell>
        </row>
        <row r="1335">
          <cell r="L1335" t="str">
            <v>SATUAN PEMBAYARAN</v>
          </cell>
          <cell r="O1335" t="str">
            <v>:  KG</v>
          </cell>
          <cell r="R1335" t="str">
            <v>% THD. BIAYA PROYEK</v>
          </cell>
          <cell r="T1335" t="str">
            <v>:</v>
          </cell>
          <cell r="U1335">
            <v>0</v>
          </cell>
        </row>
        <row r="1338">
          <cell r="Q1338" t="str">
            <v>PERKIRAAN</v>
          </cell>
          <cell r="R1338" t="str">
            <v>HARGA</v>
          </cell>
          <cell r="S1338" t="str">
            <v>JUMLAH</v>
          </cell>
        </row>
        <row r="1339">
          <cell r="L1339" t="str">
            <v>NO.</v>
          </cell>
          <cell r="N1339" t="str">
            <v>KOMPONEN</v>
          </cell>
          <cell r="P1339" t="str">
            <v>SATUAN</v>
          </cell>
          <cell r="Q1339" t="str">
            <v>KUANTITAS</v>
          </cell>
          <cell r="R1339" t="str">
            <v>SATUAN</v>
          </cell>
          <cell r="S1339" t="str">
            <v>HARGA</v>
          </cell>
        </row>
        <row r="1340">
          <cell r="R1340" t="str">
            <v>(Rp.)</v>
          </cell>
          <cell r="S1340" t="str">
            <v>(Rp.)</v>
          </cell>
        </row>
        <row r="1343">
          <cell r="L1343" t="str">
            <v>A.</v>
          </cell>
          <cell r="N1343" t="str">
            <v>TENAGA</v>
          </cell>
        </row>
        <row r="1345">
          <cell r="L1345" t="str">
            <v>1.</v>
          </cell>
          <cell r="N1345" t="str">
            <v>Pekerja</v>
          </cell>
          <cell r="O1345" t="str">
            <v>(L01)</v>
          </cell>
          <cell r="P1345" t="str">
            <v>jam</v>
          </cell>
          <cell r="Q1345">
            <v>1.0000000000000001E-5</v>
          </cell>
          <cell r="R1345">
            <v>5817</v>
          </cell>
          <cell r="U1345">
            <v>5.8170000000000006E-2</v>
          </cell>
        </row>
        <row r="1346">
          <cell r="L1346" t="str">
            <v>3.</v>
          </cell>
          <cell r="N1346" t="str">
            <v>Mandor</v>
          </cell>
          <cell r="O1346" t="str">
            <v>(L03)</v>
          </cell>
          <cell r="P1346" t="str">
            <v>jam</v>
          </cell>
          <cell r="Q1346">
            <v>1.3386880856760375E-4</v>
          </cell>
          <cell r="R1346">
            <v>8357</v>
          </cell>
          <cell r="U1346">
            <v>1.1187416331994646</v>
          </cell>
        </row>
        <row r="1349">
          <cell r="Q1349" t="str">
            <v xml:space="preserve">JUMLAH HARGA TENAGA   </v>
          </cell>
          <cell r="U1349">
            <v>1.1769116331994647</v>
          </cell>
        </row>
        <row r="1351">
          <cell r="L1351" t="str">
            <v>B.</v>
          </cell>
          <cell r="N1351" t="str">
            <v>BAHAN</v>
          </cell>
        </row>
        <row r="1359">
          <cell r="Q1359" t="str">
            <v xml:space="preserve">JUMLAH HARGA BAHAN   </v>
          </cell>
          <cell r="U1359">
            <v>0</v>
          </cell>
        </row>
        <row r="1361">
          <cell r="L1361" t="str">
            <v>C.</v>
          </cell>
          <cell r="N1361" t="str">
            <v>PERALATAN</v>
          </cell>
        </row>
        <row r="1363">
          <cell r="L1363" t="str">
            <v>1.</v>
          </cell>
          <cell r="N1363" t="str">
            <v>Trailer, 15 ton</v>
          </cell>
          <cell r="O1363" t="str">
            <v>E35</v>
          </cell>
          <cell r="P1363" t="str">
            <v>jam</v>
          </cell>
          <cell r="Q1363">
            <v>1.6827309236947792E-3</v>
          </cell>
          <cell r="R1363">
            <v>234728.86853980148</v>
          </cell>
          <cell r="U1363">
            <v>394.98552577581052</v>
          </cell>
        </row>
        <row r="1364">
          <cell r="L1364" t="str">
            <v>2.</v>
          </cell>
          <cell r="N1364" t="str">
            <v>Crane</v>
          </cell>
          <cell r="O1364" t="str">
            <v>E31</v>
          </cell>
          <cell r="P1364" t="str">
            <v>jam</v>
          </cell>
          <cell r="Q1364">
            <v>1.3386880856760375E-4</v>
          </cell>
          <cell r="R1364">
            <v>345785.3356401663</v>
          </cell>
          <cell r="U1364">
            <v>46.289870902298034</v>
          </cell>
        </row>
        <row r="1365">
          <cell r="L1365" t="str">
            <v>3.</v>
          </cell>
          <cell r="N1365" t="str">
            <v>Alat Bantu</v>
          </cell>
          <cell r="P1365" t="str">
            <v>Ls</v>
          </cell>
          <cell r="Q1365">
            <v>1</v>
          </cell>
          <cell r="R1365">
            <v>100</v>
          </cell>
          <cell r="U1365">
            <v>100</v>
          </cell>
        </row>
        <row r="1366">
          <cell r="L1366" t="str">
            <v>4.</v>
          </cell>
          <cell r="N1366" t="str">
            <v>Angkutan Kapal Laut</v>
          </cell>
          <cell r="P1366" t="str">
            <v>millaut</v>
          </cell>
          <cell r="Q1366" t="str">
            <v/>
          </cell>
          <cell r="R1366">
            <v>0</v>
          </cell>
          <cell r="U1366">
            <v>0</v>
          </cell>
        </row>
        <row r="1371">
          <cell r="Q1371" t="str">
            <v xml:space="preserve">JUMLAH HARGA PERALATAN   </v>
          </cell>
          <cell r="U1371">
            <v>541.27539667810856</v>
          </cell>
        </row>
        <row r="1373">
          <cell r="L1373" t="str">
            <v>D.</v>
          </cell>
          <cell r="N1373" t="str">
            <v>JUMLAH HARGA TENAGA, BAHAN DAN PERALATAN  ( A + B + C )</v>
          </cell>
          <cell r="U1373">
            <v>542.452308311308</v>
          </cell>
        </row>
        <row r="1374">
          <cell r="L1374" t="str">
            <v>E.</v>
          </cell>
          <cell r="N1374" t="str">
            <v>OVERHEAD &amp; PROFIT</v>
          </cell>
          <cell r="P1374">
            <v>10</v>
          </cell>
          <cell r="Q1374" t="str">
            <v>%  x  D</v>
          </cell>
          <cell r="U1374">
            <v>54.245230831130804</v>
          </cell>
        </row>
        <row r="1375">
          <cell r="L1375" t="str">
            <v>F.</v>
          </cell>
          <cell r="N1375" t="str">
            <v>HARGA SATUAN PEKERJAAN  ( D + E )</v>
          </cell>
          <cell r="U1375">
            <v>596</v>
          </cell>
        </row>
        <row r="1376">
          <cell r="L1376" t="str">
            <v>Note: 1</v>
          </cell>
          <cell r="N1376" t="str">
            <v>SATUAN dapat berdasarkan atas jam operasi untuk Tenaga Kerja dan Peralatan, volume dan/atau ukuran</v>
          </cell>
        </row>
        <row r="1377">
          <cell r="N1377" t="str">
            <v>berat untuk bahan-bahan.</v>
          </cell>
        </row>
        <row r="1378">
          <cell r="L1378">
            <v>2</v>
          </cell>
          <cell r="N1378" t="str">
            <v>Kuantitas satuan adalah kuantitas setiap komponen untuk menyelesaikan satu satuan pekerjaan dari nomor</v>
          </cell>
        </row>
        <row r="1379">
          <cell r="N1379" t="str">
            <v>mata pembayaran.</v>
          </cell>
        </row>
        <row r="1380">
          <cell r="L1380">
            <v>3</v>
          </cell>
          <cell r="N1380" t="str">
            <v>Biaya satuan untuk peralatan sudah termasuk bahan bakar, bahan habis dipakai dan operator.</v>
          </cell>
        </row>
        <row r="1381">
          <cell r="L1381">
            <v>4</v>
          </cell>
          <cell r="N1381" t="str">
            <v>Biaya satuan sudah termasuk pengeluaran untuk seluruh pajak yang berkaitan (tetapi tidak termasuk PPN</v>
          </cell>
        </row>
        <row r="1382">
          <cell r="N1382" t="str">
            <v>yang dibayar dari kontrak) dan biaya-biaya lainnya.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 refreshError="1">
        <row r="29">
          <cell r="I29">
            <v>2665737635.303215</v>
          </cell>
        </row>
      </sheetData>
      <sheetData sheetId="3" refreshError="1"/>
      <sheetData sheetId="4"/>
      <sheetData sheetId="5"/>
      <sheetData sheetId="6" refreshError="1"/>
      <sheetData sheetId="7" refreshError="1">
        <row r="120">
          <cell r="F120">
            <v>135900</v>
          </cell>
        </row>
        <row r="232">
          <cell r="F232">
            <v>165500</v>
          </cell>
        </row>
        <row r="365">
          <cell r="F365">
            <v>162800</v>
          </cell>
        </row>
        <row r="456">
          <cell r="F456">
            <v>171900</v>
          </cell>
        </row>
        <row r="568">
          <cell r="F568">
            <v>159400</v>
          </cell>
        </row>
        <row r="680">
          <cell r="F680">
            <v>114800</v>
          </cell>
        </row>
      </sheetData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nt anak1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 (MAJOR ITEM)"/>
      <sheetName val="PROGRESS"/>
      <sheetName val="Schdule (SISA)"/>
      <sheetName val="Schdule (ALAT&amp;BAHAN)"/>
      <sheetName val="ANATEK"/>
      <sheetName val="SCHDUL ALAT"/>
      <sheetName val="SCHDUL BAHAN"/>
      <sheetName val="RAB"/>
      <sheetName val="Schdule"/>
      <sheetName val="A_Berat"/>
      <sheetName val="L 1"/>
      <sheetName val="Kuantitas &amp; Harga"/>
      <sheetName val="5-Peralatan"/>
      <sheetName val="3-DIV8"/>
      <sheetName val="HARGA"/>
      <sheetName val="DAMIJA"/>
      <sheetName val="Bil"/>
      <sheetName val="An. Alat"/>
      <sheetName val="NP"/>
      <sheetName val="Mobilisasi"/>
      <sheetName val="COVER"/>
      <sheetName val="Ans"/>
      <sheetName val="DH"/>
      <sheetName val="alue deah teungoh"/>
      <sheetName val="jeulingke"/>
      <sheetName val="lambaro skep"/>
      <sheetName val="matang rayeuk"/>
      <sheetName val="tibang"/>
      <sheetName val="deah raya"/>
      <sheetName val="kont anak1"/>
      <sheetName val="Upah Bahan_BOW"/>
      <sheetName val="DISCLAIMER"/>
      <sheetName val="Rekap"/>
      <sheetName val="%"/>
      <sheetName val="MAJOR"/>
      <sheetName val="Peta Quarry"/>
      <sheetName val="BOQ"/>
      <sheetName val="Perhitungan Mobilisasi Alat"/>
      <sheetName val="Lalu Lintas"/>
      <sheetName val="Jembatan Sementara"/>
      <sheetName val="Informasi"/>
      <sheetName val="Analisa K3"/>
      <sheetName val="4-Analisa Quarry"/>
      <sheetName val="4-Basic Price"/>
      <sheetName val="4-Formulir harga bahan"/>
      <sheetName val="5-ALAT(1)"/>
      <sheetName val="5-ALAT(2)"/>
      <sheetName val="Agg Halus &amp; Kasar"/>
      <sheetName val="Agg A"/>
      <sheetName val="Agg B dan S"/>
      <sheetName val="Agg C"/>
      <sheetName val="Agg  CBR 60"/>
      <sheetName val="D1"/>
      <sheetName val="D2"/>
      <sheetName val="D3"/>
      <sheetName val="D4"/>
      <sheetName val="D5"/>
      <sheetName val="D6"/>
      <sheetName val="D7(1)"/>
      <sheetName val="D7(2)"/>
      <sheetName val="D8(1)"/>
      <sheetName val="D8(2)"/>
      <sheetName val="D9"/>
      <sheetName val="D10 LS-Rutin"/>
      <sheetName val="D10 Kuantitas"/>
      <sheetName val="D10 Analisa HSP"/>
      <sheetName val="8.4.14.a"/>
      <sheetName val="Sheet1"/>
      <sheetName val="Peralatan"/>
      <sheetName val="HARGA UPAH &amp; BAHAN."/>
      <sheetName val="BAG-2"/>
      <sheetName val="Form A"/>
      <sheetName val="H.Satuan"/>
      <sheetName val="Div2"/>
      <sheetName val="struktur tdk dipakai"/>
      <sheetName val="ANALISA"/>
      <sheetName val="BAHAN"/>
      <sheetName val="AHS"/>
      <sheetName val="RAB_(MAJOR_ITEM)"/>
      <sheetName val="Schdule_(SISA)"/>
      <sheetName val="Schdule_(ALAT&amp;BAHAN)"/>
      <sheetName val="SCHDUL_ALAT"/>
      <sheetName val="SCHDUL_BAHAN"/>
      <sheetName val="L_1"/>
      <sheetName val="Kuantitas_&amp;_Harga"/>
      <sheetName val="An__Alat"/>
      <sheetName val="SAT-DAS"/>
      <sheetName val="Upah, Bahan, Alat"/>
      <sheetName val="DAFTAR BAHAN D UPAH"/>
      <sheetName val="Peralatan (2)"/>
      <sheetName val="Div I(mob)"/>
      <sheetName val="MAP-Prog"/>
      <sheetName val="HS-2"/>
      <sheetName val="Harga Bahan"/>
      <sheetName val="pante riek"/>
      <sheetName val="UPAH-BAHAN-ALAT"/>
      <sheetName val="ANAL-"/>
      <sheetName val="TJ1Q47"/>
      <sheetName val="NP (2)"/>
      <sheetName val="Cash Flow bulanan"/>
      <sheetName val="A"/>
      <sheetName val="KoefMixer"/>
      <sheetName val="alat"/>
      <sheetName val="ANALIS"/>
      <sheetName val="hrg bhn"/>
      <sheetName val="BOW"/>
      <sheetName val="jadwal"/>
      <sheetName val="HRG.BAHAN"/>
      <sheetName val="Harsat"/>
      <sheetName val="Agregat Halus &amp; Kasar"/>
      <sheetName val="Analisa Quarry"/>
      <sheetName val="galian saluran"/>
      <sheetName val="UPAH"/>
    </sheetNames>
    <sheetDataSet>
      <sheetData sheetId="0">
        <row r="16">
          <cell r="Z16">
            <v>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6">
          <cell r="Z16">
            <v>77</v>
          </cell>
        </row>
        <row r="17">
          <cell r="Z17">
            <v>76</v>
          </cell>
        </row>
        <row r="18">
          <cell r="Z18">
            <v>75</v>
          </cell>
        </row>
        <row r="19">
          <cell r="Z19">
            <v>74</v>
          </cell>
        </row>
        <row r="21">
          <cell r="Z21">
            <v>73</v>
          </cell>
        </row>
        <row r="22">
          <cell r="Z22">
            <v>72</v>
          </cell>
        </row>
        <row r="23">
          <cell r="Z23">
            <v>71</v>
          </cell>
        </row>
        <row r="24">
          <cell r="Z24">
            <v>69</v>
          </cell>
        </row>
        <row r="25">
          <cell r="Z25">
            <v>68</v>
          </cell>
        </row>
        <row r="26">
          <cell r="Z26">
            <v>67</v>
          </cell>
        </row>
        <row r="28">
          <cell r="Z28">
            <v>66</v>
          </cell>
        </row>
        <row r="29">
          <cell r="Z29">
            <v>65</v>
          </cell>
        </row>
        <row r="31">
          <cell r="Z31">
            <v>64</v>
          </cell>
        </row>
        <row r="32">
          <cell r="Z32">
            <v>63</v>
          </cell>
        </row>
        <row r="34">
          <cell r="Z34">
            <v>62</v>
          </cell>
        </row>
        <row r="35">
          <cell r="Z35">
            <v>61</v>
          </cell>
        </row>
        <row r="37">
          <cell r="Z37">
            <v>60</v>
          </cell>
        </row>
        <row r="38">
          <cell r="Z38">
            <v>59</v>
          </cell>
        </row>
        <row r="40">
          <cell r="Z40">
            <v>58</v>
          </cell>
        </row>
        <row r="41">
          <cell r="Z41">
            <v>57</v>
          </cell>
        </row>
        <row r="43">
          <cell r="Z43">
            <v>56</v>
          </cell>
        </row>
        <row r="44">
          <cell r="Z44">
            <v>55</v>
          </cell>
        </row>
        <row r="46">
          <cell r="Z46">
            <v>54</v>
          </cell>
        </row>
        <row r="47">
          <cell r="Z47">
            <v>53</v>
          </cell>
        </row>
        <row r="49">
          <cell r="Z49">
            <v>52</v>
          </cell>
        </row>
        <row r="50">
          <cell r="Z50">
            <v>51</v>
          </cell>
        </row>
        <row r="52">
          <cell r="Z52">
            <v>50</v>
          </cell>
        </row>
        <row r="53">
          <cell r="Z53">
            <v>49</v>
          </cell>
        </row>
        <row r="54">
          <cell r="Z54">
            <v>48</v>
          </cell>
        </row>
        <row r="55">
          <cell r="Z55">
            <v>46</v>
          </cell>
        </row>
        <row r="56">
          <cell r="Z56">
            <v>45</v>
          </cell>
        </row>
        <row r="57">
          <cell r="Z57">
            <v>44</v>
          </cell>
        </row>
        <row r="59">
          <cell r="Z59">
            <v>43</v>
          </cell>
        </row>
        <row r="60">
          <cell r="Z60">
            <v>42</v>
          </cell>
        </row>
        <row r="62">
          <cell r="Z62">
            <v>41</v>
          </cell>
        </row>
        <row r="63">
          <cell r="Z63">
            <v>40</v>
          </cell>
        </row>
        <row r="65">
          <cell r="Z65">
            <v>39</v>
          </cell>
        </row>
        <row r="66">
          <cell r="Z66">
            <v>38</v>
          </cell>
        </row>
        <row r="68">
          <cell r="Z68">
            <v>37</v>
          </cell>
        </row>
        <row r="69">
          <cell r="Z69">
            <v>36</v>
          </cell>
        </row>
        <row r="71">
          <cell r="Z71">
            <v>35</v>
          </cell>
        </row>
        <row r="72">
          <cell r="Z72">
            <v>34</v>
          </cell>
        </row>
        <row r="74">
          <cell r="Z74">
            <v>33</v>
          </cell>
        </row>
        <row r="75">
          <cell r="Z75">
            <v>32</v>
          </cell>
        </row>
        <row r="77">
          <cell r="Z77">
            <v>31</v>
          </cell>
        </row>
        <row r="78">
          <cell r="Z78">
            <v>30</v>
          </cell>
        </row>
        <row r="80">
          <cell r="Z80">
            <v>29</v>
          </cell>
        </row>
        <row r="81">
          <cell r="Z81">
            <v>28</v>
          </cell>
        </row>
        <row r="83">
          <cell r="Z83">
            <v>27</v>
          </cell>
        </row>
        <row r="84">
          <cell r="Z84">
            <v>26</v>
          </cell>
        </row>
        <row r="86">
          <cell r="Z86">
            <v>25</v>
          </cell>
        </row>
        <row r="87">
          <cell r="Z87">
            <v>24</v>
          </cell>
        </row>
        <row r="89">
          <cell r="Z89">
            <v>23</v>
          </cell>
        </row>
        <row r="90">
          <cell r="Z90">
            <v>22</v>
          </cell>
        </row>
        <row r="92">
          <cell r="Z92">
            <v>21</v>
          </cell>
        </row>
        <row r="93">
          <cell r="Z93">
            <v>20</v>
          </cell>
        </row>
        <row r="94">
          <cell r="Z94">
            <v>19</v>
          </cell>
        </row>
        <row r="95">
          <cell r="Z95">
            <v>17</v>
          </cell>
        </row>
        <row r="96">
          <cell r="Z96">
            <v>16</v>
          </cell>
        </row>
        <row r="97">
          <cell r="Z97">
            <v>15</v>
          </cell>
        </row>
        <row r="99">
          <cell r="Z99">
            <v>14</v>
          </cell>
        </row>
        <row r="100">
          <cell r="Z100">
            <v>13</v>
          </cell>
        </row>
        <row r="101">
          <cell r="Z101">
            <v>12</v>
          </cell>
        </row>
        <row r="102">
          <cell r="Z102">
            <v>11</v>
          </cell>
        </row>
        <row r="103">
          <cell r="Z103">
            <v>9</v>
          </cell>
        </row>
        <row r="104">
          <cell r="Z104">
            <v>8</v>
          </cell>
        </row>
        <row r="106">
          <cell r="Z106">
            <v>7</v>
          </cell>
        </row>
        <row r="107">
          <cell r="Z107">
            <v>6</v>
          </cell>
        </row>
        <row r="108">
          <cell r="Z108">
            <v>5</v>
          </cell>
        </row>
        <row r="109">
          <cell r="Z109">
            <v>4</v>
          </cell>
        </row>
        <row r="110">
          <cell r="Z110">
            <v>3</v>
          </cell>
        </row>
        <row r="111">
          <cell r="Z111">
            <v>2</v>
          </cell>
        </row>
        <row r="112">
          <cell r="Z112">
            <v>1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MAJOR"/>
      <sheetName val="%"/>
      <sheetName val="Rekap"/>
      <sheetName val="Peta Quarry"/>
      <sheetName val="Mobilisasi"/>
      <sheetName val="Perhitungan Mobilisasi Alat"/>
      <sheetName val="Lalu Lintas"/>
      <sheetName val="Jembatan Sementara"/>
      <sheetName val="Informasi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BOQ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4-Basic Price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4">
          <cell r="H44">
            <v>7</v>
          </cell>
        </row>
      </sheetData>
      <sheetData sheetId="10"/>
      <sheetData sheetId="11"/>
      <sheetData sheetId="12">
        <row r="8">
          <cell r="AR8" t="str">
            <v>E01</v>
          </cell>
        </row>
        <row r="17">
          <cell r="AW17">
            <v>171998.83145302947</v>
          </cell>
        </row>
        <row r="20">
          <cell r="AW20">
            <v>174470.43545302949</v>
          </cell>
        </row>
        <row r="22">
          <cell r="AW22">
            <v>126274.1574530295</v>
          </cell>
        </row>
        <row r="26">
          <cell r="AW26">
            <v>108972.92945302952</v>
          </cell>
        </row>
        <row r="29">
          <cell r="AW29">
            <v>15051.983677309021</v>
          </cell>
        </row>
        <row r="30">
          <cell r="AW30">
            <v>131217.36545302952</v>
          </cell>
        </row>
      </sheetData>
      <sheetData sheetId="13"/>
      <sheetData sheetId="14"/>
      <sheetData sheetId="15"/>
      <sheetData sheetId="16"/>
      <sheetData sheetId="17"/>
      <sheetData sheetId="18">
        <row r="56">
          <cell r="L56" t="str">
            <v>Note: 1</v>
          </cell>
        </row>
      </sheetData>
      <sheetData sheetId="19">
        <row r="130">
          <cell r="E130">
            <v>1</v>
          </cell>
        </row>
      </sheetData>
      <sheetData sheetId="20"/>
      <sheetData sheetId="21"/>
      <sheetData sheetId="22"/>
      <sheetData sheetId="23">
        <row r="826">
          <cell r="Q826">
            <v>6.6265060240963854E-4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F8">
            <v>4532.3142857142857</v>
          </cell>
        </row>
        <row r="71">
          <cell r="F71">
            <v>1250000</v>
          </cell>
        </row>
      </sheetData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-FIN"/>
      <sheetName val="Spek Kusen"/>
      <sheetName val="Sheet1"/>
      <sheetName val="Kusen"/>
      <sheetName val="AN-Prelim"/>
      <sheetName val="AN-M&amp;E"/>
      <sheetName val="Analisa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HARGA ALAT"/>
      <sheetName val="DATA WP"/>
      <sheetName val="KoefExc_Dump_Vibro"/>
      <sheetName val="bahan"/>
      <sheetName val="arab"/>
      <sheetName val="SAP"/>
      <sheetName val="kode rekening"/>
      <sheetName val="Steel-Twr"/>
      <sheetName val="B _ Norelec"/>
      <sheetName val="I-KAMAR"/>
      <sheetName val="SAT-BHN"/>
      <sheetName val="BoQ C4"/>
      <sheetName val="DATA"/>
      <sheetName val="RAP"/>
      <sheetName val="PPC"/>
      <sheetName val="STR"/>
      <sheetName val="B - Norelec"/>
      <sheetName val="LOADDAT"/>
      <sheetName val="Spek_Kusen"/>
      <sheetName val="Gross_Area"/>
      <sheetName val="B___Norelec"/>
      <sheetName val="BoQ_C4"/>
      <sheetName val="Currency Rate"/>
      <sheetName val="Material"/>
      <sheetName val="HS_TRG"/>
      <sheetName val="Isolasi Luar Dalam"/>
      <sheetName val="Isolasi Luar"/>
      <sheetName val="Kuantitas &amp; Harga"/>
      <sheetName val="A"/>
      <sheetName val="struktur"/>
      <sheetName val="HB"/>
      <sheetName val="harsat"/>
      <sheetName val="Basic Price"/>
      <sheetName val="BAG-III"/>
      <sheetName val="hrg-dsr"/>
      <sheetName val="BOQ"/>
      <sheetName val="BAG-2"/>
      <sheetName val="ans"/>
      <sheetName val="BOQ_PAKET-1"/>
      <sheetName val="REKAP_PAKEI-1"/>
      <sheetName val="HS"/>
      <sheetName val="Analisa HS"/>
      <sheetName val="HPS PC"/>
      <sheetName val="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7">
          <cell r="AB17">
            <v>1.0249999999999999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f. Lam"/>
      <sheetName val="Rekap"/>
      <sheetName val="Kuantitas &amp; Harga"/>
      <sheetName val="Mobilisasi"/>
      <sheetName val="Analisa"/>
      <sheetName val="On Site"/>
      <sheetName val="DMPU"/>
      <sheetName val="Basic Price"/>
      <sheetName val="PI"/>
      <sheetName val="JP"/>
      <sheetName val="JA"/>
      <sheetName val="JB"/>
      <sheetName val="DPU"/>
      <sheetName val="sUB kON"/>
      <sheetName val="DT"/>
      <sheetName val="Foml Alat"/>
      <sheetName val="Peralata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12">
          <cell r="E12">
            <v>34000</v>
          </cell>
        </row>
        <row r="13">
          <cell r="E13">
            <v>43000</v>
          </cell>
        </row>
        <row r="14">
          <cell r="E14">
            <v>38000</v>
          </cell>
        </row>
        <row r="15">
          <cell r="E15">
            <v>54000</v>
          </cell>
        </row>
        <row r="18">
          <cell r="E18">
            <v>50400</v>
          </cell>
        </row>
        <row r="19">
          <cell r="E19">
            <v>80400</v>
          </cell>
        </row>
        <row r="20">
          <cell r="E20">
            <v>96000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alatan"/>
      <sheetName val="Peralatan (2)"/>
    </sheetNames>
    <sheetDataSet>
      <sheetData sheetId="0" refreshError="1"/>
      <sheetData sheetId="1" refreshError="1">
        <row r="26">
          <cell r="R26" t="str">
            <v xml:space="preserve"> Alat Baru</v>
          </cell>
        </row>
        <row r="27">
          <cell r="R27">
            <v>276000000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AB"/>
      <sheetName val="Jadwal"/>
      <sheetName val="Agr. K&amp;H"/>
      <sheetName val="Klas A"/>
      <sheetName val="Klas B"/>
      <sheetName val="Klas C"/>
      <sheetName val="Alat1"/>
      <sheetName val="Alat2"/>
      <sheetName val="Quarry"/>
      <sheetName val="Basic"/>
      <sheetName val="10a"/>
      <sheetName val="10b"/>
      <sheetName val="10c"/>
      <sheetName val="9"/>
      <sheetName val="8"/>
      <sheetName val="7a"/>
      <sheetName val="7b"/>
      <sheetName val="6a"/>
      <sheetName val="6b"/>
      <sheetName val="5"/>
      <sheetName val="4"/>
      <sheetName val="3"/>
      <sheetName val="2"/>
      <sheetName val="Mobilisasi"/>
      <sheetName val="LL"/>
      <sheetName val="JS"/>
      <sheetName val="Kuantitas &amp; Harga"/>
      <sheetName val="Rekap"/>
      <sheetName val="Pek. Utama"/>
      <sheetName val="%"/>
      <sheetName val="Inf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>
        <row r="46">
          <cell r="R46" t="str">
            <v xml:space="preserve"> Habis Umur</v>
          </cell>
        </row>
        <row r="47">
          <cell r="R47" t="str">
            <v xml:space="preserve"> A&gt;15th ??</v>
          </cell>
        </row>
        <row r="66">
          <cell r="R66" t="str">
            <v xml:space="preserve"> Habis Umur</v>
          </cell>
        </row>
        <row r="67">
          <cell r="R67" t="str">
            <v xml:space="preserve"> A&gt;15th ??</v>
          </cell>
        </row>
        <row r="86">
          <cell r="R86" t="str">
            <v xml:space="preserve"> Habis Umur</v>
          </cell>
        </row>
        <row r="87">
          <cell r="R87" t="str">
            <v xml:space="preserve"> A&gt;15th ??</v>
          </cell>
        </row>
        <row r="106">
          <cell r="R106" t="str">
            <v xml:space="preserve"> Habis Umur</v>
          </cell>
        </row>
        <row r="107">
          <cell r="R107" t="str">
            <v xml:space="preserve"> A&gt;15th ??</v>
          </cell>
        </row>
        <row r="126">
          <cell r="R126" t="str">
            <v xml:space="preserve"> Habis Umur</v>
          </cell>
        </row>
        <row r="127">
          <cell r="R127" t="str">
            <v xml:space="preserve"> A&gt;15th ??</v>
          </cell>
        </row>
        <row r="146">
          <cell r="R146" t="str">
            <v xml:space="preserve"> Habis Umur</v>
          </cell>
        </row>
        <row r="147">
          <cell r="R147" t="str">
            <v xml:space="preserve"> A&gt;15th ??</v>
          </cell>
        </row>
        <row r="166">
          <cell r="R166" t="str">
            <v xml:space="preserve"> Habis Umur</v>
          </cell>
        </row>
        <row r="167">
          <cell r="R167" t="str">
            <v xml:space="preserve"> A&gt;15th ??</v>
          </cell>
        </row>
        <row r="186">
          <cell r="R186" t="str">
            <v xml:space="preserve"> Habis Umur</v>
          </cell>
        </row>
        <row r="187">
          <cell r="R187" t="str">
            <v xml:space="preserve"> A&gt;15th ??</v>
          </cell>
        </row>
        <row r="206">
          <cell r="R206" t="str">
            <v xml:space="preserve"> Habis Umur</v>
          </cell>
        </row>
        <row r="207">
          <cell r="R207" t="str">
            <v xml:space="preserve"> A&gt;15th ??</v>
          </cell>
        </row>
        <row r="226">
          <cell r="R226" t="str">
            <v xml:space="preserve"> Habis Umur</v>
          </cell>
        </row>
        <row r="227">
          <cell r="R227" t="str">
            <v xml:space="preserve"> A&gt;15th ??</v>
          </cell>
        </row>
        <row r="246">
          <cell r="R246" t="str">
            <v xml:space="preserve"> Habis Umur</v>
          </cell>
        </row>
        <row r="247">
          <cell r="R247" t="str">
            <v xml:space="preserve"> A&gt;15th ??</v>
          </cell>
        </row>
        <row r="266">
          <cell r="R266" t="str">
            <v xml:space="preserve"> Habis Umur</v>
          </cell>
        </row>
        <row r="267">
          <cell r="R267" t="str">
            <v xml:space="preserve"> A&gt;15th ??</v>
          </cell>
        </row>
        <row r="286">
          <cell r="R286" t="str">
            <v xml:space="preserve"> Habis Umur</v>
          </cell>
        </row>
        <row r="287">
          <cell r="R287" t="str">
            <v xml:space="preserve"> A&gt;15th ??</v>
          </cell>
        </row>
        <row r="306">
          <cell r="R306" t="str">
            <v xml:space="preserve"> Habis Umur</v>
          </cell>
        </row>
        <row r="307">
          <cell r="R307" t="str">
            <v xml:space="preserve"> A&gt;15th ??</v>
          </cell>
        </row>
        <row r="326">
          <cell r="R326" t="str">
            <v xml:space="preserve"> Habis Umur</v>
          </cell>
        </row>
        <row r="327">
          <cell r="R327" t="str">
            <v xml:space="preserve"> A&gt;15th ??</v>
          </cell>
        </row>
        <row r="346">
          <cell r="R346" t="str">
            <v xml:space="preserve"> Habis Umur</v>
          </cell>
        </row>
        <row r="347">
          <cell r="R347" t="str">
            <v xml:space="preserve"> A&gt;15th ??</v>
          </cell>
        </row>
        <row r="366">
          <cell r="R366" t="str">
            <v xml:space="preserve"> Habis Umur</v>
          </cell>
        </row>
        <row r="367">
          <cell r="R367" t="str">
            <v xml:space="preserve"> A&gt;15th ??</v>
          </cell>
        </row>
        <row r="386">
          <cell r="R386" t="str">
            <v xml:space="preserve"> Habis Umur</v>
          </cell>
        </row>
        <row r="387">
          <cell r="R387" t="str">
            <v xml:space="preserve"> A&gt;15th ??</v>
          </cell>
        </row>
        <row r="406">
          <cell r="R406" t="str">
            <v xml:space="preserve"> Habis Umur</v>
          </cell>
        </row>
        <row r="407">
          <cell r="R407" t="str">
            <v xml:space="preserve"> A&gt;15th ??</v>
          </cell>
        </row>
        <row r="426">
          <cell r="R426" t="str">
            <v xml:space="preserve"> Habis Umur</v>
          </cell>
        </row>
        <row r="427">
          <cell r="R427" t="str">
            <v xml:space="preserve"> A&gt;15th ??</v>
          </cell>
        </row>
        <row r="446">
          <cell r="R446" t="str">
            <v xml:space="preserve"> Habis Umur</v>
          </cell>
        </row>
        <row r="447">
          <cell r="R447" t="str">
            <v xml:space="preserve"> A&gt;15th ??</v>
          </cell>
        </row>
        <row r="466">
          <cell r="R466" t="str">
            <v xml:space="preserve"> Habis Umur</v>
          </cell>
        </row>
        <row r="467">
          <cell r="R467" t="str">
            <v xml:space="preserve"> A&gt;15th ??</v>
          </cell>
        </row>
        <row r="486">
          <cell r="R486" t="str">
            <v xml:space="preserve"> Habis Umur</v>
          </cell>
        </row>
        <row r="487">
          <cell r="R487" t="str">
            <v xml:space="preserve"> A&gt;15th ??</v>
          </cell>
        </row>
        <row r="506">
          <cell r="R506" t="str">
            <v xml:space="preserve"> Habis Umur</v>
          </cell>
        </row>
        <row r="507">
          <cell r="R507" t="str">
            <v xml:space="preserve"> A&gt;15th ??</v>
          </cell>
        </row>
        <row r="526">
          <cell r="R526" t="str">
            <v xml:space="preserve"> Habis Umur</v>
          </cell>
        </row>
        <row r="527">
          <cell r="R527" t="str">
            <v xml:space="preserve"> A&gt;15th ??</v>
          </cell>
        </row>
        <row r="546">
          <cell r="R546" t="str">
            <v xml:space="preserve"> Habis Umur</v>
          </cell>
        </row>
        <row r="547">
          <cell r="R547" t="str">
            <v xml:space="preserve"> A&gt;15th ??</v>
          </cell>
        </row>
        <row r="566">
          <cell r="R566" t="str">
            <v xml:space="preserve"> Habis Umur</v>
          </cell>
        </row>
        <row r="567">
          <cell r="R567" t="str">
            <v xml:space="preserve"> A&gt;15th ??</v>
          </cell>
        </row>
        <row r="586">
          <cell r="R586" t="str">
            <v xml:space="preserve"> Habis Umur</v>
          </cell>
        </row>
        <row r="587">
          <cell r="R587" t="str">
            <v xml:space="preserve"> A&gt;15th ??</v>
          </cell>
        </row>
        <row r="606">
          <cell r="R606" t="str">
            <v xml:space="preserve"> Habis Umur</v>
          </cell>
        </row>
        <row r="607">
          <cell r="R607" t="str">
            <v xml:space="preserve"> A&gt;15th ??</v>
          </cell>
        </row>
        <row r="626">
          <cell r="R626" t="str">
            <v xml:space="preserve"> Habis Umur</v>
          </cell>
        </row>
        <row r="627">
          <cell r="R627" t="str">
            <v xml:space="preserve"> A&gt;15th ??</v>
          </cell>
        </row>
        <row r="646">
          <cell r="R646" t="str">
            <v xml:space="preserve"> Habis Umur</v>
          </cell>
        </row>
        <row r="647">
          <cell r="R647" t="str">
            <v xml:space="preserve"> A&gt;15th ??</v>
          </cell>
        </row>
        <row r="666">
          <cell r="R666" t="str">
            <v xml:space="preserve"> Habis Umur</v>
          </cell>
        </row>
        <row r="667">
          <cell r="R667" t="str">
            <v xml:space="preserve"> A&gt;15th ??</v>
          </cell>
        </row>
        <row r="697">
          <cell r="R697" t="str">
            <v xml:space="preserve"> Habis Umur</v>
          </cell>
        </row>
        <row r="698">
          <cell r="R698" t="str">
            <v xml:space="preserve"> A&gt;15th ??</v>
          </cell>
        </row>
      </sheetData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 refreshError="1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OLD-DAFT"/>
      <sheetName val="Up Date BOW"/>
      <sheetName val="Bahan"/>
      <sheetName val="Analisa"/>
      <sheetName val="BOW"/>
      <sheetName val="Guide"/>
      <sheetName val="NEW-DA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RAB"/>
      <sheetName val="Harga Upah"/>
      <sheetName val="Harga Bahan "/>
      <sheetName val="DFT ALAT"/>
      <sheetName val="ANL. Harga"/>
      <sheetName val="schedule"/>
      <sheetName val="SEWA ALAT "/>
      <sheetName val="Sewa Alat"/>
      <sheetName val="Asumsi"/>
    </sheetNames>
    <sheetDataSet>
      <sheetData sheetId="0"/>
      <sheetData sheetId="1"/>
      <sheetData sheetId="2" refreshError="1"/>
      <sheetData sheetId="3" refreshError="1"/>
      <sheetData sheetId="4" refreshError="1"/>
      <sheetData sheetId="5">
        <row r="5">
          <cell r="K5" t="str">
            <v>K - 310</v>
          </cell>
        </row>
        <row r="85">
          <cell r="K85" t="str">
            <v>K - 311</v>
          </cell>
        </row>
        <row r="165">
          <cell r="K165" t="str">
            <v>K - 320</v>
          </cell>
        </row>
        <row r="245">
          <cell r="K245" t="str">
            <v>K - 321</v>
          </cell>
        </row>
        <row r="325">
          <cell r="K325" t="str">
            <v>K - 230</v>
          </cell>
        </row>
        <row r="405">
          <cell r="K405" t="str">
            <v>K - 231</v>
          </cell>
        </row>
        <row r="485">
          <cell r="K485" t="str">
            <v>K - 514</v>
          </cell>
        </row>
        <row r="565">
          <cell r="K565" t="str">
            <v>K - 514.a</v>
          </cell>
        </row>
        <row r="645">
          <cell r="K645" t="str">
            <v>K - 515</v>
          </cell>
        </row>
        <row r="725">
          <cell r="K725" t="str">
            <v>K - 520</v>
          </cell>
        </row>
        <row r="805">
          <cell r="K805" t="str">
            <v>K - 521</v>
          </cell>
        </row>
        <row r="885">
          <cell r="K885" t="str">
            <v>K - 522</v>
          </cell>
        </row>
        <row r="965">
          <cell r="K965" t="str">
            <v>K - 523</v>
          </cell>
        </row>
        <row r="1045">
          <cell r="K1045" t="str">
            <v>K - 618</v>
          </cell>
        </row>
        <row r="1125">
          <cell r="K1125" t="str">
            <v>K - 638</v>
          </cell>
        </row>
        <row r="1205">
          <cell r="K1205" t="str">
            <v>K - 224</v>
          </cell>
        </row>
        <row r="1285">
          <cell r="K1285" t="str">
            <v>K - 224a</v>
          </cell>
        </row>
        <row r="1365">
          <cell r="K1365" t="str">
            <v>K - 720</v>
          </cell>
        </row>
        <row r="1445">
          <cell r="K1445" t="str">
            <v>K - 810</v>
          </cell>
        </row>
        <row r="1490">
          <cell r="H1490">
            <v>0.7</v>
          </cell>
        </row>
        <row r="1525">
          <cell r="K1525" t="str">
            <v>K - 815</v>
          </cell>
        </row>
        <row r="1605">
          <cell r="K1605" t="str">
            <v>K - 855</v>
          </cell>
        </row>
        <row r="1765">
          <cell r="K1765" t="str">
            <v>K - 865</v>
          </cell>
        </row>
        <row r="1845">
          <cell r="K1845" t="str">
            <v>K - 211</v>
          </cell>
        </row>
        <row r="1925">
          <cell r="K1925" t="str">
            <v>K - 225</v>
          </cell>
        </row>
        <row r="2005">
          <cell r="K2005" t="str">
            <v>K - 705</v>
          </cell>
        </row>
        <row r="2083">
          <cell r="K2083" t="str">
            <v>K - 710</v>
          </cell>
        </row>
        <row r="2161">
          <cell r="B2161" t="str">
            <v>DIREKTORAT JENDRAL BINA MARGA</v>
          </cell>
          <cell r="F2161" t="str">
            <v>ANALISA BIAYA PEKERJAAN</v>
          </cell>
        </row>
        <row r="2162">
          <cell r="B2162" t="str">
            <v>DIREKTORAT BINA PROGRAM JALAN</v>
          </cell>
          <cell r="F2162" t="str">
            <v>PENULANGAN BETON (MEMOTONG, MEMBENGKOK &amp; MEMASANG BESI TULANGAN (MENGGUNAKAN BURUH)</v>
          </cell>
          <cell r="K2162" t="str">
            <v>KODE</v>
          </cell>
        </row>
        <row r="2163">
          <cell r="B2163" t="str">
            <v>SUB DIT. PERENCANAAN JALAN</v>
          </cell>
          <cell r="K2163" t="str">
            <v>K - 715</v>
          </cell>
        </row>
        <row r="2164">
          <cell r="B2164" t="str">
            <v>LOKAL &amp; KABUPATEN</v>
          </cell>
        </row>
        <row r="2166">
          <cell r="B2166" t="str">
            <v xml:space="preserve">  Propinsi :</v>
          </cell>
          <cell r="E2166" t="str">
            <v>Kode :</v>
          </cell>
          <cell r="F2166" t="str">
            <v xml:space="preserve">  Kabupaten</v>
          </cell>
          <cell r="H2166" t="str">
            <v>Kode</v>
          </cell>
          <cell r="I2166" t="str">
            <v xml:space="preserve">Dipersiapkan    : </v>
          </cell>
        </row>
        <row r="2167">
          <cell r="B2167" t="str">
            <v xml:space="preserve">  Nanggroe Aceh Darussalam</v>
          </cell>
          <cell r="E2167">
            <v>11</v>
          </cell>
          <cell r="F2167" t="str">
            <v xml:space="preserve">  PIDIE</v>
          </cell>
          <cell r="H2167">
            <v>7</v>
          </cell>
          <cell r="I2167" t="str">
            <v xml:space="preserve">Tanggal            : </v>
          </cell>
        </row>
        <row r="2169">
          <cell r="B2169" t="str">
            <v xml:space="preserve">  Uraian :</v>
          </cell>
          <cell r="F2169" t="str">
            <v xml:space="preserve">  Anggapan/Asumsi :</v>
          </cell>
        </row>
        <row r="2171">
          <cell r="B2171" t="str">
            <v xml:space="preserve">  1. Batang Besi dipotong sesuai ukuran yang</v>
          </cell>
          <cell r="F2171" t="str">
            <v xml:space="preserve">  1. 200 Kg Baja disiapkan dalam satu hari</v>
          </cell>
        </row>
        <row r="2172">
          <cell r="B2172" t="str">
            <v xml:space="preserve">      diperlukan </v>
          </cell>
          <cell r="F2172" t="str">
            <v xml:space="preserve">  2. Besi Tulangan dikirim ketempat pekerjaan oleh pemasok </v>
          </cell>
        </row>
        <row r="2173">
          <cell r="B2173" t="str">
            <v xml:space="preserve">  2. Batang dan Begel Besi Beton dibengkok</v>
          </cell>
          <cell r="F2173" t="str">
            <v xml:space="preserve">  3. Penyusutan akibat pemotongan 10 % dan pakai Kawat Baja  dll</v>
          </cell>
        </row>
        <row r="2174">
          <cell r="B2174" t="str">
            <v xml:space="preserve">      kan sesuai yang diperlukan</v>
          </cell>
          <cell r="F2174" t="str">
            <v xml:space="preserve">      dianggap 1 %</v>
          </cell>
        </row>
        <row r="2175">
          <cell r="B2175" t="str">
            <v xml:space="preserve">  3. Perakitan Tulangan Besi Beton dan diikat</v>
          </cell>
          <cell r="F2175" t="str">
            <v xml:space="preserve">  4. Membengkok dan memasang Batang Besi Beton dilaksanakan </v>
          </cell>
        </row>
        <row r="2176">
          <cell r="B2176" t="str">
            <v xml:space="preserve">      dengan Kawat Baja</v>
          </cell>
          <cell r="F2176" t="str">
            <v xml:space="preserve">      dengan tangan</v>
          </cell>
        </row>
        <row r="2177">
          <cell r="F2177" t="str">
            <v xml:space="preserve">  5. Panjang &amp; Diameter Besi Tulangan yang biasa dipakai gorong-gorong dll</v>
          </cell>
        </row>
        <row r="2178">
          <cell r="F2178" t="str">
            <v xml:space="preserve">  6. 0,8 orang hari memotong 200 Kg Batang Besi Beton</v>
          </cell>
        </row>
        <row r="2179">
          <cell r="F2179" t="str">
            <v xml:space="preserve">  7. 1,0 orang hari membengkok 200 Kg Batang Besi Beton</v>
          </cell>
        </row>
        <row r="2180">
          <cell r="F2180" t="str">
            <v xml:space="preserve">  8. 1,2 orang hari memasang dan mengikat 200 Kg Tulangan Besi</v>
          </cell>
        </row>
        <row r="2181">
          <cell r="F2181" t="str">
            <v xml:space="preserve">  9. Umur alat bantu rata-rata 1 bulan/orang set @ 3 alat</v>
          </cell>
        </row>
        <row r="2182">
          <cell r="F2182" t="str">
            <v/>
          </cell>
        </row>
        <row r="2184">
          <cell r="B2184" t="str">
            <v>PEKERJA</v>
          </cell>
          <cell r="E2184" t="str">
            <v>JML</v>
          </cell>
          <cell r="F2184" t="str">
            <v>Hari</v>
          </cell>
          <cell r="G2184" t="str">
            <v>Kode</v>
          </cell>
          <cell r="H2184" t="str">
            <v>Jumlah</v>
          </cell>
          <cell r="I2184" t="str">
            <v>Upah</v>
          </cell>
          <cell r="J2184" t="str">
            <v>Biaya</v>
          </cell>
          <cell r="K2184" t="str">
            <v>Sub Jumlah</v>
          </cell>
        </row>
        <row r="2185">
          <cell r="E2185" t="str">
            <v>Org</v>
          </cell>
          <cell r="H2185" t="str">
            <v>Hr/Org</v>
          </cell>
          <cell r="I2185" t="str">
            <v>Rp./Hr/Org</v>
          </cell>
          <cell r="J2185" t="str">
            <v>Rp</v>
          </cell>
          <cell r="K2185" t="str">
            <v>Rp</v>
          </cell>
        </row>
        <row r="2187">
          <cell r="B2187" t="str">
            <v xml:space="preserve">  Mandor Lapangan</v>
          </cell>
          <cell r="E2187">
            <v>1</v>
          </cell>
          <cell r="F2187">
            <v>1</v>
          </cell>
          <cell r="G2187" t="str">
            <v>L.061</v>
          </cell>
          <cell r="H2187">
            <v>1</v>
          </cell>
          <cell r="I2187">
            <v>17000</v>
          </cell>
          <cell r="J2187">
            <v>17000</v>
          </cell>
        </row>
        <row r="2188">
          <cell r="B2188" t="str">
            <v xml:space="preserve">  Tukang Kepala</v>
          </cell>
          <cell r="E2188">
            <v>1</v>
          </cell>
          <cell r="F2188">
            <v>1</v>
          </cell>
          <cell r="G2188" t="str">
            <v>L.073</v>
          </cell>
          <cell r="H2188">
            <v>1</v>
          </cell>
          <cell r="I2188">
            <v>24000</v>
          </cell>
          <cell r="J2188">
            <v>24000</v>
          </cell>
        </row>
        <row r="2189">
          <cell r="B2189" t="str">
            <v xml:space="preserve">  Buruh Agak Terampil</v>
          </cell>
          <cell r="E2189">
            <v>2</v>
          </cell>
          <cell r="F2189">
            <v>1</v>
          </cell>
          <cell r="G2189" t="str">
            <v>L.103</v>
          </cell>
          <cell r="H2189">
            <v>2</v>
          </cell>
          <cell r="I2189">
            <v>14500</v>
          </cell>
          <cell r="J2189">
            <v>29000</v>
          </cell>
        </row>
        <row r="2190">
          <cell r="B2190" t="str">
            <v xml:space="preserve">  Buruh Tak Terampil</v>
          </cell>
          <cell r="E2190">
            <v>2</v>
          </cell>
          <cell r="F2190">
            <v>1</v>
          </cell>
          <cell r="G2190" t="str">
            <v>L.101</v>
          </cell>
          <cell r="H2190">
            <v>2</v>
          </cell>
          <cell r="I2190">
            <v>13000</v>
          </cell>
          <cell r="J2190">
            <v>26000</v>
          </cell>
        </row>
        <row r="2197">
          <cell r="K2197">
            <v>96000</v>
          </cell>
        </row>
        <row r="2198">
          <cell r="I2198" t="str">
            <v/>
          </cell>
        </row>
        <row r="2200">
          <cell r="B2200" t="str">
            <v>MATERIAL</v>
          </cell>
          <cell r="E2200" t="str">
            <v>Jumlah</v>
          </cell>
          <cell r="F2200" t="str">
            <v>Volume</v>
          </cell>
          <cell r="G2200" t="str">
            <v>Kode</v>
          </cell>
          <cell r="I2200" t="str">
            <v>Harga Satuan</v>
          </cell>
          <cell r="J2200" t="str">
            <v>Biaya</v>
          </cell>
        </row>
        <row r="2201">
          <cell r="F2201" t="str">
            <v>Satuan</v>
          </cell>
          <cell r="I2201" t="str">
            <v>Rp</v>
          </cell>
          <cell r="J2201" t="str">
            <v>Rp</v>
          </cell>
        </row>
        <row r="2204">
          <cell r="B2204" t="str">
            <v xml:space="preserve">  Tulangan Besi Beton</v>
          </cell>
          <cell r="E2204">
            <v>225</v>
          </cell>
          <cell r="F2204" t="str">
            <v>Kg</v>
          </cell>
          <cell r="G2204" t="str">
            <v>M.167</v>
          </cell>
          <cell r="I2204">
            <v>6000</v>
          </cell>
          <cell r="J2204">
            <v>1350000</v>
          </cell>
        </row>
        <row r="2205">
          <cell r="B2205" t="str">
            <v xml:space="preserve">  Alat Bantu</v>
          </cell>
          <cell r="E2205">
            <v>0.2</v>
          </cell>
          <cell r="F2205" t="str">
            <v>Set</v>
          </cell>
          <cell r="G2205" t="str">
            <v>M.170</v>
          </cell>
          <cell r="I2205">
            <v>35000</v>
          </cell>
          <cell r="J2205">
            <v>7000</v>
          </cell>
        </row>
        <row r="2215">
          <cell r="K2215">
            <v>1357000</v>
          </cell>
        </row>
        <row r="2218">
          <cell r="B2218" t="str">
            <v>PERALATAN</v>
          </cell>
          <cell r="E2218" t="str">
            <v>JML</v>
          </cell>
          <cell r="F2218" t="str">
            <v>Hari</v>
          </cell>
          <cell r="G2218" t="str">
            <v>Kode</v>
          </cell>
          <cell r="H2218" t="str">
            <v>Jam</v>
          </cell>
          <cell r="I2218" t="str">
            <v>Biaya</v>
          </cell>
          <cell r="J2218" t="str">
            <v>Biaya</v>
          </cell>
        </row>
        <row r="2219">
          <cell r="E2219" t="str">
            <v>Alat</v>
          </cell>
          <cell r="F2219" t="str">
            <v>Kerja</v>
          </cell>
          <cell r="H2219" t="str">
            <v>Kerja</v>
          </cell>
          <cell r="I2219" t="str">
            <v>Rp/Jam</v>
          </cell>
          <cell r="J2219" t="str">
            <v>Rp</v>
          </cell>
        </row>
        <row r="2233">
          <cell r="B2233" t="str">
            <v>VOLUME / QUANTITY :</v>
          </cell>
          <cell r="F2233">
            <v>200</v>
          </cell>
          <cell r="J2233" t="str">
            <v>JUMLAH</v>
          </cell>
          <cell r="K2233">
            <v>1453000</v>
          </cell>
        </row>
        <row r="2234">
          <cell r="B2234" t="str">
            <v>SATUAN</v>
          </cell>
          <cell r="F2234" t="str">
            <v>Kg</v>
          </cell>
        </row>
        <row r="2236">
          <cell r="G2236" t="str">
            <v>HARGA SATUAN :  Rp.</v>
          </cell>
          <cell r="I2236">
            <v>7265</v>
          </cell>
          <cell r="J2236" t="str">
            <v>PER : Kg</v>
          </cell>
        </row>
        <row r="2243">
          <cell r="K2243" t="str">
            <v>K - 612</v>
          </cell>
        </row>
        <row r="2320">
          <cell r="K2320" t="str">
            <v>K - 615</v>
          </cell>
        </row>
        <row r="2393">
          <cell r="K2393" t="str">
            <v>K - 513</v>
          </cell>
        </row>
        <row r="2547">
          <cell r="K2547" t="str">
            <v>K - 516</v>
          </cell>
        </row>
        <row r="2625">
          <cell r="K2625" t="str">
            <v>K - 421</v>
          </cell>
        </row>
        <row r="2703">
          <cell r="K2703" t="str">
            <v>K - 422</v>
          </cell>
        </row>
        <row r="2780">
          <cell r="K2780" t="str">
            <v>K - 424</v>
          </cell>
        </row>
        <row r="2858">
          <cell r="K2858" t="str">
            <v>K - 511</v>
          </cell>
        </row>
        <row r="2936">
          <cell r="K2936" t="str">
            <v>K - 512</v>
          </cell>
        </row>
        <row r="3014">
          <cell r="K3014" t="str">
            <v>K - 510</v>
          </cell>
        </row>
        <row r="3165">
          <cell r="K3165" t="str">
            <v>K - 125</v>
          </cell>
        </row>
        <row r="3238">
          <cell r="K3238" t="str">
            <v>K - 124</v>
          </cell>
        </row>
        <row r="3311">
          <cell r="K3311" t="str">
            <v>K - 123</v>
          </cell>
        </row>
        <row r="3391">
          <cell r="K3391" t="str">
            <v>K - 122</v>
          </cell>
        </row>
        <row r="3464">
          <cell r="K3464" t="str">
            <v>K - 158</v>
          </cell>
        </row>
        <row r="3537">
          <cell r="K3537" t="str">
            <v>K - 210</v>
          </cell>
        </row>
        <row r="3615">
          <cell r="K3615" t="str">
            <v>K - 220</v>
          </cell>
        </row>
        <row r="3693">
          <cell r="K3693" t="str">
            <v>K - 221</v>
          </cell>
        </row>
        <row r="3771">
          <cell r="K3771" t="str">
            <v>K - 010</v>
          </cell>
        </row>
        <row r="3849">
          <cell r="K3849" t="str">
            <v>K - 011</v>
          </cell>
        </row>
        <row r="3929">
          <cell r="K3929" t="str">
            <v>K - 012</v>
          </cell>
        </row>
        <row r="4009">
          <cell r="K4009" t="str">
            <v>K - 013</v>
          </cell>
        </row>
        <row r="4087">
          <cell r="K4087" t="str">
            <v>K - 014</v>
          </cell>
        </row>
        <row r="4165">
          <cell r="K4165" t="str">
            <v>K - 016</v>
          </cell>
        </row>
        <row r="4243">
          <cell r="K4243" t="str">
            <v>K - 017</v>
          </cell>
        </row>
        <row r="4323">
          <cell r="K4323" t="str">
            <v>K - 018</v>
          </cell>
        </row>
        <row r="4401">
          <cell r="K4401" t="str">
            <v>K - 020</v>
          </cell>
        </row>
        <row r="4479">
          <cell r="K4479" t="str">
            <v>K - 023</v>
          </cell>
        </row>
        <row r="4557">
          <cell r="K4557" t="str">
            <v>K - 024</v>
          </cell>
        </row>
        <row r="4630">
          <cell r="K4630" t="str">
            <v>K - 025</v>
          </cell>
        </row>
        <row r="4703">
          <cell r="K4703" t="str">
            <v>K - 026</v>
          </cell>
        </row>
        <row r="4776">
          <cell r="K4776" t="str">
            <v>K - 030</v>
          </cell>
        </row>
        <row r="4849">
          <cell r="K4849" t="str">
            <v>K - 035</v>
          </cell>
        </row>
        <row r="4922">
          <cell r="K4922" t="str">
            <v>K - 040</v>
          </cell>
        </row>
        <row r="4995">
          <cell r="K4995" t="str">
            <v>K - 110</v>
          </cell>
        </row>
        <row r="5072">
          <cell r="K5072" t="str">
            <v>K - 111</v>
          </cell>
        </row>
        <row r="5150">
          <cell r="K5150" t="str">
            <v>K - 112</v>
          </cell>
        </row>
        <row r="5228">
          <cell r="K5228" t="str">
            <v>K - 113</v>
          </cell>
        </row>
        <row r="5306">
          <cell r="K5306" t="str">
            <v>K - 114</v>
          </cell>
        </row>
        <row r="5379">
          <cell r="K5379" t="str">
            <v>K - 115</v>
          </cell>
        </row>
        <row r="5452">
          <cell r="K5452" t="str">
            <v>K - 116</v>
          </cell>
        </row>
        <row r="5525">
          <cell r="K5525" t="str">
            <v>K - 117</v>
          </cell>
        </row>
        <row r="5598">
          <cell r="K5598" t="str">
            <v>K - 118</v>
          </cell>
        </row>
        <row r="5671">
          <cell r="K5671" t="str">
            <v>K - 121</v>
          </cell>
        </row>
        <row r="5749">
          <cell r="K5749" t="str">
            <v>K - 411</v>
          </cell>
        </row>
        <row r="5825">
          <cell r="K5825" t="str">
            <v>K - 341</v>
          </cell>
        </row>
        <row r="5903">
          <cell r="K5903" t="str">
            <v>K - 342</v>
          </cell>
        </row>
        <row r="5980">
          <cell r="K5980" t="str">
            <v>K - 410</v>
          </cell>
        </row>
        <row r="6060">
          <cell r="K6060" t="str">
            <v>K - 232</v>
          </cell>
        </row>
        <row r="6139">
          <cell r="K6139" t="str">
            <v>K - 233</v>
          </cell>
        </row>
        <row r="6447">
          <cell r="K6447" t="str">
            <v>K - 131</v>
          </cell>
        </row>
        <row r="6525">
          <cell r="K6525" t="str">
            <v>K - 132</v>
          </cell>
        </row>
        <row r="6604">
          <cell r="K6604" t="str">
            <v>K - 139</v>
          </cell>
        </row>
        <row r="6683">
          <cell r="K6683" t="str">
            <v>K - 140</v>
          </cell>
        </row>
        <row r="6999">
          <cell r="K6999" t="str">
            <v>K - 722</v>
          </cell>
        </row>
        <row r="7079">
          <cell r="K7079" t="str">
            <v>K - 020'</v>
          </cell>
        </row>
        <row r="7159">
          <cell r="K7159" t="str">
            <v>K - 726</v>
          </cell>
        </row>
        <row r="7239">
          <cell r="K7239" t="str">
            <v>K - 725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"/>
      <sheetName val="Sheet"/>
      <sheetName val="LT-061"/>
      <sheetName val="#REF"/>
      <sheetName val="HP Mode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"/>
      <sheetName val="Upah"/>
      <sheetName val="lt-2"/>
      <sheetName val="lt-1"/>
      <sheetName val="Rekap"/>
      <sheetName val="Jadwal"/>
      <sheetName val="Harga MCK"/>
      <sheetName val="per besi"/>
    </sheetNames>
    <sheetDataSet>
      <sheetData sheetId="0">
        <row r="12">
          <cell r="G12">
            <v>19500</v>
          </cell>
        </row>
        <row r="19">
          <cell r="G19">
            <v>19000</v>
          </cell>
        </row>
        <row r="26">
          <cell r="G26">
            <v>24961</v>
          </cell>
        </row>
        <row r="33">
          <cell r="G33">
            <v>9112</v>
          </cell>
        </row>
        <row r="41">
          <cell r="G41">
            <v>45910</v>
          </cell>
        </row>
        <row r="49">
          <cell r="G49">
            <v>113650</v>
          </cell>
        </row>
        <row r="59">
          <cell r="G59">
            <v>165322.5</v>
          </cell>
        </row>
        <row r="70">
          <cell r="G70">
            <v>334405</v>
          </cell>
        </row>
        <row r="83">
          <cell r="G83">
            <v>502040</v>
          </cell>
        </row>
        <row r="95">
          <cell r="G95">
            <v>91442</v>
          </cell>
        </row>
        <row r="107">
          <cell r="G107">
            <v>83703.5</v>
          </cell>
        </row>
        <row r="119">
          <cell r="G119">
            <v>192642.5</v>
          </cell>
        </row>
        <row r="130">
          <cell r="G130">
            <v>184805.5</v>
          </cell>
        </row>
        <row r="141">
          <cell r="G141">
            <v>34601.85</v>
          </cell>
        </row>
        <row r="163">
          <cell r="G163">
            <v>32043.65</v>
          </cell>
        </row>
        <row r="175">
          <cell r="G175">
            <v>61905.38</v>
          </cell>
        </row>
        <row r="216">
          <cell r="G216">
            <v>141895.49</v>
          </cell>
        </row>
        <row r="234">
          <cell r="G234">
            <v>138395.49</v>
          </cell>
        </row>
        <row r="252">
          <cell r="G252">
            <v>138395.49</v>
          </cell>
        </row>
        <row r="270">
          <cell r="G270">
            <v>131895.49</v>
          </cell>
        </row>
        <row r="384">
          <cell r="G384">
            <v>3577168.13</v>
          </cell>
        </row>
        <row r="393">
          <cell r="G393">
            <v>3865668.13</v>
          </cell>
        </row>
        <row r="401">
          <cell r="G401">
            <v>3197807.71</v>
          </cell>
        </row>
        <row r="409">
          <cell r="G409">
            <v>3956824.66</v>
          </cell>
        </row>
        <row r="417">
          <cell r="G417">
            <v>4676127.17</v>
          </cell>
        </row>
        <row r="424">
          <cell r="G424">
            <v>4972943.6100000003</v>
          </cell>
        </row>
        <row r="433">
          <cell r="G433">
            <v>3936129.42</v>
          </cell>
        </row>
        <row r="441">
          <cell r="G441">
            <v>3933679.37</v>
          </cell>
        </row>
        <row r="450">
          <cell r="G450">
            <v>3688688.75</v>
          </cell>
        </row>
        <row r="458">
          <cell r="G458">
            <v>3423526.92</v>
          </cell>
        </row>
        <row r="466">
          <cell r="G466">
            <v>3120477.25</v>
          </cell>
        </row>
        <row r="475">
          <cell r="G475">
            <v>3621816.88</v>
          </cell>
        </row>
        <row r="483">
          <cell r="G483">
            <v>3120477.25</v>
          </cell>
        </row>
        <row r="528">
          <cell r="G528">
            <v>126580</v>
          </cell>
        </row>
        <row r="548">
          <cell r="G548">
            <v>117875</v>
          </cell>
        </row>
        <row r="570">
          <cell r="G570">
            <v>69077.5</v>
          </cell>
        </row>
        <row r="581">
          <cell r="G581">
            <v>66713.75</v>
          </cell>
        </row>
        <row r="594">
          <cell r="G594">
            <v>12887.5</v>
          </cell>
        </row>
        <row r="618">
          <cell r="G618">
            <v>28092.5</v>
          </cell>
        </row>
      </sheetData>
      <sheetData sheetId="1">
        <row r="5">
          <cell r="F5">
            <v>50000</v>
          </cell>
        </row>
        <row r="21">
          <cell r="F21">
            <v>15500</v>
          </cell>
        </row>
        <row r="27">
          <cell r="F27">
            <v>12500</v>
          </cell>
        </row>
        <row r="29">
          <cell r="F29">
            <v>45000</v>
          </cell>
        </row>
        <row r="37">
          <cell r="F37">
            <v>68750</v>
          </cell>
        </row>
        <row r="41">
          <cell r="F41">
            <v>16500</v>
          </cell>
        </row>
        <row r="42">
          <cell r="F42">
            <v>12500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ah"/>
      <sheetName val="ANALISA"/>
      <sheetName val="Rekap"/>
      <sheetName val="LT I"/>
      <sheetName val="LT II"/>
      <sheetName val="Site Devlopment"/>
      <sheetName val="jadwal"/>
      <sheetName val="Estimasi Besi"/>
    </sheetNames>
    <sheetDataSet>
      <sheetData sheetId="0">
        <row r="4">
          <cell r="G4">
            <v>50000</v>
          </cell>
        </row>
        <row r="10">
          <cell r="G10">
            <v>600</v>
          </cell>
        </row>
        <row r="11">
          <cell r="G11">
            <v>100000</v>
          </cell>
        </row>
        <row r="12">
          <cell r="G12">
            <v>145000</v>
          </cell>
        </row>
        <row r="13">
          <cell r="G13">
            <v>8000</v>
          </cell>
        </row>
        <row r="14">
          <cell r="G14">
            <v>9000</v>
          </cell>
        </row>
        <row r="15">
          <cell r="G15">
            <v>15000</v>
          </cell>
        </row>
        <row r="16">
          <cell r="G16">
            <v>5000</v>
          </cell>
        </row>
        <row r="17">
          <cell r="G17">
            <v>8000</v>
          </cell>
        </row>
        <row r="18">
          <cell r="G18">
            <v>28000</v>
          </cell>
        </row>
        <row r="19">
          <cell r="G19">
            <v>22500</v>
          </cell>
        </row>
        <row r="20">
          <cell r="G20">
            <v>1350000</v>
          </cell>
        </row>
        <row r="21">
          <cell r="G21">
            <v>145000</v>
          </cell>
        </row>
        <row r="23">
          <cell r="G23">
            <v>15000</v>
          </cell>
        </row>
        <row r="24">
          <cell r="G24">
            <v>19500</v>
          </cell>
        </row>
        <row r="25">
          <cell r="G25">
            <v>31000</v>
          </cell>
        </row>
        <row r="26">
          <cell r="G26">
            <v>65000</v>
          </cell>
        </row>
        <row r="27">
          <cell r="G27">
            <v>6500</v>
          </cell>
        </row>
        <row r="28">
          <cell r="G28">
            <v>535000</v>
          </cell>
        </row>
        <row r="29">
          <cell r="G29">
            <v>515000</v>
          </cell>
        </row>
        <row r="30">
          <cell r="G30">
            <v>750000</v>
          </cell>
        </row>
        <row r="31">
          <cell r="G31">
            <v>98000</v>
          </cell>
        </row>
        <row r="32">
          <cell r="G32">
            <v>8000</v>
          </cell>
        </row>
        <row r="33">
          <cell r="G33">
            <v>7500</v>
          </cell>
        </row>
        <row r="34">
          <cell r="G34">
            <v>1800000</v>
          </cell>
        </row>
        <row r="35">
          <cell r="G35">
            <v>3600000</v>
          </cell>
        </row>
        <row r="36">
          <cell r="G36">
            <v>2600000</v>
          </cell>
        </row>
        <row r="37">
          <cell r="G37">
            <v>2100000</v>
          </cell>
        </row>
        <row r="38">
          <cell r="G38">
            <v>92500</v>
          </cell>
        </row>
        <row r="39">
          <cell r="G39">
            <v>55000</v>
          </cell>
        </row>
        <row r="40">
          <cell r="G40">
            <v>65000</v>
          </cell>
        </row>
        <row r="41">
          <cell r="G41">
            <v>82500</v>
          </cell>
        </row>
        <row r="42">
          <cell r="G42">
            <v>105000</v>
          </cell>
        </row>
        <row r="43">
          <cell r="G43">
            <v>2000</v>
          </cell>
        </row>
        <row r="44">
          <cell r="G44">
            <v>7500</v>
          </cell>
        </row>
        <row r="45">
          <cell r="G45">
            <v>55000</v>
          </cell>
        </row>
        <row r="47">
          <cell r="G47">
            <v>92000</v>
          </cell>
        </row>
        <row r="48">
          <cell r="G48">
            <v>15000</v>
          </cell>
        </row>
        <row r="49">
          <cell r="G49">
            <v>8500</v>
          </cell>
        </row>
        <row r="50">
          <cell r="G50">
            <v>11000</v>
          </cell>
        </row>
        <row r="51">
          <cell r="G51">
            <v>70000</v>
          </cell>
        </row>
        <row r="52">
          <cell r="G52">
            <v>50000</v>
          </cell>
        </row>
        <row r="53">
          <cell r="G53">
            <v>105000</v>
          </cell>
        </row>
        <row r="54">
          <cell r="G54">
            <v>90000</v>
          </cell>
        </row>
        <row r="55">
          <cell r="G55">
            <v>65000</v>
          </cell>
        </row>
        <row r="56">
          <cell r="G56">
            <v>700000</v>
          </cell>
        </row>
        <row r="57">
          <cell r="G57">
            <v>3500000</v>
          </cell>
        </row>
        <row r="58">
          <cell r="G58">
            <v>975000</v>
          </cell>
        </row>
        <row r="59">
          <cell r="G59">
            <v>800000</v>
          </cell>
        </row>
        <row r="60">
          <cell r="G60">
            <v>425000</v>
          </cell>
        </row>
        <row r="61">
          <cell r="G61">
            <v>35000</v>
          </cell>
        </row>
        <row r="62">
          <cell r="G62">
            <v>55000</v>
          </cell>
        </row>
        <row r="63">
          <cell r="G63">
            <v>45000</v>
          </cell>
        </row>
        <row r="64">
          <cell r="G64">
            <v>85000</v>
          </cell>
        </row>
        <row r="65">
          <cell r="G65">
            <v>35000</v>
          </cell>
        </row>
        <row r="66">
          <cell r="G66">
            <v>33000</v>
          </cell>
        </row>
        <row r="67">
          <cell r="G67">
            <v>85000</v>
          </cell>
        </row>
        <row r="68">
          <cell r="G68">
            <v>25000</v>
          </cell>
        </row>
        <row r="69">
          <cell r="G69">
            <v>35000</v>
          </cell>
        </row>
        <row r="70">
          <cell r="G70">
            <v>5000</v>
          </cell>
        </row>
        <row r="71">
          <cell r="G71">
            <v>6000</v>
          </cell>
        </row>
        <row r="72">
          <cell r="G72">
            <v>17500</v>
          </cell>
        </row>
      </sheetData>
      <sheetData sheetId="1">
        <row r="12">
          <cell r="G12">
            <v>19662.5</v>
          </cell>
        </row>
        <row r="19">
          <cell r="G19">
            <v>18500</v>
          </cell>
        </row>
        <row r="26">
          <cell r="G26">
            <v>8872.5</v>
          </cell>
        </row>
        <row r="34">
          <cell r="G34">
            <v>51375</v>
          </cell>
        </row>
        <row r="141">
          <cell r="G141">
            <v>410400</v>
          </cell>
        </row>
        <row r="229">
          <cell r="G229">
            <v>630790</v>
          </cell>
        </row>
        <row r="246">
          <cell r="G246">
            <v>9710</v>
          </cell>
        </row>
        <row r="263">
          <cell r="G263">
            <v>10810</v>
          </cell>
        </row>
        <row r="295">
          <cell r="G295">
            <v>42803.700000000004</v>
          </cell>
        </row>
        <row r="299">
          <cell r="G299">
            <v>60000</v>
          </cell>
        </row>
        <row r="313">
          <cell r="G313">
            <v>1293062.5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duk"/>
      <sheetName val="Kelengkapan"/>
      <sheetName val="Penawaran"/>
      <sheetName val="Jadwal Pelaksanaan"/>
      <sheetName val="Jadwal Alat"/>
      <sheetName val="Rekapitulasi"/>
      <sheetName val="Kuantitas &amp; Harga"/>
      <sheetName val="Anl. Tehnis"/>
      <sheetName val="Analisa"/>
      <sheetName val="Harga Satuan"/>
      <sheetName val="Anl. Mobilisasi"/>
      <sheetName val="Anl Pem Rutin"/>
      <sheetName val="Kap.Pemecah Batu"/>
      <sheetName val="Kapasitas AMP"/>
      <sheetName val="MP. Utama"/>
      <sheetName val="Peralatan"/>
      <sheetName val="Subkon"/>
      <sheetName val="Staf Inti"/>
      <sheetName val="Metode Bgn"/>
      <sheetName val="Metode Jln"/>
      <sheetName val="Mat On Site"/>
      <sheetName val="Kuli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LAMPIRAN 2a PENAWARAN</v>
          </cell>
        </row>
        <row r="3">
          <cell r="A3" t="str">
            <v>DAFTAR KUANTITAS DAN HARGA</v>
          </cell>
        </row>
        <row r="5">
          <cell r="A5" t="str">
            <v xml:space="preserve"> Nama Penawar</v>
          </cell>
          <cell r="D5" t="str">
            <v>:</v>
          </cell>
          <cell r="E5" t="str">
            <v>CV.TUAH ALAM</v>
          </cell>
        </row>
        <row r="6">
          <cell r="A6" t="str">
            <v xml:space="preserve"> Nama Kegiatan</v>
          </cell>
          <cell r="D6" t="str">
            <v>:</v>
          </cell>
          <cell r="E6" t="str">
            <v>Rehabilitasi dan Rekonstruksi Jalan Nasional NAD</v>
          </cell>
        </row>
        <row r="7">
          <cell r="A7" t="str">
            <v xml:space="preserve"> Nama Paket</v>
          </cell>
          <cell r="D7" t="str">
            <v>:</v>
          </cell>
          <cell r="E7" t="str">
            <v>Pembangunan BBI Palawija Kab.Aceh Barat Daya</v>
          </cell>
        </row>
        <row r="8">
          <cell r="A8" t="str">
            <v xml:space="preserve"> No. Paket Kontrak</v>
          </cell>
          <cell r="D8" t="str">
            <v>:</v>
          </cell>
          <cell r="E8" t="str">
            <v>(BRR-JN 09)</v>
          </cell>
        </row>
        <row r="9">
          <cell r="A9" t="str">
            <v xml:space="preserve"> Provinsi/Kota/Kodya</v>
          </cell>
          <cell r="D9" t="str">
            <v>:</v>
          </cell>
          <cell r="E9" t="str">
            <v>Nanggroe Aceh Darussalam / Aceh Besar</v>
          </cell>
        </row>
        <row r="11">
          <cell r="F11" t="str">
            <v/>
          </cell>
          <cell r="G11" t="str">
            <v/>
          </cell>
        </row>
        <row r="12">
          <cell r="A12" t="str">
            <v>MATA</v>
          </cell>
          <cell r="B12" t="str">
            <v>URAIAN</v>
          </cell>
          <cell r="F12" t="str">
            <v>SA</v>
          </cell>
          <cell r="G12" t="str">
            <v>PERKIRAAN</v>
          </cell>
          <cell r="H12" t="str">
            <v>HARGA</v>
          </cell>
          <cell r="I12" t="str">
            <v>JUMLAH</v>
          </cell>
        </row>
        <row r="13">
          <cell r="A13" t="str">
            <v>PEMBA</v>
          </cell>
          <cell r="F13" t="str">
            <v>TU</v>
          </cell>
          <cell r="G13" t="str">
            <v>KUANTITAS</v>
          </cell>
          <cell r="H13" t="str">
            <v>SATUAN</v>
          </cell>
          <cell r="I13" t="str">
            <v>HARGA</v>
          </cell>
        </row>
        <row r="14">
          <cell r="A14" t="str">
            <v>YARAN</v>
          </cell>
          <cell r="F14" t="str">
            <v>AN</v>
          </cell>
          <cell r="H14" t="str">
            <v>(Rp.)</v>
          </cell>
          <cell r="I14" t="str">
            <v>(Rp.)</v>
          </cell>
        </row>
        <row r="15">
          <cell r="A15" t="str">
            <v>a</v>
          </cell>
          <cell r="B15" t="str">
            <v>b</v>
          </cell>
          <cell r="F15" t="str">
            <v>c</v>
          </cell>
          <cell r="G15" t="str">
            <v>d</v>
          </cell>
          <cell r="H15" t="str">
            <v>e</v>
          </cell>
          <cell r="I15" t="str">
            <v>f = (d x e)</v>
          </cell>
        </row>
        <row r="17">
          <cell r="C17" t="str">
            <v>Divisi 1 UMUM</v>
          </cell>
        </row>
        <row r="19">
          <cell r="A19" t="str">
            <v>1.2</v>
          </cell>
          <cell r="C19" t="str">
            <v>Mobilisasi</v>
          </cell>
          <cell r="F19" t="str">
            <v>LS</v>
          </cell>
          <cell r="G19">
            <v>1</v>
          </cell>
          <cell r="H19">
            <v>97800000</v>
          </cell>
          <cell r="I19">
            <v>97800000</v>
          </cell>
        </row>
        <row r="23">
          <cell r="C23" t="str">
            <v>Jumlah Harga Penawaran Divisi 1 (masuk pada Rekapitulasi Daftar Kuantitas dan Harga)</v>
          </cell>
          <cell r="I23">
            <v>97800000</v>
          </cell>
        </row>
        <row r="26">
          <cell r="C26" t="str">
            <v>Divisi  2. DRAINASE</v>
          </cell>
        </row>
        <row r="28">
          <cell r="A28" t="str">
            <v>2.1</v>
          </cell>
          <cell r="C28" t="str">
            <v xml:space="preserve">Galian untuk Selokan Drainase dan Saluran Air </v>
          </cell>
          <cell r="F28" t="str">
            <v>M3</v>
          </cell>
          <cell r="G28">
            <v>250</v>
          </cell>
          <cell r="H28">
            <v>35744.58</v>
          </cell>
          <cell r="I28">
            <v>8936145</v>
          </cell>
        </row>
        <row r="29">
          <cell r="A29" t="str">
            <v>2.2</v>
          </cell>
          <cell r="C29" t="str">
            <v>Pasangan Batu dengan Mortar</v>
          </cell>
          <cell r="F29" t="str">
            <v>M3</v>
          </cell>
          <cell r="G29">
            <v>122.5</v>
          </cell>
          <cell r="H29">
            <v>350250.53</v>
          </cell>
          <cell r="I29">
            <v>42905689.925000004</v>
          </cell>
        </row>
        <row r="30">
          <cell r="A30" t="str">
            <v>2.3 (1)</v>
          </cell>
          <cell r="C30" t="str">
            <v>Gorong-Gorong Pipa Beton Bertulang, Diameter Dalam &lt; 45 cm</v>
          </cell>
          <cell r="F30" t="str">
            <v>M1</v>
          </cell>
        </row>
        <row r="31">
          <cell r="A31" t="str">
            <v>2.3 (2)</v>
          </cell>
          <cell r="C31" t="str">
            <v>Gorong-Gorong Pipa Beton Bertulang, Diameter Dalam 45 - &lt;75 cm</v>
          </cell>
          <cell r="F31" t="str">
            <v>M1</v>
          </cell>
        </row>
        <row r="32">
          <cell r="A32" t="str">
            <v>2.3 (3)</v>
          </cell>
          <cell r="C32" t="str">
            <v xml:space="preserve">Gorong-Gorong Pipa Beton Bertulang, Diameter Dalam 75 - 120 cm </v>
          </cell>
          <cell r="F32" t="str">
            <v>M1</v>
          </cell>
        </row>
        <row r="35">
          <cell r="C35" t="str">
            <v>Jumlah Harga Penawaran Divisi 2 (masuk pada Rekapitulasi Daftar Kuantitas dan Harga)</v>
          </cell>
          <cell r="I35">
            <v>51841834.925000004</v>
          </cell>
        </row>
        <row r="38">
          <cell r="C38" t="str">
            <v>Divisi  3.  PEKERJAAN  TANAH</v>
          </cell>
        </row>
        <row r="40">
          <cell r="A40" t="str">
            <v>3.1 (1)</v>
          </cell>
          <cell r="C40" t="str">
            <v>Galian Biasa</v>
          </cell>
          <cell r="F40" t="str">
            <v>M3</v>
          </cell>
          <cell r="G40">
            <v>10400</v>
          </cell>
          <cell r="H40">
            <v>25490.69</v>
          </cell>
          <cell r="I40">
            <v>265103176</v>
          </cell>
        </row>
        <row r="41">
          <cell r="A41" t="str">
            <v>3.1 (2)</v>
          </cell>
          <cell r="C41" t="str">
            <v>Galian Batu</v>
          </cell>
          <cell r="F41" t="str">
            <v>M3</v>
          </cell>
          <cell r="G41">
            <v>3000</v>
          </cell>
          <cell r="H41">
            <v>132421.32999999999</v>
          </cell>
          <cell r="I41">
            <v>397263989.99999994</v>
          </cell>
        </row>
        <row r="42">
          <cell r="A42" t="str">
            <v>3.1 (3)</v>
          </cell>
          <cell r="C42" t="str">
            <v>Galian Struktur dengan Kedalaman 0 - 2 meter</v>
          </cell>
          <cell r="F42" t="str">
            <v>M3</v>
          </cell>
        </row>
        <row r="43">
          <cell r="A43" t="str">
            <v>3.2 (1)</v>
          </cell>
          <cell r="C43" t="str">
            <v>Timbunan Biasa</v>
          </cell>
          <cell r="F43" t="str">
            <v>M3</v>
          </cell>
          <cell r="G43">
            <v>1450</v>
          </cell>
          <cell r="H43">
            <v>70597.34</v>
          </cell>
          <cell r="I43">
            <v>102366143</v>
          </cell>
        </row>
        <row r="44">
          <cell r="A44" t="str">
            <v>3.2 (2)</v>
          </cell>
          <cell r="C44" t="str">
            <v>Timbunan Pilihan</v>
          </cell>
          <cell r="F44" t="str">
            <v>M3</v>
          </cell>
          <cell r="G44">
            <v>600</v>
          </cell>
          <cell r="H44">
            <v>139344.39000000001</v>
          </cell>
          <cell r="I44">
            <v>83606634.000000015</v>
          </cell>
        </row>
        <row r="45">
          <cell r="A45" t="str">
            <v>3.3</v>
          </cell>
          <cell r="C45" t="str">
            <v>Penyiapan Badan Jalan</v>
          </cell>
          <cell r="F45" t="str">
            <v>M2</v>
          </cell>
          <cell r="G45">
            <v>9600</v>
          </cell>
          <cell r="H45">
            <v>2187.83</v>
          </cell>
          <cell r="I45">
            <v>21003168</v>
          </cell>
        </row>
        <row r="48">
          <cell r="C48" t="str">
            <v>Jumlah Harga Penawaran Divisi 3 (masuk pada Rekapitulasi Daftar Kuantitas dan Harga)</v>
          </cell>
          <cell r="I48">
            <v>869343111</v>
          </cell>
        </row>
        <row r="51">
          <cell r="C51" t="str">
            <v>Divisi  4.  PELEBARAN PERKERASAN DAN BAHU JALAN</v>
          </cell>
        </row>
        <row r="53">
          <cell r="A53" t="str">
            <v>4.2 (1)</v>
          </cell>
          <cell r="C53" t="str">
            <v>Lapis Pondasi Agregat Kelas A</v>
          </cell>
          <cell r="F53" t="str">
            <v>M3</v>
          </cell>
        </row>
        <row r="54">
          <cell r="A54" t="str">
            <v>4.2 (2)</v>
          </cell>
          <cell r="C54" t="str">
            <v>Lapis Pondasi Agregat Kelas B</v>
          </cell>
          <cell r="F54" t="str">
            <v>M3</v>
          </cell>
          <cell r="G54">
            <v>450</v>
          </cell>
          <cell r="H54">
            <v>260078.49</v>
          </cell>
          <cell r="I54">
            <v>117035320.5</v>
          </cell>
        </row>
        <row r="55">
          <cell r="A55" t="str">
            <v>4.2 (3)</v>
          </cell>
          <cell r="C55" t="str">
            <v>Semen Untuk Lapis Pondasi Semen Tanah</v>
          </cell>
          <cell r="F55" t="str">
            <v>M3</v>
          </cell>
        </row>
        <row r="56">
          <cell r="A56" t="str">
            <v>4.2 (7)</v>
          </cell>
          <cell r="C56" t="str">
            <v>Lapis Resap Pengikat</v>
          </cell>
          <cell r="F56" t="str">
            <v>Liter</v>
          </cell>
        </row>
        <row r="59">
          <cell r="C59" t="str">
            <v>Jumlah Harga Penawaran Divisi 4 (masuk pada Rekapitulasi Daftar Kuantitas dan Harga)</v>
          </cell>
          <cell r="I59">
            <v>117035320.5</v>
          </cell>
        </row>
        <row r="62">
          <cell r="C62" t="str">
            <v>Divisi  5.  PERKERASAN  BERBUTIR</v>
          </cell>
        </row>
        <row r="64">
          <cell r="A64" t="str">
            <v>5.1 (1)</v>
          </cell>
          <cell r="C64" t="str">
            <v>Lapis Pondasi Agregat Kelas A</v>
          </cell>
          <cell r="F64" t="str">
            <v>M3</v>
          </cell>
          <cell r="G64">
            <v>1012.5</v>
          </cell>
          <cell r="H64">
            <v>302477.53000000003</v>
          </cell>
          <cell r="I64">
            <v>306258499.125</v>
          </cell>
        </row>
        <row r="65">
          <cell r="A65" t="str">
            <v>5.1 (2)</v>
          </cell>
          <cell r="C65" t="str">
            <v>Lapis Pondasi Agregat Kelas B</v>
          </cell>
          <cell r="F65" t="str">
            <v>M3</v>
          </cell>
          <cell r="G65">
            <v>1350</v>
          </cell>
          <cell r="H65">
            <v>265502.90000000002</v>
          </cell>
          <cell r="I65">
            <v>358428915.00000006</v>
          </cell>
        </row>
        <row r="66">
          <cell r="A66" t="str">
            <v>5.2 (1)</v>
          </cell>
          <cell r="C66" t="str">
            <v>Lapis Pondasi Agregat Kelas C</v>
          </cell>
          <cell r="F66" t="str">
            <v>M3</v>
          </cell>
          <cell r="G66">
            <v>5040</v>
          </cell>
          <cell r="H66">
            <v>227231.62</v>
          </cell>
          <cell r="I66">
            <v>1145247364.8</v>
          </cell>
        </row>
        <row r="69">
          <cell r="C69" t="str">
            <v>Jumlah Harga Penawaran Divisi 5 (masuk pada Rekapitulasi Daftar Kuantitas dan Harga)</v>
          </cell>
          <cell r="I69">
            <v>1809934778.925</v>
          </cell>
        </row>
        <row r="72">
          <cell r="C72" t="str">
            <v>Divisi  6.  PERKERASAN  ASPAL</v>
          </cell>
        </row>
        <row r="74">
          <cell r="A74" t="str">
            <v>6.1 (1)</v>
          </cell>
          <cell r="C74" t="str">
            <v>Lapis Resap Pengikat</v>
          </cell>
          <cell r="F74" t="str">
            <v>Liter</v>
          </cell>
          <cell r="G74">
            <v>5400</v>
          </cell>
          <cell r="H74">
            <v>9183.58</v>
          </cell>
          <cell r="I74">
            <v>49591332</v>
          </cell>
        </row>
        <row r="75">
          <cell r="A75" t="str">
            <v>6.1 (2)</v>
          </cell>
          <cell r="C75" t="str">
            <v>Lapis Perekat</v>
          </cell>
          <cell r="F75" t="str">
            <v>Liter</v>
          </cell>
        </row>
        <row r="76">
          <cell r="A76" t="str">
            <v>6.3 (5)</v>
          </cell>
          <cell r="C76" t="str">
            <v>Laston - Lapis Aus (AC-WC)</v>
          </cell>
          <cell r="F76" t="str">
            <v>M2</v>
          </cell>
        </row>
        <row r="77">
          <cell r="A77" t="str">
            <v>6.3 (5)a</v>
          </cell>
          <cell r="C77" t="str">
            <v>Laston - Lapis Aus (AC-WC) Levelling</v>
          </cell>
          <cell r="F77" t="str">
            <v>Ton</v>
          </cell>
        </row>
        <row r="78">
          <cell r="A78" t="str">
            <v>6.3 (6)</v>
          </cell>
          <cell r="C78" t="str">
            <v>Laston - Lapis Pengikat (AC-BC)</v>
          </cell>
          <cell r="F78" t="str">
            <v>M3</v>
          </cell>
          <cell r="G78">
            <v>337.5</v>
          </cell>
          <cell r="H78">
            <v>1624866.08</v>
          </cell>
          <cell r="I78">
            <v>548392302</v>
          </cell>
        </row>
        <row r="79">
          <cell r="A79" t="str">
            <v>6.3 (6)a</v>
          </cell>
          <cell r="C79" t="str">
            <v>Laston - Lapis Pengikat (AC-BC) Levelling</v>
          </cell>
          <cell r="F79" t="str">
            <v>Ton</v>
          </cell>
        </row>
        <row r="82">
          <cell r="C82" t="str">
            <v>Jumlah Harga Penawaran Divisi 6 (masuk pada Rekapitulasi Daftar Kuantitas dan Harga)</v>
          </cell>
          <cell r="I82">
            <v>597983634</v>
          </cell>
        </row>
        <row r="85">
          <cell r="C85" t="str">
            <v>Divisi  7.  STRUKTUR</v>
          </cell>
        </row>
        <row r="106">
          <cell r="I106">
            <v>329588793.71899998</v>
          </cell>
        </row>
        <row r="138">
          <cell r="I138">
            <v>29856040.600000001</v>
          </cell>
        </row>
        <row r="176">
          <cell r="I176">
            <v>0</v>
          </cell>
        </row>
      </sheetData>
      <sheetData sheetId="7" refreshError="1"/>
      <sheetData sheetId="8" refreshError="1"/>
      <sheetData sheetId="9" refreshError="1"/>
      <sheetData sheetId="10">
        <row r="57">
          <cell r="K57">
            <v>97800000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Q LtI"/>
      <sheetName val="BQ LtII"/>
      <sheetName val="BQ Lt III"/>
      <sheetName val="REKAP"/>
      <sheetName val="HARGA BAHAN"/>
      <sheetName val="ANALISA"/>
      <sheetName val="jadwal"/>
    </sheetNames>
    <sheetDataSet>
      <sheetData sheetId="0">
        <row r="16">
          <cell r="G16">
            <v>33656000</v>
          </cell>
        </row>
        <row r="24">
          <cell r="G24">
            <v>45210684.574999988</v>
          </cell>
        </row>
        <row r="34">
          <cell r="G34">
            <v>282724375.01349998</v>
          </cell>
        </row>
        <row r="49">
          <cell r="G49">
            <v>1566157378.9719703</v>
          </cell>
        </row>
        <row r="61">
          <cell r="G61">
            <v>228217732.52581999</v>
          </cell>
        </row>
        <row r="72">
          <cell r="G72">
            <v>409938800</v>
          </cell>
        </row>
        <row r="84">
          <cell r="G84">
            <v>59363000</v>
          </cell>
        </row>
        <row r="101">
          <cell r="G101">
            <v>137132500</v>
          </cell>
        </row>
        <row r="107">
          <cell r="G107">
            <v>132770000</v>
          </cell>
        </row>
      </sheetData>
      <sheetData sheetId="1">
        <row r="15">
          <cell r="G15">
            <v>114091777.2</v>
          </cell>
        </row>
        <row r="29">
          <cell r="G29">
            <v>1037791509.0018402</v>
          </cell>
        </row>
        <row r="37">
          <cell r="G37">
            <v>138709209.77500001</v>
          </cell>
        </row>
        <row r="45">
          <cell r="G45">
            <v>161327400</v>
          </cell>
        </row>
        <row r="53">
          <cell r="G53">
            <v>141939245.25</v>
          </cell>
        </row>
        <row r="61">
          <cell r="G61">
            <v>16738000</v>
          </cell>
        </row>
        <row r="66">
          <cell r="G66">
            <v>24178770</v>
          </cell>
        </row>
        <row r="71">
          <cell r="G71">
            <v>49005000</v>
          </cell>
        </row>
      </sheetData>
      <sheetData sheetId="2">
        <row r="15">
          <cell r="G15">
            <v>47647060.575000003</v>
          </cell>
        </row>
        <row r="26">
          <cell r="G26">
            <v>730575839.26659989</v>
          </cell>
        </row>
        <row r="34">
          <cell r="G34">
            <v>89879622.025000006</v>
          </cell>
        </row>
        <row r="42">
          <cell r="G42">
            <v>131215000</v>
          </cell>
        </row>
        <row r="50">
          <cell r="G50">
            <v>155681079</v>
          </cell>
        </row>
        <row r="57">
          <cell r="G57">
            <v>12084000</v>
          </cell>
        </row>
        <row r="62">
          <cell r="G62">
            <v>20562819.75</v>
          </cell>
        </row>
        <row r="67">
          <cell r="G67">
            <v>13880000</v>
          </cell>
        </row>
      </sheetData>
      <sheetData sheetId="3"/>
      <sheetData sheetId="4">
        <row r="18">
          <cell r="F18">
            <v>50000</v>
          </cell>
        </row>
        <row r="19">
          <cell r="F19">
            <v>40000</v>
          </cell>
        </row>
        <row r="20">
          <cell r="F20">
            <v>46500</v>
          </cell>
        </row>
        <row r="36">
          <cell r="F36">
            <v>90000</v>
          </cell>
        </row>
        <row r="37">
          <cell r="F37">
            <v>68750</v>
          </cell>
        </row>
        <row r="44">
          <cell r="F44">
            <v>17500</v>
          </cell>
        </row>
      </sheetData>
      <sheetData sheetId="5">
        <row r="108">
          <cell r="G108">
            <v>93620</v>
          </cell>
        </row>
        <row r="189">
          <cell r="G189">
            <v>435096</v>
          </cell>
        </row>
        <row r="196">
          <cell r="G196">
            <v>418500</v>
          </cell>
        </row>
        <row r="681">
          <cell r="G681">
            <v>14370000</v>
          </cell>
        </row>
      </sheetData>
      <sheetData sheetId="6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L-10"/>
      <sheetName val="L-2b,c"/>
      <sheetName val="L-2a"/>
      <sheetName val="Rekap"/>
      <sheetName val="BoQ"/>
      <sheetName val="L-3a,4"/>
      <sheetName val="L-4a,b"/>
      <sheetName val="L-7"/>
      <sheetName val="L-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LAMPIRAN 1 PENAWARAN</v>
          </cell>
        </row>
        <row r="4">
          <cell r="B4" t="str">
            <v>REKAPITULASI</v>
          </cell>
        </row>
        <row r="5">
          <cell r="B5" t="str">
            <v>PERKIRAAN HARGA PEKERJAAN</v>
          </cell>
        </row>
        <row r="7">
          <cell r="B7" t="str">
            <v xml:space="preserve"> No. Paket Kontrak</v>
          </cell>
          <cell r="D7" t="str">
            <v xml:space="preserve">  : -</v>
          </cell>
        </row>
        <row r="8">
          <cell r="B8" t="str">
            <v xml:space="preserve"> Nama Paket</v>
          </cell>
          <cell r="D8" t="str">
            <v xml:space="preserve">  : PEMBANGUNAN JALAN KABANJAHE-KUTABULUH (EFF. 4,50 KM)</v>
          </cell>
        </row>
        <row r="9">
          <cell r="B9" t="str">
            <v xml:space="preserve"> Prop / Kab / Kodya</v>
          </cell>
          <cell r="D9" t="str">
            <v xml:space="preserve">  : PROPINSI SUMATERA UTARA</v>
          </cell>
        </row>
        <row r="12">
          <cell r="G12" t="str">
            <v>Jumlah Harga</v>
          </cell>
        </row>
        <row r="13">
          <cell r="B13" t="str">
            <v>No. Divisi</v>
          </cell>
          <cell r="D13" t="str">
            <v xml:space="preserve">                    Uraian</v>
          </cell>
          <cell r="G13" t="str">
            <v>Pekerjaan</v>
          </cell>
        </row>
        <row r="14">
          <cell r="G14" t="str">
            <v>(Rupiah)</v>
          </cell>
        </row>
        <row r="16">
          <cell r="B16">
            <v>1</v>
          </cell>
          <cell r="D16" t="str">
            <v>Umum</v>
          </cell>
          <cell r="G16">
            <v>169350000</v>
          </cell>
        </row>
        <row r="17">
          <cell r="B17">
            <v>2</v>
          </cell>
          <cell r="D17" t="str">
            <v>Drainase</v>
          </cell>
          <cell r="G17">
            <v>424216838.67600006</v>
          </cell>
        </row>
        <row r="18">
          <cell r="B18">
            <v>3</v>
          </cell>
          <cell r="D18" t="str">
            <v>Pekerjaan Tanah</v>
          </cell>
          <cell r="G18">
            <v>2394134009.0953999</v>
          </cell>
        </row>
        <row r="19">
          <cell r="B19">
            <v>4</v>
          </cell>
          <cell r="D19" t="str">
            <v>Perbaikan Tepi Perkerasan dan Bahu Jalan</v>
          </cell>
          <cell r="G19">
            <v>401139972</v>
          </cell>
        </row>
        <row r="20">
          <cell r="B20">
            <v>5</v>
          </cell>
          <cell r="D20" t="str">
            <v>Pekerasan Berbutir</v>
          </cell>
          <cell r="G20">
            <v>1931135683.23</v>
          </cell>
        </row>
        <row r="21">
          <cell r="B21">
            <v>6</v>
          </cell>
          <cell r="D21" t="str">
            <v>Perkerasan Aspal</v>
          </cell>
          <cell r="G21">
            <v>3571155765.9400005</v>
          </cell>
        </row>
        <row r="22">
          <cell r="B22">
            <v>7</v>
          </cell>
          <cell r="D22" t="str">
            <v>Struktur</v>
          </cell>
          <cell r="G22">
            <v>44530957.640000001</v>
          </cell>
        </row>
        <row r="23">
          <cell r="B23">
            <v>8</v>
          </cell>
          <cell r="D23" t="str">
            <v>Pengembalian Kondisi dan Pekerjaan  Minor</v>
          </cell>
          <cell r="G23">
            <v>117425874.13</v>
          </cell>
        </row>
        <row r="24">
          <cell r="B24">
            <v>9</v>
          </cell>
          <cell r="D24" t="str">
            <v>Pekerjaan Harian</v>
          </cell>
          <cell r="G24">
            <v>26002033.75</v>
          </cell>
        </row>
        <row r="25">
          <cell r="B25">
            <v>10</v>
          </cell>
          <cell r="D25" t="str">
            <v>Pekerjaan Lain-lain</v>
          </cell>
          <cell r="G25">
            <v>0</v>
          </cell>
        </row>
        <row r="27">
          <cell r="B27" t="str">
            <v xml:space="preserve">  (A)    Jumlah Harga Pekerjaan ( termasuk Biaya Umum dan Keuntungan )</v>
          </cell>
          <cell r="G27">
            <v>9079091134.461401</v>
          </cell>
        </row>
        <row r="28">
          <cell r="B28" t="str">
            <v xml:space="preserve">  (B)    Pajak Pertambahan Nilai ( PPN ) = 10% x (A)</v>
          </cell>
          <cell r="G28">
            <v>907909113.44614017</v>
          </cell>
        </row>
        <row r="29">
          <cell r="B29" t="str">
            <v xml:space="preserve">  (C)    JUMLAH TOTAL HARGA PEKERJAAN = (A) + (B)</v>
          </cell>
          <cell r="G29">
            <v>9987000247.9075413</v>
          </cell>
        </row>
        <row r="30">
          <cell r="B30" t="str">
            <v xml:space="preserve">  (D)    JUMLAH TOTAL HARGA PEKERJAAN (PEMBULATAN)</v>
          </cell>
          <cell r="G30">
            <v>9987000000</v>
          </cell>
        </row>
        <row r="31">
          <cell r="B31" t="str">
            <v xml:space="preserve">  Terbilang :</v>
          </cell>
        </row>
        <row r="32">
          <cell r="C32" t="str">
            <v>Sembilan Milyar Sembilan Ratus Delapan Puluh Tujuh Juta Rupiah.-</v>
          </cell>
        </row>
        <row r="39">
          <cell r="E39" t="str">
            <v>Medan, 31 Mei 2005</v>
          </cell>
        </row>
        <row r="41">
          <cell r="E41" t="str">
            <v>PT. HUTAMA KARYA ( Persero )</v>
          </cell>
        </row>
        <row r="42">
          <cell r="E42" t="str">
            <v>Cabang IA Sumatera Utara &amp; NAD</v>
          </cell>
        </row>
        <row r="48">
          <cell r="E48" t="str">
            <v>Ir. SIGIT WINARTO</v>
          </cell>
        </row>
      </sheetData>
      <sheetData sheetId="5" refreshError="1">
        <row r="2">
          <cell r="A2" t="str">
            <v>DAFTAR  KUANTITAS DAN HARGA</v>
          </cell>
        </row>
        <row r="4">
          <cell r="A4" t="str">
            <v xml:space="preserve"> No. Paket Kontrak</v>
          </cell>
          <cell r="C4" t="str">
            <v xml:space="preserve">  : -</v>
          </cell>
        </row>
        <row r="5">
          <cell r="A5" t="str">
            <v xml:space="preserve"> Nama Paket</v>
          </cell>
          <cell r="C5" t="str">
            <v xml:space="preserve">  : PEMBANGUNAN JALAN KABANJAHE-KUTABULUH (EFF. 4,50 KM)</v>
          </cell>
        </row>
        <row r="6">
          <cell r="A6" t="str">
            <v xml:space="preserve"> Prop / Kab / Kodya</v>
          </cell>
          <cell r="C6" t="str">
            <v xml:space="preserve">  : PROPINSI SUMATERA UTARA</v>
          </cell>
        </row>
        <row r="8">
          <cell r="D8" t="str">
            <v/>
          </cell>
          <cell r="E8" t="str">
            <v/>
          </cell>
        </row>
        <row r="9">
          <cell r="A9" t="str">
            <v>No. Mata</v>
          </cell>
          <cell r="B9" t="str">
            <v>Uraian</v>
          </cell>
          <cell r="D9" t="str">
            <v>Satuan</v>
          </cell>
          <cell r="E9" t="str">
            <v>Perkiraan</v>
          </cell>
          <cell r="F9" t="str">
            <v>Harga</v>
          </cell>
          <cell r="G9" t="str">
            <v>Jumlah</v>
          </cell>
        </row>
        <row r="10">
          <cell r="A10" t="str">
            <v>Pembayaran</v>
          </cell>
          <cell r="E10" t="str">
            <v>Kuantitas</v>
          </cell>
          <cell r="F10" t="str">
            <v>Satuan</v>
          </cell>
          <cell r="G10" t="str">
            <v>Harga-Harga</v>
          </cell>
        </row>
        <row r="11">
          <cell r="F11" t="str">
            <v>(Rupiah)</v>
          </cell>
          <cell r="G11" t="str">
            <v>(Rupiah)</v>
          </cell>
        </row>
        <row r="12">
          <cell r="A12" t="str">
            <v>a</v>
          </cell>
          <cell r="C12" t="str">
            <v>b</v>
          </cell>
          <cell r="D12" t="str">
            <v>c</v>
          </cell>
          <cell r="E12" t="str">
            <v>d</v>
          </cell>
          <cell r="F12" t="str">
            <v>e</v>
          </cell>
          <cell r="G12" t="str">
            <v>f = (d x e)</v>
          </cell>
        </row>
        <row r="14">
          <cell r="C14" t="str">
            <v>DIVISI 1. UMUM</v>
          </cell>
        </row>
        <row r="16">
          <cell r="A16" t="str">
            <v>1.2</v>
          </cell>
          <cell r="C16" t="str">
            <v>Mobilisasi</v>
          </cell>
          <cell r="D16" t="str">
            <v>Ls</v>
          </cell>
          <cell r="E16">
            <v>1</v>
          </cell>
          <cell r="F16">
            <v>169350000</v>
          </cell>
          <cell r="G16">
            <v>169350000</v>
          </cell>
        </row>
        <row r="19">
          <cell r="C19" t="str">
            <v>Jumlah Harga Pekerjaan DIVISI 1  (masuk pada Rekapitulasi Perkiraan Harga Pekerjaan)</v>
          </cell>
          <cell r="G19">
            <v>169350000</v>
          </cell>
        </row>
        <row r="22">
          <cell r="C22" t="str">
            <v>DIVISI 2. DRAINASE</v>
          </cell>
        </row>
        <row r="24">
          <cell r="A24" t="str">
            <v>2.1</v>
          </cell>
          <cell r="C24" t="str">
            <v xml:space="preserve">Pekerjaan Galian untuk Selokan Drainase dan Saluran Air </v>
          </cell>
          <cell r="D24" t="str">
            <v>M3</v>
          </cell>
          <cell r="E24">
            <v>1256.67</v>
          </cell>
          <cell r="F24">
            <v>29312.97</v>
          </cell>
          <cell r="G24">
            <v>36836730.009900004</v>
          </cell>
        </row>
        <row r="25">
          <cell r="A25" t="str">
            <v>2.2</v>
          </cell>
          <cell r="C25" t="str">
            <v>Pekerjaan Pasangan Batu dengan Mortar</v>
          </cell>
          <cell r="D25" t="str">
            <v>M3</v>
          </cell>
          <cell r="E25">
            <v>861.33</v>
          </cell>
          <cell r="F25">
            <v>436560.17</v>
          </cell>
          <cell r="G25">
            <v>376022371.22610003</v>
          </cell>
        </row>
        <row r="26">
          <cell r="A26" t="str">
            <v>2.3 (1)</v>
          </cell>
          <cell r="C26" t="str">
            <v>Gorong-Gorong Pipa Beton Bertulang, Diameter Dalam &lt; 45 cm</v>
          </cell>
          <cell r="D26" t="str">
            <v>M1</v>
          </cell>
        </row>
        <row r="27">
          <cell r="A27" t="str">
            <v>2.3 (2)</v>
          </cell>
          <cell r="C27" t="str">
            <v>Gorong-Gorong Pipa Beton Bertulang, Diameter Dalam 45-75 cm</v>
          </cell>
          <cell r="D27" t="str">
            <v>M1</v>
          </cell>
        </row>
        <row r="28">
          <cell r="A28" t="str">
            <v>2.3 (3)</v>
          </cell>
          <cell r="C28" t="str">
            <v xml:space="preserve">Gorong-Gorong Pipa Beton Bertulang, Diameter Dalam 75-120 cm </v>
          </cell>
          <cell r="D28" t="str">
            <v>M1</v>
          </cell>
          <cell r="E28">
            <v>12</v>
          </cell>
          <cell r="F28">
            <v>946478.12</v>
          </cell>
          <cell r="G28">
            <v>11357737.439999999</v>
          </cell>
        </row>
        <row r="29">
          <cell r="A29" t="str">
            <v>2.3 (4)</v>
          </cell>
          <cell r="C29" t="str">
            <v>Gorong-Gorong Pipa Baja Bergelombang</v>
          </cell>
          <cell r="D29" t="str">
            <v>Ton</v>
          </cell>
        </row>
        <row r="30">
          <cell r="A30" t="str">
            <v>2.3 (5)</v>
          </cell>
          <cell r="C30" t="str">
            <v>Gorong-Gorong Beton Tanpa Tulang Diameter Dalam 20 Cm</v>
          </cell>
          <cell r="D30" t="str">
            <v>M1</v>
          </cell>
        </row>
        <row r="31">
          <cell r="A31" t="str">
            <v>2.3 (6)</v>
          </cell>
          <cell r="C31" t="str">
            <v>Gorong-Gorong Beton Tanpa Tulang Diameter Dalam 25 Cm</v>
          </cell>
          <cell r="D31" t="str">
            <v>M1</v>
          </cell>
        </row>
        <row r="32">
          <cell r="A32" t="str">
            <v>2.3 (7)</v>
          </cell>
          <cell r="C32" t="str">
            <v>Gorong-Gorong Beton Tanpa Tulang Diameter Dalam 30 Cm</v>
          </cell>
          <cell r="D32" t="str">
            <v>M1</v>
          </cell>
        </row>
        <row r="33">
          <cell r="A33" t="str">
            <v>2.4 (1)</v>
          </cell>
          <cell r="C33" t="str">
            <v>Urugan Porous atau Material Penyaring</v>
          </cell>
          <cell r="D33" t="str">
            <v>M3</v>
          </cell>
        </row>
        <row r="34">
          <cell r="A34" t="str">
            <v>2.4 (2)</v>
          </cell>
          <cell r="C34" t="str">
            <v>Pekerjaan Drainase di Bawah Permukaan - Anyaman Filter Plastik</v>
          </cell>
          <cell r="D34" t="str">
            <v>M2</v>
          </cell>
        </row>
        <row r="35">
          <cell r="A35" t="str">
            <v>2.4 (3)</v>
          </cell>
          <cell r="C35" t="str">
            <v>Pekerjaan Drainase di Bawah Permukaan - Pipa Porous</v>
          </cell>
          <cell r="D35" t="str">
            <v>M1</v>
          </cell>
        </row>
        <row r="39">
          <cell r="B39" t="str">
            <v>Jumlah Harga Pekerjaan DIVISI 2  (masuk pada Rekapitulasi Perkiraan Harga Pekerjaan)</v>
          </cell>
          <cell r="G39">
            <v>424216838.67600006</v>
          </cell>
        </row>
        <row r="42">
          <cell r="C42" t="str">
            <v>DIVISI  3.  PEKERJAAN  TANAH</v>
          </cell>
        </row>
        <row r="44">
          <cell r="A44" t="str">
            <v>3.1 (1)</v>
          </cell>
          <cell r="C44" t="str">
            <v>Galian Biasa</v>
          </cell>
          <cell r="D44" t="str">
            <v>M3</v>
          </cell>
          <cell r="E44">
            <v>65792.899999999994</v>
          </cell>
          <cell r="F44">
            <v>26605.24</v>
          </cell>
          <cell r="G44">
            <v>1750435894.796</v>
          </cell>
        </row>
        <row r="45">
          <cell r="A45" t="str">
            <v>3.1 (2)</v>
          </cell>
          <cell r="C45" t="str">
            <v>Galian Padas</v>
          </cell>
          <cell r="D45" t="str">
            <v>M3</v>
          </cell>
          <cell r="E45">
            <v>6579.29</v>
          </cell>
          <cell r="F45">
            <v>83434.039999999994</v>
          </cell>
          <cell r="G45">
            <v>548936745.0316</v>
          </cell>
        </row>
        <row r="46">
          <cell r="A46" t="str">
            <v>3.1 (3)</v>
          </cell>
          <cell r="C46" t="str">
            <v>Galian Batu</v>
          </cell>
          <cell r="D46" t="str">
            <v>M3</v>
          </cell>
        </row>
        <row r="47">
          <cell r="A47" t="str">
            <v>3.1 (4)</v>
          </cell>
          <cell r="C47" t="str">
            <v>Galian Struktur dengan Kedalaman 0 - 2 meter</v>
          </cell>
          <cell r="D47" t="str">
            <v>M3</v>
          </cell>
        </row>
        <row r="48">
          <cell r="A48" t="str">
            <v>3.1 (5)</v>
          </cell>
          <cell r="C48" t="str">
            <v>Galian Struktur dengan Kedalaman 2 - 4 meter</v>
          </cell>
          <cell r="D48" t="str">
            <v>M3</v>
          </cell>
        </row>
        <row r="49">
          <cell r="A49" t="str">
            <v>3.1 (6)</v>
          </cell>
          <cell r="C49" t="str">
            <v>Galian Struktur dengan Kedalaman 4 - 6 meter</v>
          </cell>
          <cell r="D49" t="str">
            <v>M3</v>
          </cell>
        </row>
        <row r="50">
          <cell r="A50" t="str">
            <v>3.1 (7)</v>
          </cell>
          <cell r="C50" t="str">
            <v xml:space="preserve">Galian Perkerasan Beraspal Dengan Cold Milling Machine </v>
          </cell>
          <cell r="D50" t="str">
            <v>M3</v>
          </cell>
        </row>
        <row r="51">
          <cell r="A51" t="str">
            <v>3.2 (1)</v>
          </cell>
          <cell r="C51" t="str">
            <v>Urugan Biasa</v>
          </cell>
          <cell r="D51" t="str">
            <v>M3</v>
          </cell>
          <cell r="E51">
            <v>345.26</v>
          </cell>
          <cell r="F51">
            <v>92078.53</v>
          </cell>
          <cell r="G51">
            <v>31791033.2678</v>
          </cell>
        </row>
        <row r="52">
          <cell r="A52" t="str">
            <v>3.2 (2)</v>
          </cell>
          <cell r="C52" t="str">
            <v>Urugan Pilihan</v>
          </cell>
          <cell r="D52" t="str">
            <v>M3</v>
          </cell>
        </row>
        <row r="53">
          <cell r="A53" t="str">
            <v>3.2 (3)</v>
          </cell>
          <cell r="C53" t="str">
            <v>Urugan Pilihan di Atas Tanah Rawa (diukur di atas bak truk)</v>
          </cell>
          <cell r="D53" t="str">
            <v>M3</v>
          </cell>
        </row>
        <row r="54">
          <cell r="A54">
            <v>3.3</v>
          </cell>
          <cell r="C54" t="str">
            <v>Penyiapan Badan Jalan</v>
          </cell>
          <cell r="D54" t="str">
            <v>M2</v>
          </cell>
          <cell r="E54">
            <v>10400</v>
          </cell>
          <cell r="F54">
            <v>6054.84</v>
          </cell>
          <cell r="G54">
            <v>62970336</v>
          </cell>
        </row>
        <row r="58">
          <cell r="B58" t="str">
            <v>Jumlah Harga Pekerjaan DIVISI 3  (masuk pada Rekapitulasi Perkiraan Harga Pekerjaan)</v>
          </cell>
          <cell r="G58">
            <v>2394134009.0953999</v>
          </cell>
        </row>
        <row r="61">
          <cell r="C61" t="str">
            <v>DIVISI  4.  PERBAIKAN TEPI PERKERASAN DAN BAHU JALAN</v>
          </cell>
        </row>
        <row r="63">
          <cell r="A63" t="str">
            <v>4.2 (1)</v>
          </cell>
          <cell r="C63" t="str">
            <v>Lapis Pondasi Agregat Kelas A</v>
          </cell>
          <cell r="D63" t="str">
            <v>M3</v>
          </cell>
        </row>
        <row r="64">
          <cell r="A64" t="str">
            <v>4.2 (2)</v>
          </cell>
          <cell r="C64" t="str">
            <v>Lapis Pondasi Agregat Kelas B</v>
          </cell>
          <cell r="D64" t="str">
            <v>M3</v>
          </cell>
          <cell r="E64">
            <v>1200</v>
          </cell>
          <cell r="F64">
            <v>334283.31</v>
          </cell>
          <cell r="G64">
            <v>401139972</v>
          </cell>
        </row>
        <row r="65">
          <cell r="A65" t="str">
            <v>4.2 (3)</v>
          </cell>
          <cell r="C65" t="str">
            <v>Lapis Pondasi Tanah Semen</v>
          </cell>
          <cell r="D65" t="str">
            <v>M3</v>
          </cell>
        </row>
        <row r="66">
          <cell r="A66" t="str">
            <v>4.2 (4)</v>
          </cell>
          <cell r="C66" t="str">
            <v>Semen Untuk Lapis Pondasi Tanah Semen</v>
          </cell>
          <cell r="D66" t="str">
            <v>Ton</v>
          </cell>
        </row>
        <row r="67">
          <cell r="A67" t="str">
            <v>4.2 (5)</v>
          </cell>
          <cell r="C67" t="str">
            <v>Laburan Aspal Satu Lapis (Burtu)</v>
          </cell>
          <cell r="D67" t="str">
            <v>M2</v>
          </cell>
        </row>
        <row r="68">
          <cell r="A68" t="str">
            <v>4.2 (6)</v>
          </cell>
          <cell r="C68" t="str">
            <v>Material Aspal Untuk Pekerjaan Pelaburan</v>
          </cell>
          <cell r="D68" t="str">
            <v>Liter</v>
          </cell>
        </row>
        <row r="69">
          <cell r="A69" t="str">
            <v>4.2 (7)</v>
          </cell>
          <cell r="C69" t="str">
            <v>Lapis Resap Pengikat</v>
          </cell>
          <cell r="D69" t="str">
            <v>Liter</v>
          </cell>
        </row>
        <row r="73">
          <cell r="B73" t="str">
            <v>Jumlah Harga Pekerjaan DIVISI 4  (masuk pada Rekapitulasi Perkiraan Harga Pekerjaan)</v>
          </cell>
          <cell r="G73">
            <v>401139972</v>
          </cell>
        </row>
        <row r="76">
          <cell r="C76" t="str">
            <v>DIVISI  5.  PERKERASAN  BERBUTIR</v>
          </cell>
        </row>
        <row r="78">
          <cell r="A78" t="str">
            <v>5.1 (1)</v>
          </cell>
          <cell r="C78" t="str">
            <v>Lapis Pondasi Agregat Kelas A</v>
          </cell>
          <cell r="D78" t="str">
            <v>M3</v>
          </cell>
          <cell r="E78">
            <v>2925</v>
          </cell>
          <cell r="F78">
            <v>350275.51</v>
          </cell>
          <cell r="G78">
            <v>1024555866.75</v>
          </cell>
        </row>
        <row r="79">
          <cell r="A79" t="str">
            <v>5.1 (2)</v>
          </cell>
          <cell r="C79" t="str">
            <v>Lapis Pondasi Agregat Kelas B</v>
          </cell>
          <cell r="D79" t="str">
            <v>M3</v>
          </cell>
          <cell r="E79">
            <v>2691</v>
          </cell>
          <cell r="F79">
            <v>336893.28</v>
          </cell>
          <cell r="G79">
            <v>906579816.48000002</v>
          </cell>
        </row>
        <row r="80">
          <cell r="A80" t="str">
            <v>5.2 (1)</v>
          </cell>
          <cell r="C80" t="str">
            <v>Lapis Pondasi Agregat Kelas C</v>
          </cell>
          <cell r="D80" t="str">
            <v>M3</v>
          </cell>
        </row>
        <row r="81">
          <cell r="A81" t="str">
            <v>5.4 (1)</v>
          </cell>
          <cell r="C81" t="str">
            <v>Semen Untuk Lapis Pondasi Tanah Semen</v>
          </cell>
          <cell r="D81" t="str">
            <v>Ton</v>
          </cell>
        </row>
        <row r="82">
          <cell r="A82" t="str">
            <v>5.4 (2)</v>
          </cell>
          <cell r="C82" t="str">
            <v>Lapis Pondasi Tanah Semen</v>
          </cell>
          <cell r="D82" t="str">
            <v>M3</v>
          </cell>
        </row>
        <row r="88">
          <cell r="B88" t="str">
            <v>Jumlah Harga Pekerjaan DIVISI 5  (masuk pada Rekapitulasi Perkiraan Harga Pekerjaan)</v>
          </cell>
          <cell r="G88">
            <v>1931135683.23</v>
          </cell>
        </row>
        <row r="91">
          <cell r="C91" t="str">
            <v>DIVISI  6.  PERKERASAN  ASPAL</v>
          </cell>
        </row>
        <row r="93">
          <cell r="A93" t="str">
            <v>6.1 (1)</v>
          </cell>
          <cell r="C93" t="str">
            <v>Lapis Resap Pengikat</v>
          </cell>
          <cell r="D93" t="str">
            <v>Liter</v>
          </cell>
          <cell r="E93">
            <v>10530</v>
          </cell>
          <cell r="F93">
            <v>4873.51</v>
          </cell>
          <cell r="G93">
            <v>51318060.300000004</v>
          </cell>
        </row>
        <row r="94">
          <cell r="A94" t="str">
            <v>6.1 (2)</v>
          </cell>
          <cell r="C94" t="str">
            <v>Lapis Perekat</v>
          </cell>
          <cell r="D94" t="str">
            <v>Liter</v>
          </cell>
          <cell r="E94">
            <v>9920</v>
          </cell>
          <cell r="F94">
            <v>5464.25</v>
          </cell>
          <cell r="G94">
            <v>54205360</v>
          </cell>
        </row>
        <row r="95">
          <cell r="A95" t="str">
            <v>6.2 (1)</v>
          </cell>
          <cell r="C95" t="str">
            <v>Agregat Penutup BURAS</v>
          </cell>
          <cell r="D95" t="str">
            <v>M2</v>
          </cell>
        </row>
        <row r="96">
          <cell r="A96" t="str">
            <v>6.2 (2)</v>
          </cell>
          <cell r="C96" t="str">
            <v>Agregat Penutup BURTU</v>
          </cell>
          <cell r="D96" t="str">
            <v>M2</v>
          </cell>
        </row>
        <row r="97">
          <cell r="A97" t="str">
            <v>6.2 (3)</v>
          </cell>
          <cell r="C97" t="str">
            <v>Agregat Penutup BURDA</v>
          </cell>
          <cell r="D97" t="str">
            <v>M2</v>
          </cell>
        </row>
        <row r="98">
          <cell r="A98" t="str">
            <v>6.2 (4)</v>
          </cell>
          <cell r="C98" t="str">
            <v>Material Aspal untuk Pekerjaan Laburan</v>
          </cell>
          <cell r="D98" t="str">
            <v>Liter</v>
          </cell>
        </row>
        <row r="99">
          <cell r="A99" t="str">
            <v>6.3 (1)</v>
          </cell>
          <cell r="C99" t="str">
            <v>Latasir (SS) Kelas A</v>
          </cell>
          <cell r="D99" t="str">
            <v>M2</v>
          </cell>
        </row>
        <row r="100">
          <cell r="A100" t="str">
            <v>6.3 (2)</v>
          </cell>
          <cell r="C100" t="str">
            <v>Latasir (SS) Kelas B</v>
          </cell>
          <cell r="D100" t="str">
            <v>M2</v>
          </cell>
        </row>
        <row r="101">
          <cell r="A101" t="str">
            <v>6.3 (3)</v>
          </cell>
          <cell r="C101" t="str">
            <v>Lataston (HRS)</v>
          </cell>
          <cell r="D101" t="str">
            <v>M2</v>
          </cell>
        </row>
        <row r="102">
          <cell r="A102" t="str">
            <v>6.3 (4)</v>
          </cell>
          <cell r="C102" t="str">
            <v>Asphalt Treated Base (ATB)</v>
          </cell>
          <cell r="D102" t="str">
            <v>M3</v>
          </cell>
        </row>
        <row r="103">
          <cell r="A103" t="str">
            <v>6.3 (5)</v>
          </cell>
          <cell r="C103" t="str">
            <v>Lapis Aus Aspal Beton (AC-WC) t = 4 cm</v>
          </cell>
          <cell r="D103" t="str">
            <v>M2</v>
          </cell>
          <cell r="E103">
            <v>24000</v>
          </cell>
          <cell r="F103">
            <v>50225.21</v>
          </cell>
          <cell r="G103">
            <v>1205405040</v>
          </cell>
        </row>
        <row r="104">
          <cell r="A104" t="str">
            <v>6.3 (6)</v>
          </cell>
          <cell r="C104" t="str">
            <v>Lapis Pengikat Aspal Beton (AC-BC) t = 5 cm</v>
          </cell>
          <cell r="D104" t="str">
            <v>M3</v>
          </cell>
          <cell r="E104">
            <v>1200</v>
          </cell>
          <cell r="F104">
            <v>1193415.9099999999</v>
          </cell>
          <cell r="G104">
            <v>1432099092</v>
          </cell>
        </row>
        <row r="105">
          <cell r="A105" t="str">
            <v>6.3 (6)a</v>
          </cell>
          <cell r="C105" t="str">
            <v>Laston - Lapis Perata (AC-BC-L) tebal = 5 cm</v>
          </cell>
          <cell r="D105" t="str">
            <v>Ton</v>
          </cell>
        </row>
        <row r="106">
          <cell r="A106" t="str">
            <v>6.3 (7)</v>
          </cell>
          <cell r="C106" t="str">
            <v>Asphaltic Concrete Base (AC Base) t = 6 cm</v>
          </cell>
          <cell r="D106" t="str">
            <v>M3</v>
          </cell>
          <cell r="E106">
            <v>702</v>
          </cell>
          <cell r="F106">
            <v>1179669.82</v>
          </cell>
          <cell r="G106">
            <v>828128213.6400001</v>
          </cell>
        </row>
        <row r="107">
          <cell r="A107" t="str">
            <v>6.4 (1)</v>
          </cell>
          <cell r="C107" t="str">
            <v>Lasbutag</v>
          </cell>
          <cell r="D107" t="str">
            <v>M2</v>
          </cell>
        </row>
        <row r="108">
          <cell r="A108" t="str">
            <v>6.4 (2)</v>
          </cell>
          <cell r="C108" t="str">
            <v>Latasbusir Kelas A</v>
          </cell>
          <cell r="D108" t="str">
            <v>M2</v>
          </cell>
        </row>
        <row r="109">
          <cell r="A109" t="str">
            <v>6.4 (3)</v>
          </cell>
          <cell r="C109" t="str">
            <v>Latasbusir Kelas B</v>
          </cell>
          <cell r="D109" t="str">
            <v>M2</v>
          </cell>
        </row>
        <row r="110">
          <cell r="A110" t="str">
            <v>6.4 (4)</v>
          </cell>
          <cell r="C110" t="str">
            <v>Bitumen Asbuton</v>
          </cell>
          <cell r="D110" t="str">
            <v>Ton</v>
          </cell>
        </row>
        <row r="111">
          <cell r="A111" t="str">
            <v>6.4 (5)</v>
          </cell>
          <cell r="C111" t="str">
            <v>Bitumen Bahan Peremaja</v>
          </cell>
          <cell r="D111" t="str">
            <v>Ton</v>
          </cell>
        </row>
        <row r="112">
          <cell r="A112" t="str">
            <v>6.4 (6)</v>
          </cell>
          <cell r="C112" t="str">
            <v>Bahan Anti-Stripping</v>
          </cell>
          <cell r="D112" t="str">
            <v>Liter</v>
          </cell>
        </row>
        <row r="113">
          <cell r="A113" t="str">
            <v>6.4.A (1)</v>
          </cell>
          <cell r="C113" t="str">
            <v>Lasbutag Mikro Kelas A</v>
          </cell>
          <cell r="D113" t="str">
            <v>M2</v>
          </cell>
        </row>
        <row r="114">
          <cell r="A114" t="str">
            <v>6.4.A (2)</v>
          </cell>
          <cell r="C114" t="str">
            <v>Lasbutag Mikro Kelas B</v>
          </cell>
          <cell r="D114" t="str">
            <v>M2</v>
          </cell>
        </row>
        <row r="115">
          <cell r="A115" t="str">
            <v>6.4.A (3)</v>
          </cell>
          <cell r="C115" t="str">
            <v>Latasbusir Mikro Kelas A</v>
          </cell>
          <cell r="D115" t="str">
            <v>M2</v>
          </cell>
        </row>
        <row r="116">
          <cell r="A116" t="str">
            <v>6.4.A (4)</v>
          </cell>
          <cell r="C116" t="str">
            <v>Latasbusir Mikro Kelas B</v>
          </cell>
          <cell r="D116" t="str">
            <v>M2</v>
          </cell>
        </row>
        <row r="117">
          <cell r="A117" t="str">
            <v>6.5 (1)</v>
          </cell>
          <cell r="C117" t="str">
            <v>Aspal Campuran Dingin</v>
          </cell>
          <cell r="D117" t="str">
            <v>M3</v>
          </cell>
        </row>
        <row r="118">
          <cell r="A118" t="str">
            <v>6.6.1</v>
          </cell>
          <cell r="C118" t="str">
            <v>Lapis Penetrasi Macadam Permukaan (Surface)</v>
          </cell>
          <cell r="D118" t="str">
            <v>M3</v>
          </cell>
        </row>
        <row r="119">
          <cell r="A119" t="str">
            <v>6.6.2</v>
          </cell>
          <cell r="C119" t="str">
            <v>Lapis Penetrasi Macadam Perata (Levelling)</v>
          </cell>
          <cell r="D119" t="str">
            <v>M3</v>
          </cell>
        </row>
        <row r="128">
          <cell r="B128" t="str">
            <v>Jumlah Harga Pekerjaan DIVISI 6  (masuk pada Rekapitulasi Perkiraan Harga Pekerjaan)</v>
          </cell>
          <cell r="G128">
            <v>3571155765.9400005</v>
          </cell>
        </row>
        <row r="131">
          <cell r="C131" t="str">
            <v>DIVISI  7.  STRUKTUR</v>
          </cell>
        </row>
        <row r="133">
          <cell r="A133" t="str">
            <v>7.1 (1)</v>
          </cell>
          <cell r="C133" t="str">
            <v>Beton K500</v>
          </cell>
          <cell r="D133" t="str">
            <v>M3</v>
          </cell>
        </row>
        <row r="134">
          <cell r="A134" t="str">
            <v>7.1 (2)</v>
          </cell>
          <cell r="C134" t="str">
            <v>Beton K400</v>
          </cell>
          <cell r="D134" t="str">
            <v>M3</v>
          </cell>
        </row>
        <row r="135">
          <cell r="A135" t="str">
            <v>7.1 (3)</v>
          </cell>
          <cell r="C135" t="str">
            <v>Beton K350</v>
          </cell>
          <cell r="D135" t="str">
            <v>M3</v>
          </cell>
        </row>
        <row r="136">
          <cell r="A136" t="str">
            <v>7.1 (4)</v>
          </cell>
          <cell r="C136" t="str">
            <v>Beton K300</v>
          </cell>
          <cell r="D136" t="str">
            <v>M3</v>
          </cell>
        </row>
        <row r="137">
          <cell r="A137" t="str">
            <v>7.1 (5)</v>
          </cell>
          <cell r="C137" t="str">
            <v>Beton K250</v>
          </cell>
          <cell r="D137" t="str">
            <v>M3</v>
          </cell>
          <cell r="E137">
            <v>3</v>
          </cell>
          <cell r="F137">
            <v>677436.78</v>
          </cell>
          <cell r="G137">
            <v>2032310.34</v>
          </cell>
        </row>
        <row r="138">
          <cell r="A138" t="str">
            <v>7.1 (6)</v>
          </cell>
          <cell r="C138" t="str">
            <v>Beton K225</v>
          </cell>
          <cell r="D138" t="str">
            <v>M3</v>
          </cell>
        </row>
        <row r="139">
          <cell r="A139" t="str">
            <v>7.1 (7)</v>
          </cell>
          <cell r="C139" t="str">
            <v>Beton Siklop K175</v>
          </cell>
          <cell r="D139" t="str">
            <v>M3</v>
          </cell>
        </row>
        <row r="140">
          <cell r="A140" t="str">
            <v>7.1 (8)</v>
          </cell>
          <cell r="C140" t="str">
            <v>Beton K125</v>
          </cell>
          <cell r="D140" t="str">
            <v>M3</v>
          </cell>
        </row>
        <row r="141">
          <cell r="A141" t="str">
            <v>7.2 (1)</v>
          </cell>
          <cell r="C141" t="str">
            <v>Unit Pracetak Gelagar Tipe I Bentang 16 meter</v>
          </cell>
          <cell r="D141" t="str">
            <v>Buah</v>
          </cell>
        </row>
        <row r="142">
          <cell r="A142" t="str">
            <v>7.2 (2)</v>
          </cell>
          <cell r="C142" t="str">
            <v>Unit Pracetak Gelagar Tipe I Bentang 20 meter</v>
          </cell>
          <cell r="D142" t="str">
            <v>Buah</v>
          </cell>
        </row>
        <row r="143">
          <cell r="A143" t="str">
            <v>7.2 (3)</v>
          </cell>
          <cell r="C143" t="str">
            <v>Unit Pracetak Gelagar Tipe I Bentang 22 meter</v>
          </cell>
          <cell r="D143" t="str">
            <v>Buah</v>
          </cell>
        </row>
        <row r="144">
          <cell r="A144" t="str">
            <v>7.2 (4)</v>
          </cell>
          <cell r="C144" t="str">
            <v>Unit Pracetak Gelagar Tipe I Bentang 25 meter</v>
          </cell>
          <cell r="D144" t="str">
            <v>Buah</v>
          </cell>
        </row>
        <row r="145">
          <cell r="A145" t="str">
            <v>7.2 (5)</v>
          </cell>
          <cell r="C145" t="str">
            <v>Unit Pracetak Gelagar Tipe I Bentang 28 meter</v>
          </cell>
          <cell r="D145" t="str">
            <v>Buah</v>
          </cell>
        </row>
        <row r="146">
          <cell r="A146" t="str">
            <v>7.2 (6)</v>
          </cell>
          <cell r="C146" t="str">
            <v>Unit Pracetak Gelagar Tipe I Bentang 30 meter</v>
          </cell>
          <cell r="D146" t="str">
            <v>Buah</v>
          </cell>
        </row>
        <row r="147">
          <cell r="A147" t="str">
            <v>7.2 (7)</v>
          </cell>
          <cell r="C147" t="str">
            <v>Unit Pracetak Gelagar Tipe I Bentang 31 meter</v>
          </cell>
          <cell r="D147" t="str">
            <v>Buah</v>
          </cell>
        </row>
        <row r="148">
          <cell r="A148" t="str">
            <v>7.2 (8)</v>
          </cell>
          <cell r="C148" t="str">
            <v>Unit Pracetak Gelagar Tipe I Bentang 35 meter</v>
          </cell>
          <cell r="D148" t="str">
            <v>Buah</v>
          </cell>
        </row>
        <row r="149">
          <cell r="A149" t="str">
            <v>7.2 (9)</v>
          </cell>
          <cell r="C149" t="str">
            <v>Baja Pra Tegang</v>
          </cell>
          <cell r="D149" t="str">
            <v>Kg</v>
          </cell>
        </row>
        <row r="150">
          <cell r="A150" t="str">
            <v>7.2 (10)</v>
          </cell>
          <cell r="C150" t="str">
            <v>Plat Berongga (Hollow Slab) Pracetak Bentang 21 meter</v>
          </cell>
          <cell r="D150" t="str">
            <v>Buah</v>
          </cell>
        </row>
        <row r="151">
          <cell r="A151" t="str">
            <v>7.2 (11)</v>
          </cell>
          <cell r="C151" t="str">
            <v>Beton Diafragma K350 Termasuk Pekerjaan Pra Penegangan</v>
          </cell>
          <cell r="D151" t="str">
            <v>M3</v>
          </cell>
        </row>
        <row r="152">
          <cell r="A152" t="str">
            <v>7.3 (1)</v>
          </cell>
          <cell r="C152" t="str">
            <v>Baja Tulangan U24 Polos</v>
          </cell>
          <cell r="D152" t="str">
            <v>Kg</v>
          </cell>
          <cell r="E152">
            <v>600</v>
          </cell>
          <cell r="F152">
            <v>18386.8</v>
          </cell>
          <cell r="G152">
            <v>11032080</v>
          </cell>
        </row>
        <row r="153">
          <cell r="A153" t="str">
            <v>7.3 (2)</v>
          </cell>
          <cell r="C153" t="str">
            <v>Baja Tulangan U32 Polos</v>
          </cell>
          <cell r="D153" t="str">
            <v>Kg</v>
          </cell>
        </row>
        <row r="154">
          <cell r="A154" t="str">
            <v>7.3 (3)</v>
          </cell>
          <cell r="C154" t="str">
            <v>Baja Tulangan U32 Ulir</v>
          </cell>
          <cell r="D154" t="str">
            <v>Kg</v>
          </cell>
        </row>
        <row r="155">
          <cell r="A155" t="str">
            <v>7.3 (4)</v>
          </cell>
          <cell r="C155" t="str">
            <v>Baja Tulangan U39 Ulir</v>
          </cell>
          <cell r="D155" t="str">
            <v>Kg</v>
          </cell>
        </row>
        <row r="156">
          <cell r="A156" t="str">
            <v>7.3 (5)</v>
          </cell>
          <cell r="C156" t="str">
            <v>Baja Tulangan U48 Ulir</v>
          </cell>
          <cell r="D156" t="str">
            <v>Kg</v>
          </cell>
        </row>
        <row r="157">
          <cell r="A157" t="str">
            <v>7.3 (6)</v>
          </cell>
          <cell r="C157" t="str">
            <v>Anyaman Kawat Yang Dilas (Welded Wire Mesh)</v>
          </cell>
          <cell r="D157" t="str">
            <v>Kg</v>
          </cell>
        </row>
        <row r="158">
          <cell r="A158" t="str">
            <v>7.4 (1)</v>
          </cell>
          <cell r="C158" t="str">
            <v>Baja Struktur Ttk.Leleh 2500 kg/cm2, penyediaan &amp; pemasangan</v>
          </cell>
          <cell r="D158" t="str">
            <v>Kg</v>
          </cell>
        </row>
        <row r="159">
          <cell r="A159" t="str">
            <v>7.4 (2)</v>
          </cell>
          <cell r="C159" t="str">
            <v>Baja Struktur Ttk.Leleh 2800 kg/cm2, penyediaan &amp; pemasangan</v>
          </cell>
          <cell r="D159" t="str">
            <v>Kg</v>
          </cell>
        </row>
        <row r="160">
          <cell r="A160" t="str">
            <v>7.4 (3)</v>
          </cell>
          <cell r="C160" t="str">
            <v>Baja Struktur Ttk.Leleh 3500 kg/cm2, penyediaan &amp; pemasangan</v>
          </cell>
          <cell r="D160" t="str">
            <v>Kg</v>
          </cell>
        </row>
        <row r="161">
          <cell r="A161" t="str">
            <v>7.5 (1)</v>
          </cell>
          <cell r="C161" t="str">
            <v>Pemasangan Jembatan Rangka Baja</v>
          </cell>
          <cell r="D161" t="str">
            <v>Kg</v>
          </cell>
        </row>
        <row r="162">
          <cell r="A162" t="str">
            <v>7.5 (2)</v>
          </cell>
          <cell r="C162" t="str">
            <v>Pengangkutan Material Jembatan</v>
          </cell>
          <cell r="D162" t="str">
            <v>Kg</v>
          </cell>
        </row>
        <row r="163">
          <cell r="A163" t="str">
            <v>7.6 (1)</v>
          </cell>
          <cell r="C163" t="str">
            <v>Dinding Turap Kayu Tanpa Pengawetan</v>
          </cell>
          <cell r="D163" t="str">
            <v>M2</v>
          </cell>
        </row>
        <row r="164">
          <cell r="A164" t="str">
            <v>7.6 (2)</v>
          </cell>
          <cell r="C164" t="str">
            <v>Dinding Turap Kayu Dengan Pengawetan</v>
          </cell>
          <cell r="D164" t="str">
            <v>M2</v>
          </cell>
        </row>
        <row r="165">
          <cell r="A165" t="str">
            <v>7.6 (3)</v>
          </cell>
          <cell r="C165" t="str">
            <v>Dinding Turap Baja</v>
          </cell>
          <cell r="D165" t="str">
            <v>M2</v>
          </cell>
        </row>
        <row r="166">
          <cell r="A166" t="str">
            <v>7.6 (4)</v>
          </cell>
          <cell r="C166" t="str">
            <v>Dinding Turap Beton</v>
          </cell>
          <cell r="D166" t="str">
            <v>M2</v>
          </cell>
        </row>
        <row r="167">
          <cell r="A167" t="str">
            <v>7.6 (5)</v>
          </cell>
          <cell r="C167" t="str">
            <v>Penyediaan Tiang Pancang Kayu Tanpa Pengawetan</v>
          </cell>
          <cell r="D167" t="str">
            <v>M3</v>
          </cell>
        </row>
        <row r="168">
          <cell r="A168" t="str">
            <v>7.6 (6)</v>
          </cell>
          <cell r="C168" t="str">
            <v>Penyediaan Tiang Pancang Kayu Dengan Pengawetan</v>
          </cell>
          <cell r="D168" t="str">
            <v>M3</v>
          </cell>
        </row>
        <row r="169">
          <cell r="A169" t="str">
            <v>7.6 (7)</v>
          </cell>
          <cell r="C169" t="str">
            <v>Penyediaan Tiang Pancang Baja</v>
          </cell>
          <cell r="D169" t="str">
            <v>Kg</v>
          </cell>
        </row>
        <row r="172">
          <cell r="G172" t="str">
            <v>DIVISI 7 berlanjut ke halaman berikut.</v>
          </cell>
        </row>
        <row r="175">
          <cell r="A175" t="str">
            <v>7.6 (8)</v>
          </cell>
          <cell r="C175" t="str">
            <v>Penyediaan Tiang Pancang Beton Bertulang Pracetak</v>
          </cell>
          <cell r="D175" t="str">
            <v>M3</v>
          </cell>
        </row>
        <row r="176">
          <cell r="A176" t="str">
            <v>7.6 (9)</v>
          </cell>
          <cell r="C176" t="str">
            <v>Penyediaan Tiang Pancang Beton Pratekan Pracetak</v>
          </cell>
          <cell r="D176" t="str">
            <v>M3</v>
          </cell>
        </row>
        <row r="177">
          <cell r="A177" t="str">
            <v>7.6 (10)</v>
          </cell>
          <cell r="C177" t="str">
            <v xml:space="preserve">Pemancangan Tiang Pancang Kayu </v>
          </cell>
          <cell r="D177" t="str">
            <v>M1</v>
          </cell>
        </row>
        <row r="178">
          <cell r="A178" t="str">
            <v>7.6 (11)</v>
          </cell>
          <cell r="C178" t="str">
            <v>Pemancangan Tiang Pancang Pipa Baja : Diameter 400 mm</v>
          </cell>
          <cell r="D178" t="str">
            <v>M1</v>
          </cell>
        </row>
        <row r="179">
          <cell r="A179" t="str">
            <v>7.6 (12)</v>
          </cell>
          <cell r="C179" t="str">
            <v>Pemancangan Tiang Pancang Pipa Baja : Diameter 500 mm</v>
          </cell>
          <cell r="D179" t="str">
            <v>M1</v>
          </cell>
        </row>
        <row r="180">
          <cell r="A180" t="str">
            <v>7.6 (13)</v>
          </cell>
          <cell r="C180" t="str">
            <v>Pemancangan Tiang Pancang Pipa Baja : Diameter 600 mm</v>
          </cell>
          <cell r="D180" t="str">
            <v>M1</v>
          </cell>
        </row>
        <row r="181">
          <cell r="A181" t="str">
            <v>7.6 (14)</v>
          </cell>
          <cell r="C181" t="str">
            <v>Pemancangan Tiang Pancang Beton Pracetak :</v>
          </cell>
          <cell r="D181" t="str">
            <v>M1</v>
          </cell>
        </row>
        <row r="182">
          <cell r="C182" t="str">
            <v>30 cm x 30 cm atau diameter 300 mm</v>
          </cell>
        </row>
        <row r="183">
          <cell r="A183" t="str">
            <v>7.6 (15)</v>
          </cell>
          <cell r="C183" t="str">
            <v>Pemancangan Tiang Pancang Beton Pracetak :</v>
          </cell>
          <cell r="D183" t="str">
            <v>M1</v>
          </cell>
        </row>
        <row r="184">
          <cell r="C184" t="str">
            <v>40 cm x 40 cm atau diameter 400 mm</v>
          </cell>
        </row>
        <row r="185">
          <cell r="A185" t="str">
            <v>7.6 (16)</v>
          </cell>
          <cell r="C185" t="str">
            <v>Pemancangan Tiang Pancang Beton Pracetak :</v>
          </cell>
          <cell r="D185" t="str">
            <v>M1</v>
          </cell>
        </row>
        <row r="186">
          <cell r="C186" t="str">
            <v>50 cm x 50 cm atau diameter 500 mm</v>
          </cell>
        </row>
        <row r="187">
          <cell r="A187" t="str">
            <v>7.6 (17)</v>
          </cell>
          <cell r="C187" t="str">
            <v>Tiang Bor Beton, Diameter 600 mm</v>
          </cell>
          <cell r="D187" t="str">
            <v>M1</v>
          </cell>
        </row>
        <row r="188">
          <cell r="A188" t="str">
            <v>7.6 (18)</v>
          </cell>
          <cell r="C188" t="str">
            <v>Tiang Bor Beton, Diameter 800 mm</v>
          </cell>
          <cell r="D188" t="str">
            <v>M1</v>
          </cell>
        </row>
        <row r="189">
          <cell r="A189" t="str">
            <v>7.6 (19)</v>
          </cell>
          <cell r="C189" t="str">
            <v>Tiang Bor Beton, Diameter 1000 mm</v>
          </cell>
          <cell r="D189" t="str">
            <v>M1</v>
          </cell>
        </row>
        <row r="190">
          <cell r="A190" t="str">
            <v>7.6 (20)</v>
          </cell>
          <cell r="C190" t="str">
            <v>Tiang Bor Beton, Diameter 1200 mm</v>
          </cell>
          <cell r="D190" t="str">
            <v>M1</v>
          </cell>
        </row>
        <row r="191">
          <cell r="A191" t="str">
            <v>7.6 (21)</v>
          </cell>
          <cell r="C191" t="str">
            <v>Tiang Bor Beton, Diameter 1500 mm</v>
          </cell>
          <cell r="D191" t="str">
            <v>M1</v>
          </cell>
        </row>
        <row r="192">
          <cell r="A192" t="str">
            <v>7.6 (22)</v>
          </cell>
          <cell r="C192" t="str">
            <v>Tambahan Biaya untuk Nomor Mata Pembayaran 7.6 (10) s/d</v>
          </cell>
          <cell r="D192" t="str">
            <v>M1</v>
          </cell>
        </row>
        <row r="193">
          <cell r="C193" t="str">
            <v>7.6 (16) bila Tiang Pancang Beton Dikerjakan di Tempat Berair</v>
          </cell>
        </row>
        <row r="194">
          <cell r="A194" t="str">
            <v>7.6 (23)</v>
          </cell>
          <cell r="C194" t="str">
            <v>Tambahan Biaya untuk Nomor Mata Pembayaran 7.6 (17) s/d</v>
          </cell>
          <cell r="D194" t="str">
            <v>M1</v>
          </cell>
        </row>
        <row r="195">
          <cell r="C195" t="str">
            <v>7.6 (21) bila Tiang Bor Beton Dikerjakan di Tempat Berair</v>
          </cell>
        </row>
        <row r="196">
          <cell r="A196" t="str">
            <v>7.6 (24)</v>
          </cell>
          <cell r="C196" t="str">
            <v>Tiang Uji, Diameter 400 mm</v>
          </cell>
          <cell r="D196" t="str">
            <v>M1</v>
          </cell>
        </row>
        <row r="197">
          <cell r="A197" t="str">
            <v>7.6 (25)</v>
          </cell>
          <cell r="C197" t="str">
            <v>Pengujian Pembebanan Pada Tiang dgn, Diameter sampai 600 mm</v>
          </cell>
          <cell r="D197" t="str">
            <v>Buah</v>
          </cell>
        </row>
        <row r="198">
          <cell r="A198" t="str">
            <v>7.6 (26)</v>
          </cell>
          <cell r="C198" t="str">
            <v>Pengujian Pembebanan Pada Tiang dgn. Diameter diatas 600 mm</v>
          </cell>
          <cell r="D198" t="str">
            <v>Buah</v>
          </cell>
        </row>
        <row r="199">
          <cell r="A199" t="str">
            <v>7.7 (1)</v>
          </cell>
          <cell r="C199" t="str">
            <v>Penyediaan Dinding Sumuran Silinder, Diameter 250 cm</v>
          </cell>
          <cell r="D199" t="str">
            <v>M1</v>
          </cell>
        </row>
        <row r="200">
          <cell r="A200" t="str">
            <v>7.7 (2)</v>
          </cell>
          <cell r="C200" t="str">
            <v>Penyediaan Dinding Sumuran Silinder, Diameter 300 cm</v>
          </cell>
          <cell r="D200" t="str">
            <v>M1</v>
          </cell>
        </row>
        <row r="201">
          <cell r="A201" t="str">
            <v>7.7 (3)</v>
          </cell>
          <cell r="C201" t="str">
            <v>Penyediaan Dinding Sumuran Silinder, Diameter 350 cm</v>
          </cell>
          <cell r="D201" t="str">
            <v>M1</v>
          </cell>
        </row>
        <row r="202">
          <cell r="A202" t="str">
            <v>7.7 (4)</v>
          </cell>
          <cell r="C202" t="str">
            <v>Penyediaan Dinding Sumuran Silinder, Diameter 400 cm</v>
          </cell>
          <cell r="D202" t="str">
            <v>M1</v>
          </cell>
        </row>
        <row r="203">
          <cell r="A203" t="str">
            <v>7.7 (5)</v>
          </cell>
          <cell r="C203" t="str">
            <v>Penurunan Dinding Sumuran Silinder, Diameter 250 cm</v>
          </cell>
          <cell r="D203" t="str">
            <v>M1</v>
          </cell>
        </row>
        <row r="204">
          <cell r="A204" t="str">
            <v>7.7 (6)</v>
          </cell>
          <cell r="C204" t="str">
            <v>Penurunan Dinding Sumuran Silinder, Diameter 300 cm</v>
          </cell>
          <cell r="D204" t="str">
            <v>M1</v>
          </cell>
        </row>
        <row r="205">
          <cell r="A205" t="str">
            <v>7.7 (7)</v>
          </cell>
          <cell r="C205" t="str">
            <v>Penurunan Dinding Sumuran Silinder, Diameter 350 cm</v>
          </cell>
          <cell r="D205" t="str">
            <v>M1</v>
          </cell>
        </row>
        <row r="206">
          <cell r="A206" t="str">
            <v>7.7 (8)</v>
          </cell>
          <cell r="C206" t="str">
            <v>Penurunan Dinding Sumuran Silinder, Diameter 400 cm</v>
          </cell>
          <cell r="D206" t="str">
            <v>M1</v>
          </cell>
        </row>
        <row r="207">
          <cell r="A207" t="str">
            <v>7.9</v>
          </cell>
          <cell r="C207" t="str">
            <v>Pasangan Batu</v>
          </cell>
          <cell r="D207" t="str">
            <v>M3</v>
          </cell>
          <cell r="E207">
            <v>40</v>
          </cell>
          <cell r="F207">
            <v>362561.37</v>
          </cell>
          <cell r="G207">
            <v>14502454.800000001</v>
          </cell>
        </row>
        <row r="208">
          <cell r="A208" t="str">
            <v>7.10 (1)</v>
          </cell>
          <cell r="C208" t="str">
            <v>Pasangan Batu Kosong Diisi Adukan</v>
          </cell>
          <cell r="D208" t="str">
            <v>M3</v>
          </cell>
        </row>
        <row r="209">
          <cell r="A209" t="str">
            <v>7.10 (2)</v>
          </cell>
          <cell r="C209" t="str">
            <v>Pasangan Batu Kosong</v>
          </cell>
          <cell r="D209" t="str">
            <v>M3</v>
          </cell>
        </row>
        <row r="210">
          <cell r="A210" t="str">
            <v>7.10 (3)</v>
          </cell>
          <cell r="C210" t="str">
            <v>Bronjong (Gabions)</v>
          </cell>
          <cell r="D210" t="str">
            <v>M3</v>
          </cell>
          <cell r="E210">
            <v>50</v>
          </cell>
          <cell r="F210">
            <v>339282.25</v>
          </cell>
          <cell r="G210">
            <v>16964112.5</v>
          </cell>
        </row>
        <row r="213">
          <cell r="G213" t="str">
            <v>DIVISI 7 berlanjut ke halaman berikut.</v>
          </cell>
        </row>
        <row r="216">
          <cell r="A216" t="str">
            <v>7.11 (1)</v>
          </cell>
          <cell r="C216" t="str">
            <v>Expansion Joint Tipe Torma</v>
          </cell>
          <cell r="D216" t="str">
            <v>M1</v>
          </cell>
        </row>
        <row r="217">
          <cell r="A217" t="str">
            <v>7.11 (2)</v>
          </cell>
          <cell r="C217" t="str">
            <v>Expansion Joint Tipe Rubber 1</v>
          </cell>
          <cell r="D217" t="str">
            <v>M1</v>
          </cell>
        </row>
        <row r="218">
          <cell r="A218" t="str">
            <v>7.11 (3)</v>
          </cell>
          <cell r="C218" t="str">
            <v>Expansion Joint Tipe Rubber 2</v>
          </cell>
          <cell r="D218" t="str">
            <v>M1</v>
          </cell>
        </row>
        <row r="219">
          <cell r="A219" t="str">
            <v>7.11 (4)</v>
          </cell>
          <cell r="C219" t="str">
            <v>Expansion Joint Tipe Rubber 3</v>
          </cell>
          <cell r="D219" t="str">
            <v>M1</v>
          </cell>
        </row>
        <row r="220">
          <cell r="A220" t="str">
            <v>7.11 (5)</v>
          </cell>
          <cell r="C220" t="str">
            <v>Joint Filler untuk Sambungan Konstruksi</v>
          </cell>
          <cell r="D220" t="str">
            <v>M1</v>
          </cell>
        </row>
        <row r="221">
          <cell r="A221" t="str">
            <v>7.11 (6)</v>
          </cell>
          <cell r="C221" t="str">
            <v>Expansion Joint Tipe Baja Bersudut</v>
          </cell>
          <cell r="D221" t="str">
            <v>M1</v>
          </cell>
        </row>
        <row r="222">
          <cell r="A222" t="str">
            <v>7.12 (1)</v>
          </cell>
          <cell r="C222" t="str">
            <v>Perletakan Logam</v>
          </cell>
          <cell r="D222" t="str">
            <v>Buah</v>
          </cell>
        </row>
        <row r="223">
          <cell r="A223" t="str">
            <v>7.12 (2)</v>
          </cell>
          <cell r="C223" t="str">
            <v>Perletakan Elastomerik Jenis 1 (300 x 350 x 36)</v>
          </cell>
          <cell r="D223" t="str">
            <v>Buah</v>
          </cell>
        </row>
        <row r="224">
          <cell r="A224" t="str">
            <v>7.12 (3)</v>
          </cell>
          <cell r="C224" t="str">
            <v>Perletakan Elastomerik Jenis 1 (350 x 400 x 39)</v>
          </cell>
          <cell r="D224" t="str">
            <v>Buah</v>
          </cell>
        </row>
        <row r="225">
          <cell r="A225" t="str">
            <v>7.12 (4)</v>
          </cell>
          <cell r="C225" t="str">
            <v>Perletakan Elastomerik Jenis 1 (300 x 450 x 45)</v>
          </cell>
          <cell r="D225" t="str">
            <v>Buah</v>
          </cell>
        </row>
        <row r="226">
          <cell r="A226" t="str">
            <v>7.12 (5)</v>
          </cell>
          <cell r="C226" t="str">
            <v>Perletakan Strip</v>
          </cell>
          <cell r="D226" t="str">
            <v>M1</v>
          </cell>
        </row>
        <row r="227">
          <cell r="A227" t="str">
            <v>7.13</v>
          </cell>
          <cell r="C227" t="str">
            <v>Sandaran Jembatan Baja</v>
          </cell>
          <cell r="D227" t="str">
            <v>M1</v>
          </cell>
        </row>
        <row r="233">
          <cell r="B233" t="str">
            <v>Jumlah Harga Pekerjaan DIVISI 7  (masuk pada Rekapitulasi Perkiraan Harga Pekerjaan)</v>
          </cell>
          <cell r="G233">
            <v>44530957.640000001</v>
          </cell>
        </row>
        <row r="236">
          <cell r="C236" t="str">
            <v>DIVISI  8.  PENGEMBALIAN  KONDISI  DAN  PEKERJAAN  MINOR</v>
          </cell>
        </row>
        <row r="238">
          <cell r="A238" t="str">
            <v>8.1 (1)</v>
          </cell>
          <cell r="C238" t="str">
            <v>Lapis Pondasi agregat Kelas A untuk Pekerjaan Minor</v>
          </cell>
          <cell r="D238" t="str">
            <v>M3</v>
          </cell>
          <cell r="E238">
            <v>25</v>
          </cell>
          <cell r="F238">
            <v>306513.84999999998</v>
          </cell>
          <cell r="G238">
            <v>7662846.2499999991</v>
          </cell>
        </row>
        <row r="239">
          <cell r="A239" t="str">
            <v>8.1 (2)</v>
          </cell>
          <cell r="C239" t="str">
            <v>Lapis Pondasi agregat Kelas B untuk Pekerjaan Minor</v>
          </cell>
          <cell r="D239" t="str">
            <v>M3</v>
          </cell>
        </row>
        <row r="240">
          <cell r="A240" t="str">
            <v>8.1 (3)</v>
          </cell>
          <cell r="C240" t="str">
            <v>Agregat untuk Lapis Pondasi Jalan Tanpa Penutup untuk</v>
          </cell>
          <cell r="D240" t="str">
            <v>M3</v>
          </cell>
        </row>
        <row r="241">
          <cell r="C241" t="str">
            <v>Pekerjaan Minor</v>
          </cell>
        </row>
        <row r="242">
          <cell r="A242" t="str">
            <v>8.1 (4)</v>
          </cell>
          <cell r="C242" t="str">
            <v>Waterbound Macadam untuk Pekerjaan Minor</v>
          </cell>
          <cell r="D242" t="str">
            <v>M3</v>
          </cell>
        </row>
        <row r="243">
          <cell r="A243" t="str">
            <v>8.1 (5)</v>
          </cell>
          <cell r="C243" t="str">
            <v>Campuran Aspal Panas untuk Pekerjaan Minor</v>
          </cell>
          <cell r="D243" t="str">
            <v>M3</v>
          </cell>
          <cell r="E243">
            <v>72</v>
          </cell>
          <cell r="F243">
            <v>1085163.29</v>
          </cell>
          <cell r="G243">
            <v>78131756.879999995</v>
          </cell>
        </row>
        <row r="244">
          <cell r="A244" t="str">
            <v>8.1 (6)</v>
          </cell>
          <cell r="C244" t="str">
            <v>Lasbutag atau Latasbusir untuk Pekerjaan minor</v>
          </cell>
          <cell r="D244" t="str">
            <v>M3</v>
          </cell>
        </row>
        <row r="245">
          <cell r="A245" t="str">
            <v>8.1 (7)</v>
          </cell>
          <cell r="C245" t="str">
            <v>Penetrasi Macadam untuk Pekerjaan Minor</v>
          </cell>
          <cell r="D245" t="str">
            <v>M3</v>
          </cell>
        </row>
        <row r="246">
          <cell r="A246" t="str">
            <v>8.1 (8)</v>
          </cell>
          <cell r="C246" t="str">
            <v>Campuran Aspal Dingin untuk Pekerjaan Minor</v>
          </cell>
          <cell r="D246" t="str">
            <v>M3</v>
          </cell>
        </row>
        <row r="247">
          <cell r="A247" t="str">
            <v>8.1 (9)</v>
          </cell>
          <cell r="C247" t="str">
            <v>Bitumen Residual untuk Pekerjaan Minor</v>
          </cell>
          <cell r="D247" t="str">
            <v>Liter</v>
          </cell>
        </row>
        <row r="248">
          <cell r="A248">
            <v>8.1999999999999993</v>
          </cell>
          <cell r="C248" t="str">
            <v>Galian untuk Bahu Jalan dan Pekerjaan Minor Lainnya</v>
          </cell>
          <cell r="D248" t="str">
            <v>M3</v>
          </cell>
        </row>
        <row r="249">
          <cell r="A249" t="str">
            <v>8.3 (1)</v>
          </cell>
          <cell r="C249" t="str">
            <v>Stabilisasi dengan Tanaman</v>
          </cell>
          <cell r="D249" t="str">
            <v>M2</v>
          </cell>
        </row>
        <row r="250">
          <cell r="A250" t="str">
            <v>8.4 (1)</v>
          </cell>
          <cell r="C250" t="str">
            <v>Marka Jalan Thermoplastik</v>
          </cell>
          <cell r="D250" t="str">
            <v>M2</v>
          </cell>
          <cell r="E250">
            <v>300</v>
          </cell>
          <cell r="F250">
            <v>105437.57</v>
          </cell>
          <cell r="G250">
            <v>31631271.000000004</v>
          </cell>
        </row>
        <row r="251">
          <cell r="A251" t="str">
            <v>8.4 (2)</v>
          </cell>
          <cell r="C251" t="str">
            <v>Marka Jalan Bukan Thermoplastik</v>
          </cell>
          <cell r="D251" t="str">
            <v>M2</v>
          </cell>
        </row>
        <row r="252">
          <cell r="A252" t="str">
            <v>8.4 (3)</v>
          </cell>
          <cell r="C252" t="str">
            <v>Rambu Jalan Tunggal dengan Permukaan Pemantul</v>
          </cell>
          <cell r="D252" t="str">
            <v>M2</v>
          </cell>
        </row>
        <row r="253">
          <cell r="C253" t="str">
            <v>Engineering Grade</v>
          </cell>
        </row>
        <row r="254">
          <cell r="A254" t="str">
            <v>8.4 (5)</v>
          </cell>
          <cell r="C254" t="str">
            <v>Patok Pengarah</v>
          </cell>
          <cell r="D254" t="str">
            <v>Buah</v>
          </cell>
        </row>
        <row r="255">
          <cell r="A255" t="str">
            <v>8.4 (6)</v>
          </cell>
          <cell r="C255" t="str">
            <v>Patok Kilometer</v>
          </cell>
          <cell r="D255" t="str">
            <v>Buah</v>
          </cell>
        </row>
        <row r="256">
          <cell r="A256" t="str">
            <v>8.4 (7)</v>
          </cell>
          <cell r="C256" t="str">
            <v>Rel Pengaman</v>
          </cell>
          <cell r="D256" t="str">
            <v>M1</v>
          </cell>
        </row>
        <row r="259">
          <cell r="B259" t="str">
            <v>Jumlah Harga Pekerjaan DIVISI 8  (masuk pada Rekapitulasi Perkiraan Harga Pekerjaan)</v>
          </cell>
          <cell r="G259">
            <v>117425874.13</v>
          </cell>
        </row>
        <row r="262">
          <cell r="C262" t="str">
            <v>DIVISI  9.  PEKERJAAN  HARIAN</v>
          </cell>
        </row>
        <row r="264">
          <cell r="A264">
            <v>9.1</v>
          </cell>
          <cell r="C264" t="str">
            <v>Mandor</v>
          </cell>
          <cell r="D264" t="str">
            <v>Jam</v>
          </cell>
          <cell r="E264">
            <v>50</v>
          </cell>
          <cell r="F264">
            <v>7294.39</v>
          </cell>
          <cell r="G264">
            <v>364719.5</v>
          </cell>
        </row>
        <row r="266">
          <cell r="A266">
            <v>9.1999999999999993</v>
          </cell>
          <cell r="C266" t="str">
            <v>Pekerja Biasa</v>
          </cell>
          <cell r="D266" t="str">
            <v>Jam</v>
          </cell>
          <cell r="E266">
            <v>150</v>
          </cell>
          <cell r="F266">
            <v>4538.7299999999996</v>
          </cell>
          <cell r="G266">
            <v>680809.49999999988</v>
          </cell>
        </row>
        <row r="268">
          <cell r="A268">
            <v>9.3000000000000007</v>
          </cell>
          <cell r="C268" t="str">
            <v>Tukang Kayu, Tukang Batu, dsb</v>
          </cell>
          <cell r="D268" t="str">
            <v>Jam</v>
          </cell>
          <cell r="E268">
            <v>100</v>
          </cell>
          <cell r="F268">
            <v>5673.41</v>
          </cell>
          <cell r="G268">
            <v>567341</v>
          </cell>
        </row>
        <row r="270">
          <cell r="A270">
            <v>9.4</v>
          </cell>
          <cell r="C270" t="str">
            <v>Dump Truck 3 - 4 M3</v>
          </cell>
          <cell r="D270" t="str">
            <v>Jam</v>
          </cell>
          <cell r="E270">
            <v>50</v>
          </cell>
          <cell r="F270">
            <v>95806.83</v>
          </cell>
          <cell r="G270">
            <v>4790341.5</v>
          </cell>
        </row>
        <row r="272">
          <cell r="A272">
            <v>9.5</v>
          </cell>
          <cell r="C272" t="str">
            <v>Truk dengan bak terbuka kapasitas 3 - 4 M3</v>
          </cell>
          <cell r="D272" t="str">
            <v>Jam</v>
          </cell>
        </row>
        <row r="274">
          <cell r="A274">
            <v>9.6</v>
          </cell>
          <cell r="C274" t="str">
            <v>Tangki Air 3000 - 4500 Liter</v>
          </cell>
          <cell r="D274" t="str">
            <v>Jam</v>
          </cell>
        </row>
        <row r="276">
          <cell r="A276">
            <v>9.6999999999999993</v>
          </cell>
          <cell r="C276" t="str">
            <v>Bulldozer 100 - 150 HP</v>
          </cell>
          <cell r="D276" t="str">
            <v>Jam</v>
          </cell>
        </row>
        <row r="278">
          <cell r="A278">
            <v>9.8000000000000007</v>
          </cell>
          <cell r="C278" t="str">
            <v>Motor Grader min 100 HP</v>
          </cell>
          <cell r="D278" t="str">
            <v>Jam</v>
          </cell>
        </row>
        <row r="280">
          <cell r="A280">
            <v>9.9</v>
          </cell>
          <cell r="C280" t="str">
            <v>Wheel Loader 1.0 - 1.6 M3</v>
          </cell>
          <cell r="D280" t="str">
            <v>Jam</v>
          </cell>
          <cell r="E280">
            <v>25</v>
          </cell>
          <cell r="F280">
            <v>235362.55</v>
          </cell>
          <cell r="G280">
            <v>5884063.75</v>
          </cell>
        </row>
        <row r="282">
          <cell r="A282" t="str">
            <v>9.10</v>
          </cell>
          <cell r="C282" t="str">
            <v>Track Loader 75 - 100 HP</v>
          </cell>
          <cell r="D282" t="str">
            <v>Jam</v>
          </cell>
        </row>
        <row r="284">
          <cell r="A284">
            <v>9.11</v>
          </cell>
          <cell r="C284" t="str">
            <v>Excavator 80 - 140 HP</v>
          </cell>
          <cell r="D284" t="str">
            <v>Jam</v>
          </cell>
          <cell r="E284">
            <v>50</v>
          </cell>
          <cell r="F284">
            <v>274295.17</v>
          </cell>
          <cell r="G284">
            <v>13714758.5</v>
          </cell>
        </row>
        <row r="286">
          <cell r="A286">
            <v>9.1199999999999992</v>
          </cell>
          <cell r="C286" t="str">
            <v>Crane 10 - 15 Ton</v>
          </cell>
          <cell r="D286" t="str">
            <v>Jam</v>
          </cell>
        </row>
        <row r="288">
          <cell r="A288">
            <v>9.1300000000000008</v>
          </cell>
          <cell r="C288" t="str">
            <v>Mesin Gilas Roda Besi 6 - 9 Ton</v>
          </cell>
          <cell r="D288" t="str">
            <v>Jam</v>
          </cell>
        </row>
        <row r="290">
          <cell r="A290">
            <v>9.14</v>
          </cell>
          <cell r="C290" t="str">
            <v>Mesin Gilas Bervibrasi  5 - 8  Ton</v>
          </cell>
          <cell r="D290" t="str">
            <v>Jam</v>
          </cell>
        </row>
        <row r="292">
          <cell r="A292">
            <v>9.15</v>
          </cell>
          <cell r="C292" t="str">
            <v>Pemadat dengan Bervibrasi 1.5 - 3.0 HP</v>
          </cell>
          <cell r="D292" t="str">
            <v>Jam</v>
          </cell>
        </row>
        <row r="294">
          <cell r="A294">
            <v>9.16</v>
          </cell>
          <cell r="C294" t="str">
            <v>Mesin Gilas Roda Karet 8 - 10 Ton</v>
          </cell>
          <cell r="D294" t="str">
            <v>Jam</v>
          </cell>
        </row>
        <row r="296">
          <cell r="A296">
            <v>9.17</v>
          </cell>
          <cell r="C296" t="str">
            <v>Kompresor 4000 - 6500 Ltr/mnt</v>
          </cell>
          <cell r="D296" t="str">
            <v>Jam</v>
          </cell>
        </row>
        <row r="298">
          <cell r="A298">
            <v>9.18</v>
          </cell>
          <cell r="C298" t="str">
            <v>Mesin Pengaduk Beton 0.3 - 0.6 M3</v>
          </cell>
          <cell r="D298" t="str">
            <v>Jam</v>
          </cell>
        </row>
        <row r="300">
          <cell r="A300">
            <v>9.19</v>
          </cell>
          <cell r="C300" t="str">
            <v>Pompa Air 70 - 100 MM</v>
          </cell>
          <cell r="D300" t="str">
            <v>Jam</v>
          </cell>
        </row>
        <row r="302">
          <cell r="A302">
            <v>9.1999999999999993</v>
          </cell>
          <cell r="C302" t="str">
            <v>Benkelmen Beam</v>
          </cell>
          <cell r="D302" t="str">
            <v>Titik</v>
          </cell>
        </row>
        <row r="304">
          <cell r="A304">
            <v>9.2100000000000009</v>
          </cell>
          <cell r="C304" t="str">
            <v>DCP - CBR</v>
          </cell>
          <cell r="D304" t="str">
            <v>Titik</v>
          </cell>
        </row>
        <row r="306">
          <cell r="A306">
            <v>9.2200000000000006</v>
          </cell>
          <cell r="C306" t="str">
            <v>Survei Kekerasan Cara NAASRA</v>
          </cell>
          <cell r="D306" t="str">
            <v>Km</v>
          </cell>
        </row>
        <row r="309">
          <cell r="B309" t="str">
            <v>Jumlah Harga Pekerjaan DIVISI 9  (masuk pada Rekapitulasi Perkiraan Harga Pekerjaan)</v>
          </cell>
          <cell r="G309">
            <v>26002033.75</v>
          </cell>
        </row>
        <row r="312">
          <cell r="C312" t="str">
            <v>DIVISI  10.  PEKERJAAN LAIN-LAIN</v>
          </cell>
        </row>
        <row r="314">
          <cell r="A314" t="str">
            <v>10.1 (1)</v>
          </cell>
          <cell r="C314" t="str">
            <v>Pemeliharaan Rutin Perkerasan</v>
          </cell>
          <cell r="D314" t="str">
            <v>Ls</v>
          </cell>
        </row>
        <row r="315">
          <cell r="A315" t="str">
            <v>10.1 (2)</v>
          </cell>
          <cell r="C315" t="str">
            <v>Pemeliharaan Rutin Bahu Jalan</v>
          </cell>
          <cell r="D315" t="str">
            <v>Ls</v>
          </cell>
        </row>
        <row r="316">
          <cell r="C316" t="str">
            <v>(Pemotongan Rumput 3 kali selama masa kontrak)</v>
          </cell>
        </row>
        <row r="317">
          <cell r="A317" t="str">
            <v>10.1 (3)</v>
          </cell>
          <cell r="C317" t="str">
            <v>Pemeliharaan Rutin Selokan, Saluran Air, Galian dan Timbunan</v>
          </cell>
          <cell r="D317" t="str">
            <v>Ls</v>
          </cell>
        </row>
        <row r="318">
          <cell r="A318" t="str">
            <v>10.1 (4)</v>
          </cell>
          <cell r="C318" t="str">
            <v>Pemeliharaan Rutin Perlengkapan Jalan</v>
          </cell>
          <cell r="D318" t="str">
            <v>Ls</v>
          </cell>
        </row>
        <row r="319">
          <cell r="A319" t="str">
            <v>10.1 (5)</v>
          </cell>
          <cell r="C319" t="str">
            <v>Pemeliharaan Rutin Jembatan</v>
          </cell>
          <cell r="D319" t="str">
            <v>Ls</v>
          </cell>
        </row>
        <row r="352">
          <cell r="B352" t="str">
            <v>Jumlah Harga Pekerjaan DIVISI 10  (masuk pada Rekapitulasi Perkiraan Harga Pekerjaan)</v>
          </cell>
          <cell r="G352">
            <v>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AB"/>
      <sheetName val="Jadwal"/>
      <sheetName val="Agr. K&amp;H"/>
      <sheetName val="Klas A"/>
      <sheetName val="Klas B"/>
      <sheetName val="Klas C"/>
      <sheetName val="Alat1"/>
      <sheetName val="Alat2"/>
      <sheetName val="Quarry"/>
      <sheetName val="Basic"/>
      <sheetName val="10a"/>
      <sheetName val="10b"/>
      <sheetName val="10c"/>
      <sheetName val="9"/>
      <sheetName val="8"/>
      <sheetName val="7a"/>
      <sheetName val="7b"/>
      <sheetName val="6a"/>
      <sheetName val="6b"/>
      <sheetName val="5"/>
      <sheetName val="4"/>
      <sheetName val="3"/>
      <sheetName val="2"/>
      <sheetName val="Mobilisasi"/>
      <sheetName val="LL"/>
      <sheetName val="JS"/>
      <sheetName val="Kuantitas &amp; Harga"/>
      <sheetName val="Rekap"/>
      <sheetName val="Pek. Utama"/>
      <sheetName val="%"/>
      <sheetName val="Info"/>
    </sheetNames>
    <sheetDataSet>
      <sheetData sheetId="0"/>
      <sheetData sheetId="1" refreshError="1"/>
      <sheetData sheetId="2" refreshError="1"/>
      <sheetData sheetId="3">
        <row r="1">
          <cell r="A1" t="str">
            <v>ITEM PEMBAYARAN</v>
          </cell>
          <cell r="D1" t="str">
            <v>:  AGREGAT KELAS A</v>
          </cell>
        </row>
        <row r="2">
          <cell r="A2" t="str">
            <v>JENIS PEKERJAAN</v>
          </cell>
          <cell r="D2" t="str">
            <v>:  PENGADAAN AGREGAT KELAS A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   URAIAN ANALISA HARGA SATUAN</v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KOEFISIEN</v>
          </cell>
          <cell r="I6" t="str">
            <v>SATUAN</v>
          </cell>
          <cell r="J6" t="str">
            <v>KETERANGAN</v>
          </cell>
        </row>
        <row r="9">
          <cell r="A9" t="str">
            <v>I</v>
          </cell>
          <cell r="C9" t="str">
            <v>ASUMSI</v>
          </cell>
        </row>
        <row r="10">
          <cell r="A10">
            <v>1</v>
          </cell>
          <cell r="C10" t="str">
            <v>Bahan dasar (Batu dan Pasir) diterima di lokasi Alat</v>
          </cell>
        </row>
        <row r="11">
          <cell r="C11" t="str">
            <v>Pemecah Batu (di Base Camp)</v>
          </cell>
        </row>
        <row r="12">
          <cell r="A12">
            <v>2</v>
          </cell>
          <cell r="C12" t="str">
            <v>Kegiatan dilakukan di dalam lokasi Base Camp</v>
          </cell>
        </row>
        <row r="13">
          <cell r="A13">
            <v>3</v>
          </cell>
          <cell r="C13" t="str">
            <v>Proporsi campuran (Spesifikasi) :</v>
          </cell>
          <cell r="E13" t="str">
            <v>- Agregat Halus</v>
          </cell>
          <cell r="G13" t="str">
            <v>Ah</v>
          </cell>
          <cell r="H13">
            <v>45</v>
          </cell>
          <cell r="I13" t="str">
            <v>%</v>
          </cell>
        </row>
        <row r="14">
          <cell r="E14" t="str">
            <v>- Agregat Kasar</v>
          </cell>
          <cell r="G14" t="str">
            <v>Ak</v>
          </cell>
          <cell r="H14">
            <v>55</v>
          </cell>
          <cell r="I14" t="str">
            <v>%</v>
          </cell>
        </row>
        <row r="15">
          <cell r="A15">
            <v>4</v>
          </cell>
          <cell r="C15" t="str">
            <v>Hasil produksi Alat Pemecah Batu :</v>
          </cell>
          <cell r="E15" t="str">
            <v>- Agregat Halus</v>
          </cell>
          <cell r="G15" t="str">
            <v>H</v>
          </cell>
          <cell r="H15">
            <v>30</v>
          </cell>
          <cell r="I15" t="str">
            <v>%</v>
          </cell>
        </row>
        <row r="16">
          <cell r="E16" t="str">
            <v>- Agregat Kasar</v>
          </cell>
          <cell r="G16" t="str">
            <v>K</v>
          </cell>
          <cell r="H16">
            <v>70</v>
          </cell>
          <cell r="I16" t="str">
            <v>%</v>
          </cell>
        </row>
        <row r="17">
          <cell r="A17">
            <v>5</v>
          </cell>
          <cell r="C17" t="str">
            <v>Berat Jenis Bahan :</v>
          </cell>
          <cell r="D17" t="str">
            <v>- Batu / Gravel</v>
          </cell>
          <cell r="G17" t="str">
            <v>D1</v>
          </cell>
          <cell r="H17">
            <v>1.8</v>
          </cell>
          <cell r="I17" t="str">
            <v>Ton/M3</v>
          </cell>
        </row>
        <row r="18">
          <cell r="D18" t="str">
            <v>- Pasir</v>
          </cell>
          <cell r="G18" t="str">
            <v>D2</v>
          </cell>
          <cell r="H18">
            <v>1.67</v>
          </cell>
          <cell r="I18" t="str">
            <v>Ton/M3</v>
          </cell>
        </row>
        <row r="19">
          <cell r="D19" t="str">
            <v>- Batu Pecah</v>
          </cell>
          <cell r="G19" t="str">
            <v>D3</v>
          </cell>
          <cell r="H19">
            <v>1.8</v>
          </cell>
          <cell r="I19" t="str">
            <v>Ton/M3</v>
          </cell>
        </row>
        <row r="20">
          <cell r="A20">
            <v>6</v>
          </cell>
          <cell r="C20" t="str">
            <v>Harga Satuan Bahan Dasar    :</v>
          </cell>
          <cell r="E20" t="str">
            <v>- Batu Kali</v>
          </cell>
          <cell r="G20" t="str">
            <v>Rp1</v>
          </cell>
          <cell r="H20">
            <v>14900</v>
          </cell>
          <cell r="I20" t="str">
            <v>Rp./M3</v>
          </cell>
        </row>
        <row r="21">
          <cell r="E21" t="str">
            <v>- Pasir</v>
          </cell>
          <cell r="G21" t="str">
            <v>Rp2</v>
          </cell>
          <cell r="H21">
            <v>12500</v>
          </cell>
          <cell r="I21" t="str">
            <v>Rp./M3</v>
          </cell>
        </row>
        <row r="22">
          <cell r="A22">
            <v>7</v>
          </cell>
          <cell r="C22" t="str">
            <v>Biaya Operasi Alat :</v>
          </cell>
          <cell r="D22" t="str">
            <v>- Pemecah Batu (Stone Crusher)</v>
          </cell>
          <cell r="G22" t="str">
            <v>Rp3</v>
          </cell>
          <cell r="H22">
            <v>129516.68087508062</v>
          </cell>
          <cell r="I22" t="str">
            <v>Rp./Jam</v>
          </cell>
        </row>
        <row r="23">
          <cell r="D23" t="str">
            <v>- Wheel Loader</v>
          </cell>
          <cell r="G23" t="str">
            <v>Rp4</v>
          </cell>
          <cell r="H23">
            <v>45664.01343797033</v>
          </cell>
          <cell r="I23" t="str">
            <v>Rp./Jam</v>
          </cell>
        </row>
        <row r="24">
          <cell r="A24">
            <v>8</v>
          </cell>
          <cell r="C24" t="str">
            <v>Kapasitas Alat :</v>
          </cell>
          <cell r="D24" t="str">
            <v>- Pemecah Batu (Stone Crusher)</v>
          </cell>
          <cell r="G24" t="str">
            <v>Cp1</v>
          </cell>
          <cell r="H24">
            <v>50</v>
          </cell>
          <cell r="I24" t="str">
            <v>Ton/Jam</v>
          </cell>
        </row>
        <row r="25">
          <cell r="D25" t="str">
            <v>- Wheel Loader</v>
          </cell>
          <cell r="G25" t="str">
            <v>Cp2</v>
          </cell>
          <cell r="H25">
            <v>1.5</v>
          </cell>
          <cell r="I25" t="str">
            <v>M3</v>
          </cell>
          <cell r="J25" t="str">
            <v xml:space="preserve"> Kap. Bucket</v>
          </cell>
        </row>
        <row r="26">
          <cell r="A26">
            <v>9</v>
          </cell>
          <cell r="C26" t="str">
            <v>Faktor Efisiensi Alat :</v>
          </cell>
          <cell r="D26" t="str">
            <v>- Pemecah Batu (Stone Crusher)</v>
          </cell>
          <cell r="G26" t="str">
            <v>Fa1</v>
          </cell>
          <cell r="H26">
            <v>0.7</v>
          </cell>
          <cell r="I26" t="str">
            <v>-</v>
          </cell>
        </row>
        <row r="27">
          <cell r="D27" t="str">
            <v>- Wheel Loader</v>
          </cell>
          <cell r="G27" t="str">
            <v>Fa2</v>
          </cell>
          <cell r="H27">
            <v>0.83</v>
          </cell>
          <cell r="I27" t="str">
            <v>-</v>
          </cell>
        </row>
        <row r="28">
          <cell r="A28">
            <v>10</v>
          </cell>
          <cell r="C28" t="str">
            <v>Faktor Kehilangan Material</v>
          </cell>
          <cell r="G28" t="str">
            <v>Fh</v>
          </cell>
          <cell r="H28">
            <v>1.1000000000000001</v>
          </cell>
          <cell r="I28" t="str">
            <v>-</v>
          </cell>
        </row>
        <row r="30">
          <cell r="A30" t="str">
            <v>II</v>
          </cell>
          <cell r="C30" t="str">
            <v>METHODE PELAKSANAAN</v>
          </cell>
        </row>
        <row r="31">
          <cell r="A31">
            <v>1</v>
          </cell>
          <cell r="C31" t="str">
            <v>Wheel Loader mengangkut batu/gravel dari tumpukan</v>
          </cell>
        </row>
        <row r="32">
          <cell r="C32" t="str">
            <v>dan menuangkannya ke Alat Pemecah Batu.</v>
          </cell>
        </row>
        <row r="33">
          <cell r="A33">
            <v>2</v>
          </cell>
          <cell r="C33" t="str">
            <v>Batu/gravel dipecah dengan Alat Pemecah Batu</v>
          </cell>
        </row>
        <row r="34">
          <cell r="C34" t="str">
            <v>(Stone Crusher) sehingga menghasilkan Agregat</v>
          </cell>
        </row>
        <row r="35">
          <cell r="C35" t="str">
            <v>Kasar dan Agregat Halus.</v>
          </cell>
        </row>
        <row r="36">
          <cell r="A36">
            <v>3</v>
          </cell>
          <cell r="C36" t="str">
            <v>Wheel Loader melakukan pencampuran (blending)</v>
          </cell>
        </row>
        <row r="37">
          <cell r="C37" t="str">
            <v>Agregat Kasar, Agregat Halus dan Pasir menjadi</v>
          </cell>
        </row>
        <row r="38">
          <cell r="C38" t="str">
            <v>Agregat Kelas A.</v>
          </cell>
        </row>
        <row r="40">
          <cell r="A40" t="str">
            <v>III</v>
          </cell>
          <cell r="C40" t="str">
            <v>PERHITUNGAN</v>
          </cell>
        </row>
        <row r="42">
          <cell r="A42" t="str">
            <v>III.1.</v>
          </cell>
          <cell r="C42" t="str">
            <v>HARGA SATUAN AGREGAT PRODUKSI ST. CRUSHER</v>
          </cell>
        </row>
        <row r="44">
          <cell r="A44" t="str">
            <v xml:space="preserve">1.a.  </v>
          </cell>
          <cell r="C44" t="str">
            <v>Kerja Stone Crusher memecah gravel  :</v>
          </cell>
        </row>
        <row r="45">
          <cell r="C45" t="str">
            <v xml:space="preserve">    - Waktu kerja Stone Crusher</v>
          </cell>
          <cell r="G45" t="str">
            <v>Tst</v>
          </cell>
          <cell r="H45">
            <v>1</v>
          </cell>
          <cell r="I45" t="str">
            <v>Jam</v>
          </cell>
        </row>
        <row r="46">
          <cell r="C46" t="str">
            <v xml:space="preserve">    - Produksi Stone Crusher  1 jam</v>
          </cell>
          <cell r="E46" t="str">
            <v>=  (Fa1 x Cp1) : D3</v>
          </cell>
          <cell r="G46" t="str">
            <v>Qb</v>
          </cell>
          <cell r="H46">
            <v>19.444444444444443</v>
          </cell>
          <cell r="I46" t="str">
            <v>M3/Jam</v>
          </cell>
          <cell r="J46" t="str">
            <v xml:space="preserve"> Batu pecah</v>
          </cell>
        </row>
        <row r="47">
          <cell r="C47" t="str">
            <v xml:space="preserve">    - Kebutuhan batu/gravel 1 jam</v>
          </cell>
          <cell r="E47" t="str">
            <v>=  (Fa1 x Cp1) : D1</v>
          </cell>
          <cell r="G47" t="str">
            <v>Qg</v>
          </cell>
          <cell r="H47">
            <v>19.444444444444443</v>
          </cell>
          <cell r="I47" t="str">
            <v>M3/Jam</v>
          </cell>
        </row>
        <row r="49">
          <cell r="A49" t="str">
            <v xml:space="preserve">1.b.  </v>
          </cell>
          <cell r="C49" t="str">
            <v>Kerja Wheel Loader melayani Stone Crusher  :</v>
          </cell>
        </row>
        <row r="50">
          <cell r="C50" t="str">
            <v xml:space="preserve">    - Kap. Angkut / rit   =  (Fa2 x Cp2)</v>
          </cell>
          <cell r="G50" t="str">
            <v>Ka</v>
          </cell>
          <cell r="H50">
            <v>1.2449999999999999</v>
          </cell>
          <cell r="I50" t="str">
            <v>M3</v>
          </cell>
        </row>
        <row r="51">
          <cell r="C51" t="str">
            <v xml:space="preserve">    - Waktu Siklus (Muat, Tuang, Tunggu, dll)</v>
          </cell>
          <cell r="G51" t="str">
            <v>Ts</v>
          </cell>
          <cell r="H51">
            <v>2</v>
          </cell>
          <cell r="I51" t="str">
            <v>menit</v>
          </cell>
        </row>
        <row r="52">
          <cell r="C52" t="str">
            <v xml:space="preserve">    - Waktu kerja W.Loader memasok gravel</v>
          </cell>
        </row>
        <row r="53">
          <cell r="D53" t="str">
            <v>=  {(Qg : Ka) x Ts} : 60 menit</v>
          </cell>
          <cell r="G53" t="str">
            <v>Tw</v>
          </cell>
          <cell r="H53">
            <v>0.52060092220734788</v>
          </cell>
          <cell r="I53" t="str">
            <v>Jam</v>
          </cell>
        </row>
        <row r="55">
          <cell r="A55" t="str">
            <v xml:space="preserve">1.c.  </v>
          </cell>
          <cell r="C55" t="str">
            <v>Biaya Produksi Batu Pecah / M3</v>
          </cell>
        </row>
        <row r="56">
          <cell r="D56" t="str">
            <v>=  {(Tst x Rp3) + (Tw x Rp4)} : Qb</v>
          </cell>
          <cell r="G56" t="str">
            <v>Bp</v>
          </cell>
          <cell r="H56">
            <v>7883.4552882468033</v>
          </cell>
          <cell r="I56" t="str">
            <v>Rp./M3</v>
          </cell>
        </row>
        <row r="58">
          <cell r="A58" t="str">
            <v xml:space="preserve">1.d.  </v>
          </cell>
          <cell r="C58" t="str">
            <v>Harga Satuan Batu Pecah Produksi St.Crusher / M3</v>
          </cell>
        </row>
        <row r="59">
          <cell r="D59" t="str">
            <v>=  {(Qg : Qb) x Fh x Rp1} + Bp</v>
          </cell>
          <cell r="G59" t="str">
            <v>HSb</v>
          </cell>
          <cell r="H59">
            <v>24273.455288246805</v>
          </cell>
          <cell r="I59" t="str">
            <v>Rp./M3</v>
          </cell>
        </row>
        <row r="61">
          <cell r="J61" t="str">
            <v xml:space="preserve">Berlanjut </v>
          </cell>
        </row>
        <row r="62">
          <cell r="A62" t="str">
            <v>ITEM PEMBAYARAN</v>
          </cell>
          <cell r="D62" t="str">
            <v>:  AGREGAT KELAS A</v>
          </cell>
        </row>
        <row r="63">
          <cell r="A63" t="str">
            <v>JENIS PEKERJAAN</v>
          </cell>
          <cell r="D63" t="str">
            <v>:  PENGADAAN AGREGAT KELAS A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   URAIAN ANALISA HARGA SATUAN</v>
          </cell>
        </row>
        <row r="65">
          <cell r="J65" t="str">
            <v xml:space="preserve">Lanjutan 1 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KOEFISIEN</v>
          </cell>
          <cell r="I67" t="str">
            <v>SATUAN</v>
          </cell>
          <cell r="J67" t="str">
            <v>KETERANGAN</v>
          </cell>
        </row>
        <row r="70">
          <cell r="A70" t="str">
            <v>III.2.</v>
          </cell>
          <cell r="C70" t="str">
            <v>HARGA SATUAN AGREGAT KASAR</v>
          </cell>
        </row>
        <row r="72">
          <cell r="C72" t="str">
            <v>Harga Satuan Agregat Kasar diambil sama dengan</v>
          </cell>
        </row>
        <row r="73">
          <cell r="C73" t="str">
            <v>Agregat Batu Pecah Produksi Stone Crusher</v>
          </cell>
        </row>
        <row r="74">
          <cell r="C74" t="str">
            <v>Harga Satuan Agregat Kasar / M3</v>
          </cell>
          <cell r="G74" t="str">
            <v>HSAk</v>
          </cell>
          <cell r="H74">
            <v>24273.455288246805</v>
          </cell>
          <cell r="I74" t="str">
            <v>Rupiah</v>
          </cell>
          <cell r="J74" t="str">
            <v xml:space="preserve"> Di Luar PPN</v>
          </cell>
        </row>
        <row r="76">
          <cell r="A76" t="str">
            <v>III.3.</v>
          </cell>
          <cell r="C76" t="str">
            <v>HARGA SATUAN AGREGAT HALUS</v>
          </cell>
        </row>
        <row r="78">
          <cell r="C78" t="str">
            <v>Dianggap Agregat produksi Stone Crusher yang lolos</v>
          </cell>
        </row>
        <row r="79">
          <cell r="C79" t="str">
            <v>saringan # 4 (4.75 mm) belum memenuhi Spesifikasi</v>
          </cell>
        </row>
        <row r="80">
          <cell r="C80" t="str">
            <v>sehingga perlu dicampur lagi dengan pasir 10 %</v>
          </cell>
        </row>
        <row r="82">
          <cell r="A82" t="str">
            <v>3.a.</v>
          </cell>
          <cell r="C82" t="str">
            <v>Agregat Hasil Stone Crusher</v>
          </cell>
          <cell r="E82" t="str">
            <v>=  90 % x HSb</v>
          </cell>
          <cell r="G82" t="str">
            <v>Hs1</v>
          </cell>
          <cell r="H82">
            <v>23059.782523834463</v>
          </cell>
          <cell r="I82" t="str">
            <v>Rupiah</v>
          </cell>
        </row>
        <row r="83">
          <cell r="A83" t="str">
            <v>3.b.</v>
          </cell>
          <cell r="C83" t="str">
            <v>P a s i r</v>
          </cell>
          <cell r="E83" t="str">
            <v>=  10 % x Rp2</v>
          </cell>
          <cell r="G83" t="str">
            <v>Hs2</v>
          </cell>
          <cell r="H83">
            <v>625</v>
          </cell>
          <cell r="I83" t="str">
            <v>Rupiah</v>
          </cell>
        </row>
        <row r="84">
          <cell r="A84" t="str">
            <v>3.c.</v>
          </cell>
          <cell r="C84" t="str">
            <v>Waktu pencampuran (blending) dengan Wheel Loader</v>
          </cell>
          <cell r="G84" t="str">
            <v>Tc</v>
          </cell>
          <cell r="H84">
            <v>3.3000000000000002E-2</v>
          </cell>
          <cell r="I84" t="str">
            <v>Jam/M3</v>
          </cell>
        </row>
        <row r="85">
          <cell r="A85" t="str">
            <v>3.d.</v>
          </cell>
          <cell r="C85" t="str">
            <v>Biaya Pencampuran</v>
          </cell>
          <cell r="E85" t="str">
            <v>=  Tc x Rp4</v>
          </cell>
          <cell r="G85" t="str">
            <v>Hs3</v>
          </cell>
          <cell r="H85">
            <v>1506.9124434530211</v>
          </cell>
          <cell r="I85" t="str">
            <v>Rupiah</v>
          </cell>
        </row>
        <row r="87">
          <cell r="C87" t="str">
            <v>Harga Satuan Agregat Halus / M3</v>
          </cell>
        </row>
        <row r="88">
          <cell r="D88" t="str">
            <v xml:space="preserve"> =  Hs1 + Hs2 + Hs3</v>
          </cell>
          <cell r="G88" t="str">
            <v>HSAh</v>
          </cell>
          <cell r="H88">
            <v>25191.694967287483</v>
          </cell>
          <cell r="I88" t="str">
            <v>Rupiah</v>
          </cell>
          <cell r="J88" t="str">
            <v xml:space="preserve"> Di luar PPN</v>
          </cell>
        </row>
        <row r="90">
          <cell r="A90" t="str">
            <v>III.4.</v>
          </cell>
          <cell r="C90" t="str">
            <v>PROSES PENCAMPURAN AGREGAT KELAS A</v>
          </cell>
        </row>
        <row r="92">
          <cell r="C92" t="str">
            <v>Untuk setiap 1 M3 Agregat Kelas A, diperlukan :</v>
          </cell>
        </row>
        <row r="94">
          <cell r="A94" t="str">
            <v xml:space="preserve">4.a.  </v>
          </cell>
          <cell r="C94" t="str">
            <v xml:space="preserve">     - Agregat Kasar</v>
          </cell>
          <cell r="D94" t="str">
            <v>=  Ak x 1 M3</v>
          </cell>
          <cell r="G94" t="str">
            <v>Vk</v>
          </cell>
          <cell r="H94">
            <v>0.55000000000000004</v>
          </cell>
          <cell r="I94" t="str">
            <v>M3</v>
          </cell>
        </row>
        <row r="95">
          <cell r="C95" t="str">
            <v xml:space="preserve">     - Agregat Halus</v>
          </cell>
          <cell r="D95" t="str">
            <v>=  Ah x 1 M3</v>
          </cell>
          <cell r="G95" t="str">
            <v>Vh</v>
          </cell>
          <cell r="H95">
            <v>0.45</v>
          </cell>
          <cell r="I95" t="str">
            <v>M3</v>
          </cell>
        </row>
        <row r="96">
          <cell r="C96" t="str">
            <v xml:space="preserve">     - Total volume batu pecah  =  Vk + Vh</v>
          </cell>
          <cell r="G96" t="str">
            <v>Va</v>
          </cell>
          <cell r="H96">
            <v>1</v>
          </cell>
          <cell r="I96" t="str">
            <v>M3</v>
          </cell>
        </row>
        <row r="98">
          <cell r="A98" t="str">
            <v xml:space="preserve">4.c.  </v>
          </cell>
          <cell r="C98" t="str">
            <v>Waktu pencampuran (blending) oleh Wheel Loader</v>
          </cell>
          <cell r="G98" t="str">
            <v>Tc</v>
          </cell>
          <cell r="H98">
            <v>3.3333333333333298E-2</v>
          </cell>
          <cell r="I98" t="str">
            <v>Jam/M3</v>
          </cell>
        </row>
        <row r="100">
          <cell r="A100" t="str">
            <v>III.5.</v>
          </cell>
          <cell r="C100" t="str">
            <v>HARGA SATUAN BAHAN AGREGAT KELAS A</v>
          </cell>
        </row>
        <row r="102">
          <cell r="A102" t="str">
            <v xml:space="preserve">5.a.  </v>
          </cell>
          <cell r="C102" t="str">
            <v>Agregat Kasar</v>
          </cell>
          <cell r="D102" t="str">
            <v xml:space="preserve"> =  Vk x HSAk</v>
          </cell>
          <cell r="G102" t="str">
            <v>Hs1</v>
          </cell>
          <cell r="H102">
            <v>13350.400408535745</v>
          </cell>
          <cell r="I102" t="str">
            <v>Rupiah</v>
          </cell>
        </row>
        <row r="104">
          <cell r="A104" t="str">
            <v xml:space="preserve">5.b.  </v>
          </cell>
          <cell r="C104" t="str">
            <v>Agregat Halus</v>
          </cell>
          <cell r="D104" t="str">
            <v xml:space="preserve"> =  Vh x HSAh</v>
          </cell>
          <cell r="G104" t="str">
            <v>Hs2</v>
          </cell>
          <cell r="H104">
            <v>11336.262735279368</v>
          </cell>
          <cell r="I104" t="str">
            <v>Rupiah</v>
          </cell>
        </row>
        <row r="106">
          <cell r="A106" t="str">
            <v xml:space="preserve">5.c.  </v>
          </cell>
          <cell r="C106" t="str">
            <v>Biaya Pencampuran</v>
          </cell>
          <cell r="D106" t="str">
            <v xml:space="preserve"> =  Tc x Rp4</v>
          </cell>
          <cell r="G106" t="str">
            <v>Hs3</v>
          </cell>
          <cell r="H106">
            <v>1522.1337812656761</v>
          </cell>
          <cell r="I106" t="str">
            <v>Rupiah</v>
          </cell>
        </row>
        <row r="108">
          <cell r="A108" t="str">
            <v xml:space="preserve">5.d.  </v>
          </cell>
          <cell r="C108" t="str">
            <v>Harga Satuan Agregat Kelas A / M3</v>
          </cell>
        </row>
        <row r="109">
          <cell r="D109" t="str">
            <v xml:space="preserve"> =  Hs1 + Hs2 + Hs3</v>
          </cell>
          <cell r="G109" t="str">
            <v>HSAA</v>
          </cell>
          <cell r="H109">
            <v>26208.796925080787</v>
          </cell>
          <cell r="I109" t="str">
            <v>Rupiah</v>
          </cell>
          <cell r="J109" t="str">
            <v xml:space="preserve"> Di luar PPN</v>
          </cell>
        </row>
      </sheetData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>
        <row r="1980">
          <cell r="T1980" t="str">
            <v>Analisa EI-7612</v>
          </cell>
        </row>
        <row r="1982">
          <cell r="L1982" t="str">
            <v>FORMULIR STANDAR UNTUK</v>
          </cell>
        </row>
        <row r="1983">
          <cell r="L1983" t="str">
            <v>PEREKAMAN ANALISA MASING-MASING HARGA SATUAN</v>
          </cell>
        </row>
        <row r="1984">
          <cell r="L1984" t="str">
            <v/>
          </cell>
        </row>
        <row r="1987">
          <cell r="L1987" t="str">
            <v>PROYEK</v>
          </cell>
          <cell r="O1987" t="str">
            <v>:</v>
          </cell>
        </row>
        <row r="1988">
          <cell r="L1988" t="str">
            <v>No. PAKET KONTRAK</v>
          </cell>
          <cell r="O1988" t="str">
            <v>:</v>
          </cell>
        </row>
        <row r="1989">
          <cell r="L1989" t="str">
            <v>NAMA PAKET</v>
          </cell>
          <cell r="O1989" t="str">
            <v>:</v>
          </cell>
        </row>
        <row r="1990">
          <cell r="L1990" t="str">
            <v>PROP / KAB / KODYA</v>
          </cell>
          <cell r="O1990" t="str">
            <v>:</v>
          </cell>
        </row>
        <row r="1991">
          <cell r="L1991" t="str">
            <v>ITEM PEMBAYARAN NO.</v>
          </cell>
          <cell r="O1991" t="str">
            <v>:  7.6 (12) a</v>
          </cell>
          <cell r="R1991" t="str">
            <v>PERKIRAAN VOL. PEK.</v>
          </cell>
          <cell r="T1991" t="str">
            <v>:</v>
          </cell>
          <cell r="U1991">
            <v>0</v>
          </cell>
        </row>
        <row r="1992">
          <cell r="L1992" t="str">
            <v>JENIS PEKERJAAN</v>
          </cell>
          <cell r="O1992" t="str">
            <v>:  Pemancgn. T. Pancang Beton</v>
          </cell>
          <cell r="R1992" t="str">
            <v>TOTAL HARGA (Rp.)</v>
          </cell>
          <cell r="T1992" t="str">
            <v>:</v>
          </cell>
          <cell r="U1992" t="e">
            <v>#DIV/0!</v>
          </cell>
        </row>
        <row r="1993">
          <cell r="L1993" t="str">
            <v>SATUAN PEMBAYARAN</v>
          </cell>
          <cell r="O1993" t="str">
            <v>:  M'</v>
          </cell>
          <cell r="Q1993" t="str">
            <v>( 40 x 40 ) cm</v>
          </cell>
          <cell r="R1993" t="str">
            <v>% THD. BIAYA PROYEK</v>
          </cell>
          <cell r="T1993" t="str">
            <v>:</v>
          </cell>
          <cell r="U1993" t="e">
            <v>#DIV/0!</v>
          </cell>
        </row>
        <row r="1996">
          <cell r="Q1996" t="str">
            <v>PERKIRAAN</v>
          </cell>
          <cell r="R1996" t="str">
            <v>HARGA</v>
          </cell>
          <cell r="S1996" t="str">
            <v>JUMLAH</v>
          </cell>
        </row>
        <row r="1997">
          <cell r="L1997" t="str">
            <v>NO.</v>
          </cell>
          <cell r="N1997" t="str">
            <v>KOMPONEN</v>
          </cell>
          <cell r="P1997" t="str">
            <v>SATUAN</v>
          </cell>
          <cell r="Q1997" t="str">
            <v>KUANTITAS</v>
          </cell>
          <cell r="R1997" t="str">
            <v>SATUAN</v>
          </cell>
          <cell r="S1997" t="str">
            <v>HARGA</v>
          </cell>
        </row>
        <row r="1998">
          <cell r="R1998" t="str">
            <v>(Rp.)</v>
          </cell>
          <cell r="S1998" t="str">
            <v>(Rp.)</v>
          </cell>
        </row>
        <row r="2001">
          <cell r="L2001" t="str">
            <v>A.</v>
          </cell>
          <cell r="N2001" t="str">
            <v>TENAGA</v>
          </cell>
        </row>
        <row r="2003">
          <cell r="L2003" t="str">
            <v>1.</v>
          </cell>
          <cell r="N2003" t="str">
            <v>Pekerja</v>
          </cell>
          <cell r="O2003" t="str">
            <v>(L01)</v>
          </cell>
          <cell r="P2003" t="str">
            <v>jam</v>
          </cell>
          <cell r="Q2003" t="e">
            <v>#DIV/0!</v>
          </cell>
          <cell r="R2003">
            <v>4300</v>
          </cell>
          <cell r="U2003" t="e">
            <v>#DIV/0!</v>
          </cell>
        </row>
        <row r="2004">
          <cell r="L2004" t="str">
            <v>2.</v>
          </cell>
          <cell r="N2004" t="str">
            <v>Tukang</v>
          </cell>
          <cell r="O2004" t="str">
            <v>(L02)</v>
          </cell>
          <cell r="P2004" t="str">
            <v>jam</v>
          </cell>
          <cell r="Q2004" t="e">
            <v>#DIV/0!</v>
          </cell>
          <cell r="R2004">
            <v>5000</v>
          </cell>
          <cell r="U2004" t="e">
            <v>#DIV/0!</v>
          </cell>
        </row>
        <row r="2005">
          <cell r="L2005" t="str">
            <v>3.</v>
          </cell>
          <cell r="N2005" t="str">
            <v>Mandor</v>
          </cell>
          <cell r="O2005" t="str">
            <v>(L03)</v>
          </cell>
          <cell r="P2005" t="str">
            <v>jam</v>
          </cell>
          <cell r="Q2005" t="e">
            <v>#DIV/0!</v>
          </cell>
          <cell r="R2005">
            <v>5700</v>
          </cell>
          <cell r="U2005" t="e">
            <v>#DIV/0!</v>
          </cell>
        </row>
        <row r="2007">
          <cell r="Q2007" t="str">
            <v xml:space="preserve">JUMLAH HARGA TENAGA   </v>
          </cell>
          <cell r="U2007" t="e">
            <v>#DIV/0!</v>
          </cell>
        </row>
        <row r="2009">
          <cell r="L2009" t="str">
            <v>B.</v>
          </cell>
          <cell r="N2009" t="str">
            <v>BAHAN</v>
          </cell>
        </row>
        <row r="2017">
          <cell r="Q2017" t="str">
            <v xml:space="preserve">JUMLAH HARGA BAHAN   </v>
          </cell>
          <cell r="U2017">
            <v>0</v>
          </cell>
        </row>
        <row r="2019">
          <cell r="L2019" t="str">
            <v>C.</v>
          </cell>
          <cell r="N2019" t="str">
            <v>PERALATAN</v>
          </cell>
        </row>
        <row r="2021">
          <cell r="L2021" t="str">
            <v>1.</v>
          </cell>
          <cell r="N2021" t="str">
            <v>Crane on Track   (E31)</v>
          </cell>
          <cell r="P2021" t="str">
            <v>jam</v>
          </cell>
          <cell r="Q2021">
            <v>0.13554216867469882</v>
          </cell>
          <cell r="R2021" t="e">
            <v>#DIV/0!</v>
          </cell>
          <cell r="U2021" t="e">
            <v>#DIV/0!</v>
          </cell>
        </row>
        <row r="2022">
          <cell r="L2022" t="str">
            <v>2.</v>
          </cell>
          <cell r="N2022" t="str">
            <v>Pile Driver</v>
          </cell>
          <cell r="O2022" t="str">
            <v>(E30)</v>
          </cell>
          <cell r="P2022" t="str">
            <v>jam</v>
          </cell>
          <cell r="Q2022">
            <v>7.5301204819277129E-2</v>
          </cell>
          <cell r="R2022" t="e">
            <v>#DIV/0!</v>
          </cell>
          <cell r="U2022" t="e">
            <v>#DIV/0!</v>
          </cell>
        </row>
        <row r="2023">
          <cell r="L2023" t="str">
            <v>3.</v>
          </cell>
          <cell r="N2023" t="str">
            <v>Alat Bantu</v>
          </cell>
          <cell r="P2023" t="str">
            <v>Ls</v>
          </cell>
          <cell r="Q2023">
            <v>1</v>
          </cell>
          <cell r="R2023">
            <v>450</v>
          </cell>
          <cell r="U2023">
            <v>450</v>
          </cell>
        </row>
        <row r="2029">
          <cell r="Q2029" t="str">
            <v xml:space="preserve">JUMLAH HARGA PERALATAN   </v>
          </cell>
          <cell r="U2029" t="e">
            <v>#DIV/0!</v>
          </cell>
        </row>
        <row r="2031">
          <cell r="L2031" t="str">
            <v>D.</v>
          </cell>
          <cell r="N2031" t="str">
            <v>JUMLAH HARGA TENAGA, BAHAN DAN PERALATAN  ( A + B + C )</v>
          </cell>
          <cell r="U2031" t="e">
            <v>#DIV/0!</v>
          </cell>
        </row>
        <row r="2032">
          <cell r="L2032" t="str">
            <v>E.</v>
          </cell>
          <cell r="N2032" t="str">
            <v>OVERHEAD &amp; PROFIT</v>
          </cell>
          <cell r="P2032">
            <v>0</v>
          </cell>
          <cell r="Q2032" t="str">
            <v>%  x  D</v>
          </cell>
          <cell r="U2032" t="e">
            <v>#DIV/0!</v>
          </cell>
        </row>
        <row r="2033">
          <cell r="L2033" t="str">
            <v>F.</v>
          </cell>
          <cell r="N2033" t="str">
            <v>HARGA SATUAN PEKERJAAN  ( D + E )</v>
          </cell>
          <cell r="U2033" t="e">
            <v>#DIV/0!</v>
          </cell>
        </row>
        <row r="2034">
          <cell r="L2034" t="str">
            <v>Note: 1</v>
          </cell>
          <cell r="N2034" t="str">
            <v>SATUAN dapat berdasarkan atas jam operasi untuk Tenaga Kerja dan Peralatan, volume dan/atau ukuran</v>
          </cell>
        </row>
        <row r="2035">
          <cell r="N2035" t="str">
            <v>berat untuk bahan-bahan.</v>
          </cell>
        </row>
        <row r="2036">
          <cell r="L2036">
            <v>2</v>
          </cell>
          <cell r="N2036" t="str">
            <v>Kuantitas satuan adalah kuantitas setiap komponen untuk menyelesaikan satu satuan pekerjaan dari nomor</v>
          </cell>
        </row>
        <row r="2037">
          <cell r="N2037" t="str">
            <v>mata pembayaran.</v>
          </cell>
        </row>
        <row r="2038">
          <cell r="L2038">
            <v>3</v>
          </cell>
          <cell r="N2038" t="str">
            <v>Biaya satuan untuk peralatan sudah termasuk bahan bakar, bahan habis dipakai dan operator.</v>
          </cell>
        </row>
        <row r="2039">
          <cell r="L2039">
            <v>4</v>
          </cell>
          <cell r="N2039" t="str">
            <v>Biaya satuan sudah termasuk pengeluaran untuk seluruh pajak yang berkaitan (tetapi tidak termasuk PPN</v>
          </cell>
        </row>
        <row r="2040">
          <cell r="N2040" t="str">
            <v>yang dibayar dari kontrak) dan biaya-biaya lainnya.</v>
          </cell>
        </row>
        <row r="2460">
          <cell r="T2460" t="str">
            <v>Analisa EI-7614</v>
          </cell>
        </row>
        <row r="2462">
          <cell r="L2462" t="str">
            <v>FORMULIR STANDAR UNTUK</v>
          </cell>
        </row>
        <row r="2463">
          <cell r="L2463" t="str">
            <v>PEREKAMAN ANALISA MASING-MASING HARGA SATUAN</v>
          </cell>
        </row>
        <row r="2464">
          <cell r="L2464" t="str">
            <v/>
          </cell>
        </row>
        <row r="2467">
          <cell r="L2467" t="str">
            <v>PROYEK</v>
          </cell>
          <cell r="O2467" t="str">
            <v>:</v>
          </cell>
        </row>
        <row r="2468">
          <cell r="L2468" t="str">
            <v>No. PAKET KONTRAK</v>
          </cell>
          <cell r="O2468" t="str">
            <v>:</v>
          </cell>
        </row>
        <row r="2469">
          <cell r="L2469" t="str">
            <v>NAMA PAKET</v>
          </cell>
          <cell r="O2469" t="str">
            <v>:</v>
          </cell>
        </row>
        <row r="2470">
          <cell r="L2470" t="str">
            <v>PROP / KAB / KODYA</v>
          </cell>
          <cell r="O2470" t="str">
            <v>:</v>
          </cell>
        </row>
        <row r="2471">
          <cell r="L2471" t="str">
            <v>ITEM PEMBAYARAN NO.</v>
          </cell>
          <cell r="O2471" t="str">
            <v>:  7.6 (14) c</v>
          </cell>
          <cell r="R2471" t="str">
            <v>PERKIRAAN VOL. PEK.</v>
          </cell>
          <cell r="T2471" t="str">
            <v>:</v>
          </cell>
          <cell r="U2471" t="e">
            <v>#REF!</v>
          </cell>
        </row>
        <row r="2472">
          <cell r="L2472" t="str">
            <v>JENIS PEKERJAAN</v>
          </cell>
          <cell r="O2472" t="str">
            <v>: Tiang Bor Beton Dia 1000 mm</v>
          </cell>
          <cell r="R2472" t="str">
            <v>TOTAL HARGA (Rp.)</v>
          </cell>
          <cell r="T2472" t="str">
            <v>:</v>
          </cell>
          <cell r="U2472" t="e">
            <v>#REF!</v>
          </cell>
        </row>
        <row r="2473">
          <cell r="L2473" t="str">
            <v>SATUAN PEMBAYARAN</v>
          </cell>
          <cell r="O2473" t="str">
            <v>:  M'</v>
          </cell>
          <cell r="R2473" t="str">
            <v>% THD. BIAYA PROYEK</v>
          </cell>
          <cell r="T2473" t="str">
            <v>:</v>
          </cell>
          <cell r="U2473" t="e">
            <v>#REF!</v>
          </cell>
        </row>
        <row r="2476">
          <cell r="Q2476" t="str">
            <v>PERKIRAAN</v>
          </cell>
          <cell r="R2476" t="str">
            <v>HARGA</v>
          </cell>
          <cell r="S2476" t="str">
            <v>JUMLAH</v>
          </cell>
        </row>
        <row r="2477">
          <cell r="L2477" t="str">
            <v>NO.</v>
          </cell>
          <cell r="N2477" t="str">
            <v>KOMPONEN</v>
          </cell>
          <cell r="P2477" t="str">
            <v>SATUAN</v>
          </cell>
          <cell r="Q2477" t="str">
            <v>KUANTITAS</v>
          </cell>
          <cell r="R2477" t="str">
            <v>SATUAN</v>
          </cell>
          <cell r="S2477" t="str">
            <v>HARGA</v>
          </cell>
        </row>
        <row r="2478">
          <cell r="R2478" t="str">
            <v>(Rp.)</v>
          </cell>
          <cell r="S2478" t="str">
            <v>(Rp.)</v>
          </cell>
        </row>
        <row r="2481">
          <cell r="L2481" t="str">
            <v>A.</v>
          </cell>
          <cell r="N2481" t="str">
            <v>TENAGA</v>
          </cell>
        </row>
        <row r="2483">
          <cell r="L2483" t="str">
            <v>1.</v>
          </cell>
          <cell r="N2483" t="str">
            <v>Pekerja</v>
          </cell>
          <cell r="O2483" t="str">
            <v>(L01)</v>
          </cell>
          <cell r="P2483" t="str">
            <v>jam</v>
          </cell>
          <cell r="Q2483">
            <v>1.3253012048192771E-2</v>
          </cell>
          <cell r="R2483">
            <v>4300</v>
          </cell>
          <cell r="U2483">
            <v>56.987951807228917</v>
          </cell>
        </row>
        <row r="2484">
          <cell r="L2484" t="str">
            <v>2.</v>
          </cell>
          <cell r="N2484" t="str">
            <v>Tukang</v>
          </cell>
          <cell r="O2484" t="str">
            <v>(L02)</v>
          </cell>
          <cell r="P2484" t="str">
            <v>jam</v>
          </cell>
          <cell r="Q2484">
            <v>4.969879518072289E-3</v>
          </cell>
          <cell r="R2484">
            <v>5000</v>
          </cell>
          <cell r="U2484">
            <v>24.849397590361445</v>
          </cell>
        </row>
        <row r="2485">
          <cell r="L2485" t="str">
            <v>3.</v>
          </cell>
          <cell r="N2485" t="str">
            <v>Mandor</v>
          </cell>
          <cell r="O2485" t="str">
            <v>(L03)</v>
          </cell>
          <cell r="P2485" t="str">
            <v>jam</v>
          </cell>
          <cell r="Q2485">
            <v>1.6566265060240963E-3</v>
          </cell>
          <cell r="R2485">
            <v>5700</v>
          </cell>
          <cell r="U2485">
            <v>9.44277108433735</v>
          </cell>
        </row>
        <row r="2487">
          <cell r="Q2487" t="str">
            <v xml:space="preserve">JUMLAH HARGA TENAGA   </v>
          </cell>
          <cell r="U2487">
            <v>91.28012048192771</v>
          </cell>
        </row>
        <row r="2489">
          <cell r="L2489" t="str">
            <v>B.</v>
          </cell>
          <cell r="N2489" t="str">
            <v>BAHAN</v>
          </cell>
        </row>
        <row r="2491">
          <cell r="L2491" t="str">
            <v>1.</v>
          </cell>
          <cell r="N2491" t="str">
            <v>Beton K-250</v>
          </cell>
          <cell r="O2491" t="str">
            <v>(EI-715)</v>
          </cell>
          <cell r="P2491" t="str">
            <v>M3</v>
          </cell>
          <cell r="Q2491">
            <v>0.78539816339744828</v>
          </cell>
          <cell r="R2491" t="e">
            <v>#DIV/0!</v>
          </cell>
          <cell r="U2491" t="e">
            <v>#DIV/0!</v>
          </cell>
        </row>
        <row r="2492">
          <cell r="L2492" t="str">
            <v>2.</v>
          </cell>
          <cell r="N2492" t="str">
            <v>Baja Tulangan</v>
          </cell>
          <cell r="O2492" t="str">
            <v>(EI-73)</v>
          </cell>
          <cell r="P2492" t="str">
            <v>Kg</v>
          </cell>
          <cell r="Q2492">
            <v>117.80972450961724</v>
          </cell>
          <cell r="R2492">
            <v>8870</v>
          </cell>
          <cell r="U2492">
            <v>1044972.256400305</v>
          </cell>
        </row>
        <row r="2493">
          <cell r="L2493" t="str">
            <v>3.</v>
          </cell>
          <cell r="N2493" t="str">
            <v>Casing</v>
          </cell>
          <cell r="P2493" t="str">
            <v>M2</v>
          </cell>
          <cell r="Q2493">
            <v>3.1415926535897931</v>
          </cell>
          <cell r="R2493">
            <v>25000</v>
          </cell>
          <cell r="U2493">
            <v>78539.816339744822</v>
          </cell>
        </row>
        <row r="2497">
          <cell r="Q2497" t="str">
            <v xml:space="preserve">JUMLAH HARGA BAHAN   </v>
          </cell>
          <cell r="U2497" t="e">
            <v>#DIV/0!</v>
          </cell>
        </row>
        <row r="2499">
          <cell r="L2499" t="str">
            <v>C.</v>
          </cell>
          <cell r="N2499" t="str">
            <v>PERALATAN</v>
          </cell>
        </row>
        <row r="2501">
          <cell r="L2501" t="str">
            <v>1.</v>
          </cell>
          <cell r="N2501" t="str">
            <v>Bore Pile</v>
          </cell>
          <cell r="O2501" t="str">
            <v>(E33)</v>
          </cell>
          <cell r="P2501" t="str">
            <v>jam</v>
          </cell>
          <cell r="Q2501">
            <v>2.3594377510040162E-3</v>
          </cell>
          <cell r="R2501" t="e">
            <v>#DIV/0!</v>
          </cell>
          <cell r="U2501" t="e">
            <v>#DIV/0!</v>
          </cell>
        </row>
        <row r="2502">
          <cell r="L2502" t="str">
            <v>2.</v>
          </cell>
          <cell r="N2502" t="str">
            <v>Concr. Pump</v>
          </cell>
          <cell r="O2502" t="str">
            <v>(E28)</v>
          </cell>
          <cell r="P2502" t="str">
            <v>jam</v>
          </cell>
          <cell r="Q2502">
            <v>0.20080321285140565</v>
          </cell>
          <cell r="R2502" t="e">
            <v>#DIV/0!</v>
          </cell>
          <cell r="U2502" t="e">
            <v>#DIV/0!</v>
          </cell>
        </row>
        <row r="2503">
          <cell r="L2503" t="str">
            <v>3.</v>
          </cell>
          <cell r="N2503" t="str">
            <v>Alat Bantu</v>
          </cell>
          <cell r="P2503" t="str">
            <v>Ls</v>
          </cell>
          <cell r="Q2503">
            <v>1</v>
          </cell>
          <cell r="R2503">
            <v>100</v>
          </cell>
          <cell r="U2503">
            <v>100</v>
          </cell>
        </row>
        <row r="2509">
          <cell r="Q2509" t="str">
            <v xml:space="preserve">JUMLAH HARGA PERALATAN   </v>
          </cell>
          <cell r="U2509" t="e">
            <v>#DIV/0!</v>
          </cell>
        </row>
        <row r="2511">
          <cell r="L2511" t="str">
            <v>D.</v>
          </cell>
          <cell r="N2511" t="str">
            <v>JUMLAH HARGA TENAGA, BAHAN DAN PERALATAN  ( A + B + C )</v>
          </cell>
          <cell r="U2511" t="e">
            <v>#DIV/0!</v>
          </cell>
        </row>
        <row r="2512">
          <cell r="L2512" t="str">
            <v>E.</v>
          </cell>
          <cell r="N2512" t="str">
            <v>OVERHEAD &amp; PROFIT</v>
          </cell>
          <cell r="P2512">
            <v>0</v>
          </cell>
          <cell r="Q2512" t="str">
            <v>%  x  D</v>
          </cell>
          <cell r="U2512" t="e">
            <v>#DIV/0!</v>
          </cell>
        </row>
        <row r="2513">
          <cell r="L2513" t="str">
            <v>F.</v>
          </cell>
          <cell r="N2513" t="str">
            <v>HARGA SATUAN PEKERJAAN  ( D + E )</v>
          </cell>
          <cell r="U2513" t="e">
            <v>#DIV/0!</v>
          </cell>
        </row>
        <row r="2514">
          <cell r="L2514" t="str">
            <v>Note: 1</v>
          </cell>
          <cell r="N2514" t="str">
            <v>SATUAN dapat berdasarkan atas jam operasi untuk Tenaga Kerja dan Peralatan, volume dan/atau ukuran</v>
          </cell>
        </row>
        <row r="2515">
          <cell r="N2515" t="str">
            <v>berat untuk bahan-bahan.</v>
          </cell>
        </row>
        <row r="2516">
          <cell r="L2516">
            <v>2</v>
          </cell>
          <cell r="N2516" t="str">
            <v>Kuantitas satuan adalah kuantitas setiap komponen untuk menyelesaikan satu satuan pekerjaan dari nomor</v>
          </cell>
        </row>
        <row r="2517">
          <cell r="N2517" t="str">
            <v>mata pembayaran.</v>
          </cell>
        </row>
        <row r="2518">
          <cell r="L2518">
            <v>3</v>
          </cell>
          <cell r="N2518" t="str">
            <v>Biaya satuan untuk peralatan sudah termasuk bahan bakar, bahan habis dipakai dan operator.</v>
          </cell>
        </row>
        <row r="2519">
          <cell r="L2519">
            <v>4</v>
          </cell>
          <cell r="N2519" t="str">
            <v>Biaya satuan sudah termasuk pengeluaran untuk seluruh pajak yang berkaitan (tetapi tidak termasuk PPN</v>
          </cell>
        </row>
        <row r="2520">
          <cell r="N2520" t="str">
            <v>yang dibayar dari kontrak) dan biaya-biaya lainnya.</v>
          </cell>
        </row>
      </sheetData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 refreshError="1"/>
      <sheetData sheetId="3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ata Suara"/>
      <sheetName val="Titik kabel"/>
      <sheetName val="Tata Suara (2)"/>
      <sheetName val="Tata Suara (3)"/>
      <sheetName val="Tata Suara (4)"/>
      <sheetName val="Ahs.2"/>
      <sheetName val="Ahs.1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KPVC-BD "/>
      <sheetName val="VCV-BE-TONG"/>
      <sheetName val="ES_PARK"/>
      <sheetName val="ES-PARK"/>
      <sheetName val="harsat"/>
      <sheetName val="analisa"/>
      <sheetName val="HRG- UPAH"/>
      <sheetName val="TOTAL"/>
      <sheetName val="PREM"/>
      <sheetName val="Grand summary"/>
      <sheetName val="bhn-upah"/>
      <sheetName val="BAG_2"/>
      <sheetName val="ESCON"/>
      <sheetName val="daf-3(OK)"/>
      <sheetName val="daf-7(OK)"/>
      <sheetName val="bhn_upah"/>
      <sheetName val="daf_3_OK_"/>
      <sheetName val="daf_7_OK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RAB"/>
      <sheetName val="Analisa"/>
      <sheetName val="Harga &amp; Bahan "/>
      <sheetName val="Sheet6"/>
      <sheetName val="analisa lama"/>
      <sheetName val="harga lam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XXXX"/>
      <sheetName val="Rekap"/>
      <sheetName val="BQ"/>
      <sheetName val="Ls-Mobilisasi"/>
      <sheetName val="Ur-Anl"/>
      <sheetName val="Ur-Anal"/>
      <sheetName val="Ur-Anal (rev)"/>
      <sheetName val="Analisa"/>
      <sheetName val="SAT-DAS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9 (Df-Alat)"/>
      <sheetName val="Lamp-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Lampiran"/>
      <sheetName val="S-Penawaran"/>
      <sheetName val="Rekap"/>
      <sheetName val="Rincian"/>
      <sheetName val="Skedul"/>
      <sheetName val="Pemeliharaan"/>
      <sheetName val="Mobilisasi"/>
      <sheetName val="DMP-Utama"/>
      <sheetName val="Analisa DMPU"/>
      <sheetName val="Harsat"/>
      <sheetName val="On Site"/>
      <sheetName val="Peralatan"/>
      <sheetName val="Personil"/>
      <sheetName val="SubKontrak"/>
      <sheetName val="Bahan DN"/>
      <sheetName val="Metode"/>
      <sheetName val="Pernyataan"/>
      <sheetName val="Pengurus"/>
      <sheetName val="Modal"/>
      <sheetName val="Check List"/>
      <sheetName val="Pembatas"/>
      <sheetName val="Analisa 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9">
          <cell r="E39">
            <v>500000</v>
          </cell>
        </row>
        <row r="40">
          <cell r="E40">
            <v>5000</v>
          </cell>
        </row>
        <row r="70">
          <cell r="E70">
            <v>70000</v>
          </cell>
        </row>
        <row r="71">
          <cell r="E71">
            <v>15000</v>
          </cell>
        </row>
        <row r="73">
          <cell r="E73">
            <v>25000</v>
          </cell>
        </row>
        <row r="86">
          <cell r="E86">
            <v>70000</v>
          </cell>
        </row>
        <row r="94">
          <cell r="E94">
            <v>7000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BQ"/>
      <sheetName val="BQ (2)"/>
      <sheetName val="Anl-Alt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  <sheetName val="Sheet1"/>
      <sheetName val="Sheet2"/>
      <sheetName val="Sheet3"/>
      <sheetName val="Penawaran"/>
      <sheetName val="Rekap Derecost"/>
      <sheetName val="BQ(Derecost)"/>
      <sheetName val="Lamp-3a(Analisa)"/>
      <sheetName val="Lamp-3b(Ur-Anl)"/>
      <sheetName val="UPH &amp; BHN"/>
      <sheetName val="ANALISA"/>
      <sheetName val="Form A"/>
      <sheetName val="DH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 refreshError="1"/>
      <sheetData sheetId="1"/>
      <sheetData sheetId="2" refreshError="1">
        <row r="51">
          <cell r="U51">
            <v>114502.10900303962</v>
          </cell>
        </row>
        <row r="231">
          <cell r="U231">
            <v>757602.83917543048</v>
          </cell>
        </row>
        <row r="410">
          <cell r="U410">
            <v>119737.4661556428</v>
          </cell>
        </row>
        <row r="589">
          <cell r="U589">
            <v>578905.01135585643</v>
          </cell>
        </row>
        <row r="768">
          <cell r="U768">
            <v>4325.4286334425269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>
        <row r="1">
          <cell r="A1" t="str">
            <v>URAIAN ANALISA ALAT</v>
          </cell>
        </row>
        <row r="4">
          <cell r="A4" t="str">
            <v>No.</v>
          </cell>
          <cell r="C4" t="str">
            <v>U R A I A N</v>
          </cell>
          <cell r="G4" t="str">
            <v>KODE</v>
          </cell>
          <cell r="H4" t="str">
            <v>KOEF.</v>
          </cell>
          <cell r="I4" t="str">
            <v>SATUAN</v>
          </cell>
          <cell r="J4" t="str">
            <v>KET.</v>
          </cell>
        </row>
        <row r="7">
          <cell r="A7" t="str">
            <v>A.</v>
          </cell>
          <cell r="C7" t="str">
            <v>URAIAN PERALATAN</v>
          </cell>
        </row>
        <row r="8">
          <cell r="A8" t="str">
            <v xml:space="preserve">       1.</v>
          </cell>
          <cell r="C8" t="str">
            <v>Jenis Peralatan</v>
          </cell>
          <cell r="G8" t="str">
            <v>CONCRETE MIXER 0.3-0.6 M3</v>
          </cell>
          <cell r="J8" t="str">
            <v>E06</v>
          </cell>
        </row>
        <row r="9">
          <cell r="A9" t="str">
            <v xml:space="preserve">       2.</v>
          </cell>
          <cell r="C9" t="str">
            <v>Tenaga</v>
          </cell>
          <cell r="G9" t="str">
            <v>Pw</v>
          </cell>
          <cell r="H9">
            <v>15</v>
          </cell>
          <cell r="I9" t="str">
            <v>HP</v>
          </cell>
        </row>
        <row r="10">
          <cell r="A10" t="str">
            <v xml:space="preserve">       3.</v>
          </cell>
          <cell r="C10" t="str">
            <v>Kapasitas</v>
          </cell>
          <cell r="G10" t="str">
            <v>Cp</v>
          </cell>
          <cell r="H10">
            <v>500</v>
          </cell>
          <cell r="I10" t="str">
            <v>Liter</v>
          </cell>
        </row>
        <row r="11">
          <cell r="A11" t="str">
            <v xml:space="preserve">       4.</v>
          </cell>
          <cell r="C11" t="str">
            <v>Alat Baru                :</v>
          </cell>
          <cell r="D11" t="str">
            <v xml:space="preserve">  a.  Umur Ekonomis</v>
          </cell>
          <cell r="G11" t="str">
            <v>A</v>
          </cell>
          <cell r="H11">
            <v>4</v>
          </cell>
          <cell r="I11" t="str">
            <v>Tahun</v>
          </cell>
        </row>
        <row r="12">
          <cell r="D12" t="str">
            <v xml:space="preserve">  b.  Jam Kerja Dalam 1 Tahun</v>
          </cell>
          <cell r="G12" t="str">
            <v>W</v>
          </cell>
          <cell r="H12">
            <v>2000</v>
          </cell>
          <cell r="I12" t="str">
            <v>Jam</v>
          </cell>
        </row>
        <row r="13">
          <cell r="D13" t="str">
            <v xml:space="preserve">  c.  Harga Alat</v>
          </cell>
          <cell r="G13" t="str">
            <v>B</v>
          </cell>
          <cell r="H13">
            <v>36000000</v>
          </cell>
          <cell r="I13" t="str">
            <v>Rupiah</v>
          </cell>
        </row>
        <row r="14">
          <cell r="A14" t="str">
            <v xml:space="preserve">       5.</v>
          </cell>
          <cell r="C14" t="str">
            <v>Alat Yang Dipakai  :</v>
          </cell>
          <cell r="D14" t="str">
            <v xml:space="preserve">  a.  Umur Ekonomis</v>
          </cell>
          <cell r="G14" t="str">
            <v>A'</v>
          </cell>
          <cell r="H14">
            <v>4</v>
          </cell>
          <cell r="I14" t="str">
            <v>Tahun</v>
          </cell>
          <cell r="J14" t="str">
            <v xml:space="preserve"> Alat Baru</v>
          </cell>
        </row>
        <row r="15">
          <cell r="D15" t="str">
            <v xml:space="preserve">  b.  Jam Kerja Dalam 1 Tahun </v>
          </cell>
          <cell r="G15" t="str">
            <v>W'</v>
          </cell>
          <cell r="H15">
            <v>2000</v>
          </cell>
          <cell r="I15" t="str">
            <v>Jam</v>
          </cell>
          <cell r="J15" t="str">
            <v xml:space="preserve"> Alat Baru</v>
          </cell>
        </row>
        <row r="16">
          <cell r="D16" t="str">
            <v xml:space="preserve">  c.  Harga Alat   (*)</v>
          </cell>
          <cell r="G16" t="str">
            <v>B'</v>
          </cell>
          <cell r="H16">
            <v>36000000</v>
          </cell>
          <cell r="I16" t="str">
            <v>Rupiah</v>
          </cell>
          <cell r="J16" t="str">
            <v xml:space="preserve"> Alat Baru</v>
          </cell>
        </row>
        <row r="18">
          <cell r="A18" t="str">
            <v>B.</v>
          </cell>
          <cell r="C18" t="str">
            <v>BIAYA PASTI PER JAM KERJA</v>
          </cell>
        </row>
        <row r="19">
          <cell r="A19" t="str">
            <v xml:space="preserve">       1.</v>
          </cell>
          <cell r="C19" t="str">
            <v>Nilai Sisa Alat</v>
          </cell>
          <cell r="D19" t="str">
            <v>=  10 % x B</v>
          </cell>
          <cell r="G19" t="str">
            <v>C</v>
          </cell>
          <cell r="H19">
            <v>3600000</v>
          </cell>
          <cell r="I19" t="str">
            <v>Rupiah</v>
          </cell>
        </row>
        <row r="21">
          <cell r="A21" t="str">
            <v xml:space="preserve">       2.</v>
          </cell>
          <cell r="C21" t="str">
            <v>Faktor Angsuran Modal    =</v>
          </cell>
          <cell r="E21" t="str">
            <v>i x (1 + i)^A'</v>
          </cell>
          <cell r="G21" t="str">
            <v>D</v>
          </cell>
          <cell r="H21">
            <v>0.38628912071535026</v>
          </cell>
          <cell r="I21" t="str">
            <v>-</v>
          </cell>
        </row>
        <row r="22">
          <cell r="E22" t="str">
            <v>(1 + i)^A' - 1</v>
          </cell>
        </row>
        <row r="23">
          <cell r="A23" t="str">
            <v xml:space="preserve">       3.</v>
          </cell>
          <cell r="C23" t="str">
            <v>Biaya Pasti per Jam  :</v>
          </cell>
        </row>
        <row r="24">
          <cell r="C24" t="str">
            <v>a.  Biaya Pengembalian Modal  =</v>
          </cell>
          <cell r="E24" t="str">
            <v>( B' - C ) x D</v>
          </cell>
          <cell r="G24" t="str">
            <v>E</v>
          </cell>
          <cell r="H24">
            <v>6257.8837555886739</v>
          </cell>
          <cell r="I24" t="str">
            <v>Rupiah</v>
          </cell>
        </row>
        <row r="25">
          <cell r="E25" t="str">
            <v>W'</v>
          </cell>
        </row>
        <row r="27">
          <cell r="C27" t="str">
            <v>b.  Asuransi, dll =</v>
          </cell>
          <cell r="D27">
            <v>2E-3</v>
          </cell>
          <cell r="E27" t="str">
            <v xml:space="preserve">  x   B'</v>
          </cell>
          <cell r="G27" t="str">
            <v>F</v>
          </cell>
          <cell r="H27">
            <v>36</v>
          </cell>
          <cell r="I27" t="str">
            <v>Rupiah</v>
          </cell>
        </row>
        <row r="28">
          <cell r="E28" t="str">
            <v>W'</v>
          </cell>
        </row>
        <row r="30">
          <cell r="C30" t="str">
            <v>Biaya Pasti per Jam             =</v>
          </cell>
          <cell r="E30" t="str">
            <v>( E + F )</v>
          </cell>
          <cell r="G30" t="str">
            <v>G</v>
          </cell>
          <cell r="H30">
            <v>6293.8837555886739</v>
          </cell>
          <cell r="I30" t="str">
            <v>Rupiah</v>
          </cell>
        </row>
        <row r="32">
          <cell r="A32" t="str">
            <v>C.</v>
          </cell>
          <cell r="C32" t="str">
            <v>BIAYA OPERASI PER JAM KERJA</v>
          </cell>
        </row>
        <row r="34">
          <cell r="A34" t="str">
            <v xml:space="preserve">       1.</v>
          </cell>
          <cell r="C34" t="str">
            <v xml:space="preserve">Bahan Bakar  =  (0.125-0.175 Ltr/HP/Jam)   x Pw x Ms </v>
          </cell>
          <cell r="G34" t="str">
            <v>H</v>
          </cell>
          <cell r="H34">
            <v>7781.25</v>
          </cell>
          <cell r="I34" t="str">
            <v>Rupiah</v>
          </cell>
        </row>
        <row r="36">
          <cell r="A36" t="str">
            <v xml:space="preserve">       2.</v>
          </cell>
          <cell r="C36" t="str">
            <v>Pelumas         =  (0.01-0.02 Ltr/HP/Jam) x Pw x Mp</v>
          </cell>
          <cell r="G36" t="str">
            <v>I</v>
          </cell>
          <cell r="H36">
            <v>4500</v>
          </cell>
          <cell r="I36" t="str">
            <v>Rupiah</v>
          </cell>
        </row>
        <row r="38">
          <cell r="A38" t="str">
            <v xml:space="preserve">       3.</v>
          </cell>
          <cell r="C38" t="str">
            <v>Perawatan dan</v>
          </cell>
          <cell r="D38" t="str">
            <v>(12,5 % - 17,5 %)  x  B'</v>
          </cell>
          <cell r="G38" t="str">
            <v>K</v>
          </cell>
          <cell r="H38">
            <v>2250</v>
          </cell>
          <cell r="I38" t="str">
            <v>Rupiah</v>
          </cell>
        </row>
        <row r="39">
          <cell r="C39" t="str">
            <v xml:space="preserve">        perbaikan    =</v>
          </cell>
          <cell r="D39" t="str">
            <v>W'</v>
          </cell>
        </row>
        <row r="41">
          <cell r="A41" t="str">
            <v xml:space="preserve">       4.</v>
          </cell>
          <cell r="C41" t="str">
            <v>Operator</v>
          </cell>
          <cell r="D41" t="str">
            <v>=   ( 1  Orang / Jam )  x  U1</v>
          </cell>
          <cell r="G41" t="str">
            <v>L</v>
          </cell>
          <cell r="H41">
            <v>10714.285714285714</v>
          </cell>
          <cell r="I41" t="str">
            <v>Rupiah</v>
          </cell>
        </row>
        <row r="42">
          <cell r="A42" t="str">
            <v xml:space="preserve">       5.</v>
          </cell>
          <cell r="C42" t="str">
            <v>Pembantu Operator</v>
          </cell>
          <cell r="D42" t="str">
            <v>=   ( 1  Orang / Jam )  x  U2</v>
          </cell>
          <cell r="G42" t="str">
            <v>M</v>
          </cell>
          <cell r="H42">
            <v>4000</v>
          </cell>
          <cell r="I42" t="str">
            <v>Rupiah</v>
          </cell>
        </row>
        <row r="44">
          <cell r="C44" t="str">
            <v>Biaya Operasi per Jam        =</v>
          </cell>
          <cell r="E44" t="str">
            <v>(H+I+K+L+M)</v>
          </cell>
          <cell r="G44" t="str">
            <v>P</v>
          </cell>
          <cell r="H44">
            <v>29245.535714285714</v>
          </cell>
          <cell r="I44" t="str">
            <v>Rupiah</v>
          </cell>
        </row>
        <row r="46">
          <cell r="A46" t="str">
            <v>D.</v>
          </cell>
          <cell r="C46" t="str">
            <v>TOTAL BIAYA SEWA ALAT / JAM   =   ( G + P )</v>
          </cell>
          <cell r="G46" t="str">
            <v>S</v>
          </cell>
          <cell r="H46">
            <v>35539.419469874389</v>
          </cell>
          <cell r="I46" t="str">
            <v>Rupiah</v>
          </cell>
        </row>
        <row r="49">
          <cell r="A49" t="str">
            <v>E.</v>
          </cell>
          <cell r="C49" t="str">
            <v>LAIN - LAIN</v>
          </cell>
        </row>
        <row r="50">
          <cell r="A50" t="str">
            <v xml:space="preserve">       1.</v>
          </cell>
          <cell r="C50" t="str">
            <v>Tingkat Suku Bunga</v>
          </cell>
          <cell r="G50" t="str">
            <v>i</v>
          </cell>
          <cell r="H50">
            <v>20</v>
          </cell>
          <cell r="I50" t="str">
            <v>% / Tahun</v>
          </cell>
        </row>
        <row r="51">
          <cell r="A51" t="str">
            <v xml:space="preserve">       2.</v>
          </cell>
          <cell r="C51" t="str">
            <v>Upah Operator / Sopir</v>
          </cell>
          <cell r="G51" t="str">
            <v>U1</v>
          </cell>
          <cell r="H51">
            <v>10714.285714285714</v>
          </cell>
          <cell r="I51" t="str">
            <v>Rp./Jam</v>
          </cell>
        </row>
        <row r="52">
          <cell r="A52" t="str">
            <v xml:space="preserve">       3.</v>
          </cell>
          <cell r="C52" t="str">
            <v>Upah Pembantu Operator / Pmb.Sopir</v>
          </cell>
          <cell r="G52" t="str">
            <v>U2</v>
          </cell>
          <cell r="H52">
            <v>4000</v>
          </cell>
          <cell r="I52" t="str">
            <v>Rp./Jam</v>
          </cell>
        </row>
        <row r="53">
          <cell r="A53" t="str">
            <v xml:space="preserve">       4.</v>
          </cell>
          <cell r="C53" t="str">
            <v>Bahan Bakar Bensin</v>
          </cell>
          <cell r="G53" t="str">
            <v>Mb</v>
          </cell>
          <cell r="H53">
            <v>4500</v>
          </cell>
          <cell r="I53" t="str">
            <v>Liter</v>
          </cell>
        </row>
        <row r="54">
          <cell r="A54" t="str">
            <v xml:space="preserve">       5.</v>
          </cell>
          <cell r="C54" t="str">
            <v>Bahan Bakar Solar</v>
          </cell>
          <cell r="G54" t="str">
            <v>Ms</v>
          </cell>
          <cell r="H54">
            <v>4400</v>
          </cell>
          <cell r="I54" t="str">
            <v>Liter</v>
          </cell>
        </row>
        <row r="55">
          <cell r="A55" t="str">
            <v xml:space="preserve">       6.</v>
          </cell>
          <cell r="C55" t="str">
            <v>Minyak Pelumas</v>
          </cell>
          <cell r="G55" t="str">
            <v>Mp</v>
          </cell>
          <cell r="H55">
            <v>30000</v>
          </cell>
          <cell r="I55" t="str">
            <v>Liter</v>
          </cell>
        </row>
        <row r="56">
          <cell r="A56" t="str">
            <v xml:space="preserve">       7.</v>
          </cell>
          <cell r="C56" t="str">
            <v>PPN diperhitungkan pada lembar Rekapitulasi</v>
          </cell>
        </row>
        <row r="57">
          <cell r="C57" t="str">
            <v>Biaya Pekerjaan</v>
          </cell>
        </row>
        <row r="119">
          <cell r="A119" t="str">
            <v>URAIAN ANALISA ALAT</v>
          </cell>
        </row>
        <row r="122">
          <cell r="A122" t="str">
            <v>No.</v>
          </cell>
          <cell r="C122" t="str">
            <v>U R A I A N</v>
          </cell>
          <cell r="G122" t="str">
            <v>KODE</v>
          </cell>
          <cell r="H122" t="str">
            <v>KOEF.</v>
          </cell>
          <cell r="I122" t="str">
            <v>SATUAN</v>
          </cell>
          <cell r="J122" t="str">
            <v>KET.</v>
          </cell>
        </row>
        <row r="125">
          <cell r="A125" t="str">
            <v>A.</v>
          </cell>
          <cell r="C125" t="str">
            <v>URAIAN PERALATAN</v>
          </cell>
        </row>
        <row r="126">
          <cell r="A126" t="str">
            <v xml:space="preserve">       1.</v>
          </cell>
          <cell r="C126" t="str">
            <v>Jenis Peralatan</v>
          </cell>
          <cell r="G126" t="str">
            <v>DUMP TRUCK 3-4 M3</v>
          </cell>
          <cell r="J126" t="str">
            <v>E08</v>
          </cell>
        </row>
        <row r="127">
          <cell r="A127" t="str">
            <v xml:space="preserve">       2.</v>
          </cell>
          <cell r="C127" t="str">
            <v>Tenaga</v>
          </cell>
          <cell r="G127" t="str">
            <v>Pw</v>
          </cell>
          <cell r="H127">
            <v>100</v>
          </cell>
          <cell r="I127" t="str">
            <v>HP</v>
          </cell>
        </row>
        <row r="128">
          <cell r="A128" t="str">
            <v xml:space="preserve">       3.</v>
          </cell>
          <cell r="C128" t="str">
            <v>Kapasitas</v>
          </cell>
          <cell r="G128" t="str">
            <v>Cp</v>
          </cell>
          <cell r="H128">
            <v>6</v>
          </cell>
          <cell r="I128" t="str">
            <v>Ton</v>
          </cell>
        </row>
        <row r="129">
          <cell r="A129" t="str">
            <v xml:space="preserve">       4.</v>
          </cell>
          <cell r="C129" t="str">
            <v>Alat Baru                :</v>
          </cell>
          <cell r="D129" t="str">
            <v xml:space="preserve">  a.  Umur Ekonomis</v>
          </cell>
          <cell r="G129" t="str">
            <v>A</v>
          </cell>
          <cell r="H129">
            <v>5</v>
          </cell>
          <cell r="I129" t="str">
            <v>Tahun</v>
          </cell>
        </row>
        <row r="130">
          <cell r="D130" t="str">
            <v xml:space="preserve">  b.  Jam Kerja Dalam 1 Tahun</v>
          </cell>
          <cell r="G130" t="str">
            <v>W</v>
          </cell>
          <cell r="H130">
            <v>2000</v>
          </cell>
          <cell r="I130" t="str">
            <v>Jam</v>
          </cell>
        </row>
        <row r="131">
          <cell r="D131" t="str">
            <v xml:space="preserve">  c.  Harga Alat</v>
          </cell>
          <cell r="G131" t="str">
            <v>B</v>
          </cell>
          <cell r="H131">
            <v>209000000.00000003</v>
          </cell>
          <cell r="I131" t="str">
            <v>Rupiah</v>
          </cell>
        </row>
        <row r="132">
          <cell r="A132" t="str">
            <v xml:space="preserve">       5.</v>
          </cell>
          <cell r="C132" t="str">
            <v>Alat Yang Dipakai  :</v>
          </cell>
          <cell r="D132" t="str">
            <v xml:space="preserve">  a.  Umur Ekonomis</v>
          </cell>
          <cell r="G132" t="str">
            <v>A'</v>
          </cell>
          <cell r="H132">
            <v>5</v>
          </cell>
          <cell r="I132" t="str">
            <v>Tahun</v>
          </cell>
          <cell r="J132" t="str">
            <v xml:space="preserve"> Alat Baru</v>
          </cell>
        </row>
        <row r="133">
          <cell r="D133" t="str">
            <v xml:space="preserve">  b.  Jam Kerja Dalam 1 Tahun </v>
          </cell>
          <cell r="G133" t="str">
            <v>W'</v>
          </cell>
          <cell r="H133">
            <v>2000</v>
          </cell>
          <cell r="I133" t="str">
            <v>Jam</v>
          </cell>
          <cell r="J133" t="str">
            <v xml:space="preserve"> Alat Baru</v>
          </cell>
        </row>
        <row r="134">
          <cell r="D134" t="str">
            <v xml:space="preserve">  c.  Harga Alat   (*)</v>
          </cell>
          <cell r="G134" t="str">
            <v>B'</v>
          </cell>
          <cell r="H134">
            <v>209000000.00000003</v>
          </cell>
          <cell r="I134" t="str">
            <v>Rupiah</v>
          </cell>
          <cell r="J134" t="str">
            <v xml:space="preserve"> Alat Baru</v>
          </cell>
        </row>
        <row r="136">
          <cell r="A136" t="str">
            <v>B.</v>
          </cell>
          <cell r="C136" t="str">
            <v>BIAYA PASTI PER JAM KERJA</v>
          </cell>
        </row>
        <row r="137">
          <cell r="A137" t="str">
            <v xml:space="preserve">       1.</v>
          </cell>
          <cell r="C137" t="str">
            <v>Nilai Sisa Alat</v>
          </cell>
          <cell r="D137" t="str">
            <v>=  10 % x B</v>
          </cell>
          <cell r="G137" t="str">
            <v>C</v>
          </cell>
          <cell r="H137">
            <v>20900000.000000004</v>
          </cell>
          <cell r="I137" t="str">
            <v>Rupiah</v>
          </cell>
        </row>
        <row r="139">
          <cell r="A139" t="str">
            <v xml:space="preserve">       2.</v>
          </cell>
          <cell r="C139" t="str">
            <v>Faktor Angsuran Modal    =</v>
          </cell>
          <cell r="E139" t="str">
            <v>i x (1 + i)^A'</v>
          </cell>
          <cell r="G139" t="str">
            <v>D</v>
          </cell>
          <cell r="H139">
            <v>0.33437970328961514</v>
          </cell>
          <cell r="I139" t="str">
            <v>-</v>
          </cell>
        </row>
        <row r="140">
          <cell r="E140" t="str">
            <v>(1 + i)^A' - 1</v>
          </cell>
        </row>
        <row r="141">
          <cell r="A141" t="str">
            <v xml:space="preserve">       3.</v>
          </cell>
          <cell r="C141" t="str">
            <v>Biaya Pasti per Jam  :</v>
          </cell>
        </row>
        <row r="142">
          <cell r="C142" t="str">
            <v>a.  Biaya Pengembalian Modal  =</v>
          </cell>
          <cell r="E142" t="str">
            <v>( B' - C ) x D</v>
          </cell>
          <cell r="G142" t="str">
            <v>E</v>
          </cell>
          <cell r="H142">
            <v>31448.41109438831</v>
          </cell>
          <cell r="I142" t="str">
            <v>Rupiah</v>
          </cell>
        </row>
        <row r="143">
          <cell r="E143" t="str">
            <v>W'</v>
          </cell>
        </row>
        <row r="145">
          <cell r="C145" t="str">
            <v>b.  Asuransi, dll =</v>
          </cell>
          <cell r="D145">
            <v>2E-3</v>
          </cell>
          <cell r="E145" t="str">
            <v xml:space="preserve">  x   B'</v>
          </cell>
          <cell r="G145" t="str">
            <v>F</v>
          </cell>
          <cell r="H145">
            <v>209</v>
          </cell>
          <cell r="I145" t="str">
            <v>Rupiah</v>
          </cell>
        </row>
        <row r="146">
          <cell r="E146" t="str">
            <v>W'</v>
          </cell>
        </row>
        <row r="148">
          <cell r="C148" t="str">
            <v>Biaya Pasti per Jam             =</v>
          </cell>
          <cell r="E148" t="str">
            <v>( E + F )</v>
          </cell>
          <cell r="G148" t="str">
            <v>G</v>
          </cell>
          <cell r="H148">
            <v>31657.41109438831</v>
          </cell>
          <cell r="I148" t="str">
            <v>Rupiah</v>
          </cell>
        </row>
        <row r="150">
          <cell r="A150" t="str">
            <v>C.</v>
          </cell>
          <cell r="C150" t="str">
            <v>BIAYA OPERASI PER JAM KERJA</v>
          </cell>
        </row>
        <row r="152">
          <cell r="A152" t="str">
            <v xml:space="preserve">       1.</v>
          </cell>
          <cell r="C152" t="str">
            <v xml:space="preserve">Bahan Bakar  =  (0.125-0.175 Ltr/HP/Jam)   x Pw x Ms </v>
          </cell>
          <cell r="G152" t="str">
            <v>H</v>
          </cell>
          <cell r="H152">
            <v>51875</v>
          </cell>
          <cell r="I152" t="str">
            <v>Rupiah</v>
          </cell>
        </row>
        <row r="154">
          <cell r="A154" t="str">
            <v xml:space="preserve">       2.</v>
          </cell>
          <cell r="C154" t="str">
            <v>Pelumas         =  (0.01-0.02 Ltr/HP/Jam) x Pw x Mp</v>
          </cell>
          <cell r="G154" t="str">
            <v>I</v>
          </cell>
          <cell r="H154">
            <v>30000</v>
          </cell>
          <cell r="I154" t="str">
            <v>Rupiah</v>
          </cell>
        </row>
        <row r="156">
          <cell r="A156" t="str">
            <v xml:space="preserve">       3.</v>
          </cell>
          <cell r="C156" t="str">
            <v>Perawatan dan</v>
          </cell>
          <cell r="D156" t="str">
            <v>(12,5 % - 17,5 %)  x  B'</v>
          </cell>
          <cell r="G156" t="str">
            <v>K</v>
          </cell>
          <cell r="H156">
            <v>13062.5</v>
          </cell>
          <cell r="I156" t="str">
            <v>Rupiah</v>
          </cell>
        </row>
        <row r="157">
          <cell r="C157" t="str">
            <v xml:space="preserve">        perbaikan    =</v>
          </cell>
          <cell r="D157" t="str">
            <v>W'</v>
          </cell>
        </row>
        <row r="159">
          <cell r="A159" t="str">
            <v xml:space="preserve">       4.</v>
          </cell>
          <cell r="C159" t="str">
            <v>Operator</v>
          </cell>
          <cell r="D159" t="str">
            <v>=   ( 1  Orang / Jam )  x  U1</v>
          </cell>
          <cell r="G159" t="str">
            <v>L</v>
          </cell>
          <cell r="H159">
            <v>10714.285714285714</v>
          </cell>
          <cell r="I159" t="str">
            <v>Rupiah</v>
          </cell>
        </row>
        <row r="160">
          <cell r="A160" t="str">
            <v xml:space="preserve">       5.</v>
          </cell>
          <cell r="C160" t="str">
            <v>Pembantu Operator</v>
          </cell>
          <cell r="D160" t="str">
            <v>=   ( 1  Orang / Jam )  x  U2</v>
          </cell>
          <cell r="G160" t="str">
            <v>M</v>
          </cell>
          <cell r="H160">
            <v>4000</v>
          </cell>
          <cell r="I160" t="str">
            <v>Rupiah</v>
          </cell>
        </row>
        <row r="162">
          <cell r="C162" t="str">
            <v>Biaya Operasi per Jam        =</v>
          </cell>
          <cell r="E162" t="str">
            <v>(H+I+K+L+M)</v>
          </cell>
          <cell r="G162" t="str">
            <v>P</v>
          </cell>
          <cell r="H162">
            <v>109651.78571428571</v>
          </cell>
          <cell r="I162" t="str">
            <v>Rupiah</v>
          </cell>
        </row>
        <row r="164">
          <cell r="A164" t="str">
            <v>D.</v>
          </cell>
          <cell r="C164" t="str">
            <v>TOTAL BIAYA SEWA ALAT / JAM   =   ( G + P )</v>
          </cell>
          <cell r="G164" t="str">
            <v>S</v>
          </cell>
          <cell r="H164">
            <v>141309.19680867402</v>
          </cell>
          <cell r="I164" t="str">
            <v>Rupiah</v>
          </cell>
        </row>
        <row r="167">
          <cell r="A167" t="str">
            <v>E.</v>
          </cell>
          <cell r="C167" t="str">
            <v>LAIN - LAIN</v>
          </cell>
        </row>
        <row r="168">
          <cell r="A168" t="str">
            <v xml:space="preserve">       1.</v>
          </cell>
          <cell r="C168" t="str">
            <v>Tingkat Suku Bunga</v>
          </cell>
          <cell r="G168" t="str">
            <v>i</v>
          </cell>
          <cell r="H168">
            <v>20</v>
          </cell>
          <cell r="I168" t="str">
            <v>% / Tahun</v>
          </cell>
        </row>
        <row r="169">
          <cell r="A169" t="str">
            <v xml:space="preserve">       2.</v>
          </cell>
          <cell r="C169" t="str">
            <v>Upah Operator / Sopir / Mekanik</v>
          </cell>
          <cell r="G169" t="str">
            <v>U1</v>
          </cell>
          <cell r="H169">
            <v>10714.285714285714</v>
          </cell>
          <cell r="I169" t="str">
            <v>Rp./Jam</v>
          </cell>
        </row>
        <row r="170">
          <cell r="A170" t="str">
            <v xml:space="preserve">       3.</v>
          </cell>
          <cell r="C170" t="str">
            <v>Upah Pembantu Operator / Pmb.Sopir / Pmb.Mekanik</v>
          </cell>
          <cell r="G170" t="str">
            <v>U2</v>
          </cell>
          <cell r="H170">
            <v>4000</v>
          </cell>
          <cell r="I170" t="str">
            <v>Rp./Jam</v>
          </cell>
        </row>
        <row r="171">
          <cell r="A171" t="str">
            <v xml:space="preserve">       4.</v>
          </cell>
          <cell r="C171" t="str">
            <v>Bahan Bakar Bensin</v>
          </cell>
          <cell r="G171" t="str">
            <v>Mb</v>
          </cell>
          <cell r="H171">
            <v>4500</v>
          </cell>
          <cell r="I171" t="str">
            <v>Liter</v>
          </cell>
        </row>
        <row r="172">
          <cell r="A172" t="str">
            <v xml:space="preserve">       5.</v>
          </cell>
          <cell r="C172" t="str">
            <v>Bahan Bakar Solar</v>
          </cell>
          <cell r="G172" t="str">
            <v>Ms</v>
          </cell>
          <cell r="H172">
            <v>4400</v>
          </cell>
          <cell r="I172" t="str">
            <v>Liter</v>
          </cell>
        </row>
        <row r="173">
          <cell r="A173" t="str">
            <v xml:space="preserve">       6.</v>
          </cell>
          <cell r="C173" t="str">
            <v>Minyak Pelumas</v>
          </cell>
          <cell r="G173" t="str">
            <v>Mp</v>
          </cell>
          <cell r="H173">
            <v>30000</v>
          </cell>
          <cell r="I173" t="str">
            <v>Liter</v>
          </cell>
        </row>
        <row r="174">
          <cell r="A174" t="str">
            <v xml:space="preserve">       7.</v>
          </cell>
          <cell r="C174" t="str">
            <v>PPN diperhitungkan pada lembar Rekapitulasi</v>
          </cell>
        </row>
        <row r="175">
          <cell r="C175" t="str">
            <v>Biaya Pekerjaan</v>
          </cell>
        </row>
        <row r="178">
          <cell r="A178" t="str">
            <v>URAIAN ANALISA ALAT</v>
          </cell>
        </row>
        <row r="181">
          <cell r="A181" t="str">
            <v>No.</v>
          </cell>
          <cell r="C181" t="str">
            <v>U R A I A N</v>
          </cell>
          <cell r="G181" t="str">
            <v>KODE</v>
          </cell>
          <cell r="H181" t="str">
            <v>KOEF.</v>
          </cell>
          <cell r="I181" t="str">
            <v>SATUAN</v>
          </cell>
          <cell r="J181" t="str">
            <v>KET.</v>
          </cell>
        </row>
        <row r="184">
          <cell r="A184" t="str">
            <v>A.</v>
          </cell>
          <cell r="C184" t="str">
            <v>URAIAN PERALATAN</v>
          </cell>
        </row>
        <row r="185">
          <cell r="A185" t="str">
            <v xml:space="preserve">       1.</v>
          </cell>
          <cell r="C185" t="str">
            <v>Jenis Peralatan</v>
          </cell>
          <cell r="G185" t="str">
            <v>DUMP TRUCK</v>
          </cell>
          <cell r="J185" t="str">
            <v>E09</v>
          </cell>
        </row>
        <row r="186">
          <cell r="A186" t="str">
            <v xml:space="preserve">       2.</v>
          </cell>
          <cell r="C186" t="str">
            <v>Tenaga</v>
          </cell>
          <cell r="G186" t="str">
            <v>Pw</v>
          </cell>
          <cell r="H186">
            <v>125</v>
          </cell>
          <cell r="I186" t="str">
            <v>HP</v>
          </cell>
        </row>
        <row r="187">
          <cell r="A187" t="str">
            <v xml:space="preserve">       3.</v>
          </cell>
          <cell r="C187" t="str">
            <v>Kapasitas</v>
          </cell>
          <cell r="G187" t="str">
            <v>Cp</v>
          </cell>
          <cell r="H187">
            <v>8</v>
          </cell>
          <cell r="I187" t="str">
            <v>Ton</v>
          </cell>
        </row>
        <row r="188">
          <cell r="A188" t="str">
            <v xml:space="preserve">       4.</v>
          </cell>
          <cell r="C188" t="str">
            <v>Alat Baru                :</v>
          </cell>
          <cell r="D188" t="str">
            <v xml:space="preserve">  a.  Umur Ekonomis</v>
          </cell>
          <cell r="G188" t="str">
            <v>A</v>
          </cell>
          <cell r="H188">
            <v>5</v>
          </cell>
          <cell r="I188" t="str">
            <v>Tahun</v>
          </cell>
        </row>
        <row r="189">
          <cell r="D189" t="str">
            <v xml:space="preserve">  b.  Jam Kerja Dalam 1 Tahun</v>
          </cell>
          <cell r="G189" t="str">
            <v>W</v>
          </cell>
          <cell r="H189">
            <v>2000</v>
          </cell>
          <cell r="I189" t="str">
            <v>Jam</v>
          </cell>
        </row>
        <row r="190">
          <cell r="D190" t="str">
            <v xml:space="preserve">  c.  Harga Alat</v>
          </cell>
          <cell r="G190" t="str">
            <v>B</v>
          </cell>
          <cell r="H190">
            <v>300000000</v>
          </cell>
          <cell r="I190" t="str">
            <v>Rupiah</v>
          </cell>
        </row>
        <row r="191">
          <cell r="A191" t="str">
            <v xml:space="preserve">       5.</v>
          </cell>
          <cell r="C191" t="str">
            <v>Alat Yang Dipakai  :</v>
          </cell>
          <cell r="D191" t="str">
            <v xml:space="preserve">  a.  Umur Ekonomis</v>
          </cell>
          <cell r="G191" t="str">
            <v>A'</v>
          </cell>
          <cell r="H191">
            <v>5</v>
          </cell>
          <cell r="I191" t="str">
            <v>Tahun</v>
          </cell>
          <cell r="J191" t="str">
            <v xml:space="preserve"> Alat Baru</v>
          </cell>
        </row>
        <row r="192">
          <cell r="D192" t="str">
            <v xml:space="preserve">  b.  Jam Kerja Dalam 1 Tahun </v>
          </cell>
          <cell r="G192" t="str">
            <v>W'</v>
          </cell>
          <cell r="H192">
            <v>2000</v>
          </cell>
          <cell r="I192" t="str">
            <v>Jam</v>
          </cell>
          <cell r="J192" t="str">
            <v xml:space="preserve"> Alat Baru</v>
          </cell>
        </row>
        <row r="193">
          <cell r="D193" t="str">
            <v xml:space="preserve">  c.  Harga Alat   (*)</v>
          </cell>
          <cell r="G193" t="str">
            <v>B'</v>
          </cell>
          <cell r="H193">
            <v>300000000</v>
          </cell>
          <cell r="I193" t="str">
            <v>Rupiah</v>
          </cell>
          <cell r="J193" t="str">
            <v xml:space="preserve"> Alat Baru</v>
          </cell>
        </row>
        <row r="195">
          <cell r="A195" t="str">
            <v>B.</v>
          </cell>
          <cell r="C195" t="str">
            <v>BIAYA PASTI PER JAM KERJA</v>
          </cell>
        </row>
        <row r="196">
          <cell r="A196" t="str">
            <v xml:space="preserve">       1.</v>
          </cell>
          <cell r="C196" t="str">
            <v>Nilai Sisa Alat</v>
          </cell>
          <cell r="D196" t="str">
            <v>=  10 % x B</v>
          </cell>
          <cell r="G196" t="str">
            <v>C</v>
          </cell>
          <cell r="H196">
            <v>30000000</v>
          </cell>
          <cell r="I196" t="str">
            <v>Rupiah</v>
          </cell>
        </row>
        <row r="198">
          <cell r="A198" t="str">
            <v xml:space="preserve">       2.</v>
          </cell>
          <cell r="C198" t="str">
            <v>Faktor Angsuran Modal    =</v>
          </cell>
          <cell r="E198" t="str">
            <v>i x (1 + i)^A'</v>
          </cell>
          <cell r="G198" t="str">
            <v>D</v>
          </cell>
          <cell r="H198">
            <v>0.33437970328961514</v>
          </cell>
          <cell r="I198" t="str">
            <v>-</v>
          </cell>
        </row>
        <row r="199">
          <cell r="E199" t="str">
            <v>(1 + i)^A' - 1</v>
          </cell>
        </row>
        <row r="200">
          <cell r="A200" t="str">
            <v xml:space="preserve">       3.</v>
          </cell>
          <cell r="C200" t="str">
            <v>Biaya Pasti per Jam  :</v>
          </cell>
        </row>
        <row r="201">
          <cell r="C201" t="str">
            <v>a.  Biaya Pengembalian Modal  =</v>
          </cell>
          <cell r="E201" t="str">
            <v>( B' - C ) x D</v>
          </cell>
          <cell r="G201" t="str">
            <v>E</v>
          </cell>
          <cell r="H201">
            <v>45141.259944098041</v>
          </cell>
          <cell r="I201" t="str">
            <v>Rupiah</v>
          </cell>
        </row>
        <row r="202">
          <cell r="E202" t="str">
            <v>W'</v>
          </cell>
        </row>
        <row r="204">
          <cell r="C204" t="str">
            <v>b.  Asuransi, dll =</v>
          </cell>
          <cell r="D204">
            <v>2E-3</v>
          </cell>
          <cell r="E204" t="str">
            <v xml:space="preserve">  x   B'</v>
          </cell>
          <cell r="G204" t="str">
            <v>F</v>
          </cell>
          <cell r="H204">
            <v>300</v>
          </cell>
          <cell r="I204" t="str">
            <v>Rupiah</v>
          </cell>
        </row>
        <row r="205">
          <cell r="E205" t="str">
            <v>W'</v>
          </cell>
        </row>
        <row r="207">
          <cell r="C207" t="str">
            <v>Biaya Pasti per Jam             =</v>
          </cell>
          <cell r="E207" t="str">
            <v>( E + F )</v>
          </cell>
          <cell r="G207" t="str">
            <v>G</v>
          </cell>
          <cell r="H207">
            <v>45441.259944098041</v>
          </cell>
          <cell r="I207" t="str">
            <v>Rupiah</v>
          </cell>
        </row>
        <row r="209">
          <cell r="A209" t="str">
            <v>C.</v>
          </cell>
          <cell r="C209" t="str">
            <v>BIAYA OPERASI PER JAM KERJA</v>
          </cell>
        </row>
        <row r="211">
          <cell r="A211" t="str">
            <v xml:space="preserve">       1.</v>
          </cell>
          <cell r="C211" t="str">
            <v xml:space="preserve">Bahan Bakar  =  (0.125-0.175 Ltr/HP/Jam)   x Pw x Ms </v>
          </cell>
          <cell r="G211" t="str">
            <v>H</v>
          </cell>
          <cell r="H211">
            <v>64843.75</v>
          </cell>
          <cell r="I211" t="str">
            <v>Rupiah</v>
          </cell>
        </row>
        <row r="213">
          <cell r="A213" t="str">
            <v xml:space="preserve">       2.</v>
          </cell>
          <cell r="C213" t="str">
            <v>Pelumas         =  (0.01-0.02 Ltr/HP/Jam) x Pw x Mp</v>
          </cell>
          <cell r="G213" t="str">
            <v>I</v>
          </cell>
          <cell r="H213">
            <v>37500</v>
          </cell>
          <cell r="I213" t="str">
            <v>Rupiah</v>
          </cell>
        </row>
        <row r="215">
          <cell r="A215" t="str">
            <v xml:space="preserve">       3.</v>
          </cell>
          <cell r="C215" t="str">
            <v>Perawatan dan</v>
          </cell>
          <cell r="D215" t="str">
            <v>(12,5 % - 17,5 %)  x  B'</v>
          </cell>
          <cell r="G215" t="str">
            <v>K</v>
          </cell>
          <cell r="H215">
            <v>18750</v>
          </cell>
          <cell r="I215" t="str">
            <v>Rupiah</v>
          </cell>
        </row>
        <row r="216">
          <cell r="C216" t="str">
            <v xml:space="preserve">        perbaikan    =</v>
          </cell>
          <cell r="D216" t="str">
            <v>W'</v>
          </cell>
        </row>
        <row r="218">
          <cell r="A218" t="str">
            <v xml:space="preserve">       4.</v>
          </cell>
          <cell r="C218" t="str">
            <v>Operator</v>
          </cell>
          <cell r="D218" t="str">
            <v>=   ( 1  Orang / Jam )  x  U1</v>
          </cell>
          <cell r="G218" t="str">
            <v>L</v>
          </cell>
          <cell r="H218">
            <v>10714.285714285714</v>
          </cell>
          <cell r="I218" t="str">
            <v>Rupiah</v>
          </cell>
        </row>
        <row r="219">
          <cell r="A219" t="str">
            <v xml:space="preserve">       5.</v>
          </cell>
          <cell r="C219" t="str">
            <v>Pembantu Operator</v>
          </cell>
          <cell r="D219" t="str">
            <v>=   ( 1  Orang / Jam )  x  U2</v>
          </cell>
          <cell r="G219" t="str">
            <v>M</v>
          </cell>
          <cell r="H219">
            <v>4000</v>
          </cell>
          <cell r="I219" t="str">
            <v>Rupiah</v>
          </cell>
        </row>
        <row r="221">
          <cell r="C221" t="str">
            <v>Biaya Operasi per Jam        =</v>
          </cell>
          <cell r="E221" t="str">
            <v>(H+I+K+L+M)</v>
          </cell>
          <cell r="G221" t="str">
            <v>P</v>
          </cell>
          <cell r="H221">
            <v>135808.03571428571</v>
          </cell>
          <cell r="I221" t="str">
            <v>Rupiah</v>
          </cell>
        </row>
        <row r="223">
          <cell r="A223" t="str">
            <v>D.</v>
          </cell>
          <cell r="C223" t="str">
            <v>TOTAL BIAYA SEWA ALAT / JAM   =   ( G + P )</v>
          </cell>
          <cell r="G223" t="str">
            <v>S</v>
          </cell>
          <cell r="H223">
            <v>181249.29565838375</v>
          </cell>
          <cell r="I223" t="str">
            <v>Rupiah</v>
          </cell>
        </row>
        <row r="226">
          <cell r="A226" t="str">
            <v>E.</v>
          </cell>
          <cell r="C226" t="str">
            <v>LAIN - LAIN</v>
          </cell>
        </row>
        <row r="227">
          <cell r="A227" t="str">
            <v xml:space="preserve">       1.</v>
          </cell>
          <cell r="C227" t="str">
            <v>Tingkat Suku Bunga</v>
          </cell>
          <cell r="G227" t="str">
            <v>i</v>
          </cell>
          <cell r="H227">
            <v>20</v>
          </cell>
          <cell r="I227" t="str">
            <v>% / Tahun</v>
          </cell>
        </row>
        <row r="228">
          <cell r="A228" t="str">
            <v xml:space="preserve">       2.</v>
          </cell>
          <cell r="C228" t="str">
            <v>Upah Operator / Sopir / Mekanik</v>
          </cell>
          <cell r="G228" t="str">
            <v>U1</v>
          </cell>
          <cell r="H228">
            <v>10714.285714285714</v>
          </cell>
          <cell r="I228" t="str">
            <v>Rp./Jam</v>
          </cell>
        </row>
        <row r="229">
          <cell r="A229" t="str">
            <v xml:space="preserve">       3.</v>
          </cell>
          <cell r="C229" t="str">
            <v>Upah Pembantu Operator / Pmb.Sopir / Pmb.Mekanik</v>
          </cell>
          <cell r="G229" t="str">
            <v>U2</v>
          </cell>
          <cell r="H229">
            <v>4000</v>
          </cell>
          <cell r="I229" t="str">
            <v>Rp./Jam</v>
          </cell>
        </row>
        <row r="230">
          <cell r="A230" t="str">
            <v xml:space="preserve">       4.</v>
          </cell>
          <cell r="C230" t="str">
            <v>Bahan Bakar Bensin</v>
          </cell>
          <cell r="G230" t="str">
            <v>Mb</v>
          </cell>
          <cell r="H230">
            <v>4500</v>
          </cell>
          <cell r="I230" t="str">
            <v>Liter</v>
          </cell>
        </row>
        <row r="231">
          <cell r="A231" t="str">
            <v xml:space="preserve">       5.</v>
          </cell>
          <cell r="C231" t="str">
            <v>Bahan Bakar Solar</v>
          </cell>
          <cell r="G231" t="str">
            <v>Ms</v>
          </cell>
          <cell r="H231">
            <v>4400</v>
          </cell>
          <cell r="I231" t="str">
            <v>Liter</v>
          </cell>
        </row>
        <row r="232">
          <cell r="A232" t="str">
            <v xml:space="preserve">       6.</v>
          </cell>
          <cell r="C232" t="str">
            <v>Minyak Pelumas</v>
          </cell>
          <cell r="G232" t="str">
            <v>Mp</v>
          </cell>
          <cell r="H232">
            <v>30000</v>
          </cell>
          <cell r="I232" t="str">
            <v>Liter</v>
          </cell>
        </row>
        <row r="233">
          <cell r="A233" t="str">
            <v xml:space="preserve">       7.</v>
          </cell>
          <cell r="C233" t="str">
            <v>PPN diperhitungkan pada lembar Rekapitulasi</v>
          </cell>
        </row>
        <row r="234">
          <cell r="C234" t="str">
            <v>Biaya Pekerjaan</v>
          </cell>
        </row>
        <row r="238">
          <cell r="A238" t="str">
            <v>URAIAN ANALISA ALAT</v>
          </cell>
        </row>
        <row r="241">
          <cell r="A241" t="str">
            <v>No.</v>
          </cell>
          <cell r="C241" t="str">
            <v>U R A I A N</v>
          </cell>
          <cell r="G241" t="str">
            <v>KODE</v>
          </cell>
          <cell r="H241" t="str">
            <v>KOEF.</v>
          </cell>
          <cell r="I241" t="str">
            <v>SATUAN</v>
          </cell>
          <cell r="J241" t="str">
            <v>KET.</v>
          </cell>
        </row>
        <row r="244">
          <cell r="A244" t="str">
            <v>A.</v>
          </cell>
          <cell r="C244" t="str">
            <v>URAIAN PERALATAN</v>
          </cell>
        </row>
        <row r="245">
          <cell r="A245" t="str">
            <v xml:space="preserve">       1.</v>
          </cell>
          <cell r="C245" t="str">
            <v>Jenis Peralatan</v>
          </cell>
          <cell r="G245" t="str">
            <v>GENERATOR SET</v>
          </cell>
          <cell r="J245" t="str">
            <v>E12</v>
          </cell>
        </row>
        <row r="246">
          <cell r="A246" t="str">
            <v xml:space="preserve">       2.</v>
          </cell>
          <cell r="C246" t="str">
            <v>Tenaga</v>
          </cell>
          <cell r="G246" t="str">
            <v>Pw</v>
          </cell>
          <cell r="H246">
            <v>175</v>
          </cell>
          <cell r="I246" t="str">
            <v>HP</v>
          </cell>
        </row>
        <row r="247">
          <cell r="A247" t="str">
            <v xml:space="preserve">       3.</v>
          </cell>
          <cell r="C247" t="str">
            <v>Kapasitas</v>
          </cell>
          <cell r="G247" t="str">
            <v>Cp</v>
          </cell>
          <cell r="H247">
            <v>125</v>
          </cell>
          <cell r="I247" t="str">
            <v>KVA</v>
          </cell>
        </row>
        <row r="248">
          <cell r="A248" t="str">
            <v xml:space="preserve">       4.</v>
          </cell>
          <cell r="C248" t="str">
            <v>Alat Baru                :</v>
          </cell>
          <cell r="D248" t="str">
            <v xml:space="preserve">  a.  Umur Ekonomis</v>
          </cell>
          <cell r="G248" t="str">
            <v>A</v>
          </cell>
          <cell r="H248">
            <v>5</v>
          </cell>
          <cell r="I248" t="str">
            <v>Tahun</v>
          </cell>
        </row>
        <row r="249">
          <cell r="D249" t="str">
            <v xml:space="preserve">  b.  Jam Kerja Dalam 1 Tahun</v>
          </cell>
          <cell r="G249" t="str">
            <v>W</v>
          </cell>
          <cell r="H249">
            <v>2000</v>
          </cell>
          <cell r="I249" t="str">
            <v>Jam</v>
          </cell>
        </row>
        <row r="250">
          <cell r="D250" t="str">
            <v xml:space="preserve">  c.  Harga Alat</v>
          </cell>
          <cell r="G250" t="str">
            <v>B</v>
          </cell>
          <cell r="H250">
            <v>128000000</v>
          </cell>
          <cell r="I250" t="str">
            <v>Rupiah</v>
          </cell>
        </row>
        <row r="251">
          <cell r="A251" t="str">
            <v xml:space="preserve">       5.</v>
          </cell>
          <cell r="C251" t="str">
            <v>Alat Yang Dipakai  :</v>
          </cell>
          <cell r="D251" t="str">
            <v xml:space="preserve">  a.  Umur Ekonomis</v>
          </cell>
          <cell r="G251" t="str">
            <v>A'</v>
          </cell>
          <cell r="H251">
            <v>5</v>
          </cell>
          <cell r="I251" t="str">
            <v>Tahun</v>
          </cell>
          <cell r="J251" t="str">
            <v xml:space="preserve"> Alat Baru</v>
          </cell>
        </row>
        <row r="252">
          <cell r="D252" t="str">
            <v xml:space="preserve">  b.  Jam Kerja Dalam 1 Tahun </v>
          </cell>
          <cell r="G252" t="str">
            <v>W'</v>
          </cell>
          <cell r="H252">
            <v>2000</v>
          </cell>
          <cell r="I252" t="str">
            <v>Jam</v>
          </cell>
          <cell r="J252" t="str">
            <v xml:space="preserve"> Alat Baru</v>
          </cell>
        </row>
        <row r="253">
          <cell r="D253" t="str">
            <v xml:space="preserve">  c.  Harga Alat   (*)</v>
          </cell>
          <cell r="G253" t="str">
            <v>B'</v>
          </cell>
          <cell r="H253">
            <v>128000000</v>
          </cell>
          <cell r="I253" t="str">
            <v>Rupiah</v>
          </cell>
          <cell r="J253" t="str">
            <v xml:space="preserve"> Alat Baru</v>
          </cell>
        </row>
        <row r="255">
          <cell r="A255" t="str">
            <v>B.</v>
          </cell>
          <cell r="C255" t="str">
            <v>BIAYA PASTI PER JAM KERJA</v>
          </cell>
        </row>
        <row r="256">
          <cell r="A256" t="str">
            <v xml:space="preserve">       1.</v>
          </cell>
          <cell r="C256" t="str">
            <v>Nilai Sisa Alat</v>
          </cell>
          <cell r="D256" t="str">
            <v>=  10 % x B</v>
          </cell>
          <cell r="G256" t="str">
            <v>C</v>
          </cell>
          <cell r="H256">
            <v>12800000</v>
          </cell>
          <cell r="I256" t="str">
            <v>Rupiah</v>
          </cell>
        </row>
        <row r="258">
          <cell r="A258" t="str">
            <v xml:space="preserve">       2.</v>
          </cell>
          <cell r="C258" t="str">
            <v>Faktor Angsuran Modal    =</v>
          </cell>
          <cell r="E258" t="str">
            <v>i x (1 + i)^A'</v>
          </cell>
          <cell r="G258" t="str">
            <v>D</v>
          </cell>
          <cell r="H258">
            <v>0.33437970328961514</v>
          </cell>
          <cell r="I258" t="str">
            <v>-</v>
          </cell>
        </row>
        <row r="259">
          <cell r="E259" t="str">
            <v>(1 + i)^A' - 1</v>
          </cell>
        </row>
        <row r="260">
          <cell r="A260" t="str">
            <v xml:space="preserve">       3.</v>
          </cell>
          <cell r="C260" t="str">
            <v>Biaya Pasti per Jam  :</v>
          </cell>
        </row>
        <row r="261">
          <cell r="C261" t="str">
            <v>a.  Biaya Pengembalian Modal  =</v>
          </cell>
          <cell r="E261" t="str">
            <v>( B' - C ) x D</v>
          </cell>
          <cell r="G261" t="str">
            <v>E</v>
          </cell>
          <cell r="H261">
            <v>19260.270909481831</v>
          </cell>
          <cell r="I261" t="str">
            <v>Rupiah</v>
          </cell>
        </row>
        <row r="262">
          <cell r="E262" t="str">
            <v>W'</v>
          </cell>
        </row>
        <row r="264">
          <cell r="C264" t="str">
            <v>b.  Asuransi, dll =</v>
          </cell>
          <cell r="D264">
            <v>2E-3</v>
          </cell>
          <cell r="E264" t="str">
            <v xml:space="preserve">  x   B'</v>
          </cell>
          <cell r="G264" t="str">
            <v>F</v>
          </cell>
          <cell r="H264">
            <v>128</v>
          </cell>
          <cell r="I264" t="str">
            <v>Rupiah</v>
          </cell>
        </row>
        <row r="265">
          <cell r="E265" t="str">
            <v>W'</v>
          </cell>
        </row>
        <row r="267">
          <cell r="C267" t="str">
            <v>Biaya Pasti per Jam             =</v>
          </cell>
          <cell r="E267" t="str">
            <v>( E + F )</v>
          </cell>
          <cell r="G267" t="str">
            <v>G</v>
          </cell>
          <cell r="H267">
            <v>19388.270909481831</v>
          </cell>
          <cell r="I267" t="str">
            <v>Rupiah</v>
          </cell>
        </row>
        <row r="269">
          <cell r="A269" t="str">
            <v>C.</v>
          </cell>
          <cell r="C269" t="str">
            <v>BIAYA OPERASI PER JAM KERJA</v>
          </cell>
        </row>
        <row r="271">
          <cell r="A271" t="str">
            <v xml:space="preserve">       1.</v>
          </cell>
          <cell r="C271" t="str">
            <v xml:space="preserve">Bahan Bakar  =  (0.125-0.175 Ltr/HP/Jam)   x Pw x Ms </v>
          </cell>
          <cell r="G271" t="str">
            <v>H</v>
          </cell>
          <cell r="H271">
            <v>90781.25</v>
          </cell>
          <cell r="I271" t="str">
            <v>Rupiah</v>
          </cell>
        </row>
        <row r="273">
          <cell r="A273" t="str">
            <v xml:space="preserve">       2.</v>
          </cell>
          <cell r="C273" t="str">
            <v>Pelumas         =  (0.01-0.02 Ltr/HP/Jam) x Pw x Mp</v>
          </cell>
          <cell r="G273" t="str">
            <v>I</v>
          </cell>
          <cell r="H273">
            <v>52500</v>
          </cell>
          <cell r="I273" t="str">
            <v>Rupiah</v>
          </cell>
        </row>
        <row r="275">
          <cell r="A275" t="str">
            <v xml:space="preserve">       3.</v>
          </cell>
          <cell r="C275" t="str">
            <v>Perawatan dan</v>
          </cell>
          <cell r="D275" t="str">
            <v>(12,5 % - 17,5 %)  x  B'</v>
          </cell>
          <cell r="G275" t="str">
            <v>K</v>
          </cell>
          <cell r="H275">
            <v>8000</v>
          </cell>
          <cell r="I275" t="str">
            <v>Rupiah</v>
          </cell>
        </row>
        <row r="276">
          <cell r="C276" t="str">
            <v xml:space="preserve">        perbaikan    =</v>
          </cell>
          <cell r="D276" t="str">
            <v>W'</v>
          </cell>
        </row>
        <row r="278">
          <cell r="A278" t="str">
            <v xml:space="preserve">       4.</v>
          </cell>
          <cell r="C278" t="str">
            <v>Operator</v>
          </cell>
          <cell r="D278" t="str">
            <v>=   ( 1  Orang / Jam )  x  U1</v>
          </cell>
          <cell r="G278" t="str">
            <v>L</v>
          </cell>
          <cell r="H278">
            <v>10714.285714285714</v>
          </cell>
          <cell r="I278" t="str">
            <v>Rupiah</v>
          </cell>
        </row>
        <row r="279">
          <cell r="A279" t="str">
            <v xml:space="preserve">       5.</v>
          </cell>
          <cell r="C279" t="str">
            <v>Pembantu Operator</v>
          </cell>
          <cell r="D279" t="str">
            <v>=   ( 1  Orang / Jam )  x  U2</v>
          </cell>
          <cell r="G279" t="str">
            <v>M</v>
          </cell>
          <cell r="H279">
            <v>4000</v>
          </cell>
          <cell r="I279" t="str">
            <v>Rupiah</v>
          </cell>
        </row>
        <row r="281">
          <cell r="C281" t="str">
            <v>Biaya Operasi per Jam        =</v>
          </cell>
          <cell r="E281" t="str">
            <v>(H+I+K+L+M)</v>
          </cell>
          <cell r="G281" t="str">
            <v>P</v>
          </cell>
          <cell r="H281">
            <v>165995.53571428571</v>
          </cell>
          <cell r="I281" t="str">
            <v>Rupiah</v>
          </cell>
        </row>
        <row r="283">
          <cell r="A283" t="str">
            <v>D.</v>
          </cell>
          <cell r="C283" t="str">
            <v>TOTAL BIAYA SEWA ALAT / JAM   =   ( G + P )</v>
          </cell>
          <cell r="G283" t="str">
            <v>S</v>
          </cell>
          <cell r="H283">
            <v>185383.80662376754</v>
          </cell>
          <cell r="I283" t="str">
            <v>Rupiah</v>
          </cell>
        </row>
        <row r="286">
          <cell r="A286" t="str">
            <v>E.</v>
          </cell>
          <cell r="C286" t="str">
            <v>LAIN - LAIN</v>
          </cell>
        </row>
        <row r="287">
          <cell r="A287" t="str">
            <v xml:space="preserve">       1.</v>
          </cell>
          <cell r="C287" t="str">
            <v>Tingkat Suku Bunga</v>
          </cell>
          <cell r="G287" t="str">
            <v>i</v>
          </cell>
          <cell r="H287">
            <v>20</v>
          </cell>
          <cell r="I287" t="str">
            <v>% / Tahun</v>
          </cell>
        </row>
        <row r="288">
          <cell r="A288" t="str">
            <v xml:space="preserve">       2.</v>
          </cell>
          <cell r="C288" t="str">
            <v>Upah Operator / Sopir</v>
          </cell>
          <cell r="G288" t="str">
            <v>U1</v>
          </cell>
          <cell r="H288">
            <v>10714.285714285714</v>
          </cell>
          <cell r="I288" t="str">
            <v>Rp./Jam</v>
          </cell>
        </row>
        <row r="289">
          <cell r="A289" t="str">
            <v xml:space="preserve">       3.</v>
          </cell>
          <cell r="C289" t="str">
            <v>Upah Pembantu Operator / Pmb.Sopir</v>
          </cell>
          <cell r="G289" t="str">
            <v>U2</v>
          </cell>
          <cell r="H289">
            <v>4000</v>
          </cell>
          <cell r="I289" t="str">
            <v>Rp./Jam</v>
          </cell>
        </row>
        <row r="290">
          <cell r="A290" t="str">
            <v xml:space="preserve">       4.</v>
          </cell>
          <cell r="C290" t="str">
            <v>Bahan Bakar Bensin</v>
          </cell>
          <cell r="G290" t="str">
            <v>Mb</v>
          </cell>
          <cell r="H290">
            <v>4500</v>
          </cell>
          <cell r="I290" t="str">
            <v>Liter</v>
          </cell>
        </row>
        <row r="291">
          <cell r="A291" t="str">
            <v xml:space="preserve">       5.</v>
          </cell>
          <cell r="C291" t="str">
            <v>Bahan Bakar Solar</v>
          </cell>
          <cell r="G291" t="str">
            <v>Ms</v>
          </cell>
          <cell r="H291">
            <v>4400</v>
          </cell>
          <cell r="I291" t="str">
            <v>Liter</v>
          </cell>
        </row>
        <row r="292">
          <cell r="A292" t="str">
            <v xml:space="preserve">       6.</v>
          </cell>
          <cell r="C292" t="str">
            <v>Minyak Pelumas</v>
          </cell>
          <cell r="G292" t="str">
            <v>Mp</v>
          </cell>
          <cell r="H292">
            <v>30000</v>
          </cell>
          <cell r="I292" t="str">
            <v>Liter</v>
          </cell>
        </row>
        <row r="293">
          <cell r="A293" t="str">
            <v xml:space="preserve">       7.</v>
          </cell>
          <cell r="C293" t="str">
            <v>PPN diperhitungkan pada lembar Rekapitulasi</v>
          </cell>
        </row>
        <row r="294">
          <cell r="C294" t="str">
            <v>Biaya Pekerjaan</v>
          </cell>
        </row>
        <row r="297">
          <cell r="A297" t="str">
            <v>URAIAN ANALISA ALAT</v>
          </cell>
        </row>
        <row r="300">
          <cell r="A300" t="str">
            <v>No.</v>
          </cell>
          <cell r="C300" t="str">
            <v>U R A I A N</v>
          </cell>
          <cell r="G300" t="str">
            <v>KODE</v>
          </cell>
          <cell r="H300" t="str">
            <v>KOEF.</v>
          </cell>
          <cell r="I300" t="str">
            <v>SATUAN</v>
          </cell>
          <cell r="J300" t="str">
            <v>KET.</v>
          </cell>
        </row>
        <row r="303">
          <cell r="A303" t="str">
            <v>A.</v>
          </cell>
          <cell r="C303" t="str">
            <v>URAIAN PERALATAN</v>
          </cell>
        </row>
        <row r="304">
          <cell r="A304" t="str">
            <v xml:space="preserve">       1.</v>
          </cell>
          <cell r="C304" t="str">
            <v>Jenis Peralatan</v>
          </cell>
          <cell r="G304" t="str">
            <v>TRACK LOADER 75-100 HP</v>
          </cell>
          <cell r="J304" t="str">
            <v>E14</v>
          </cell>
        </row>
        <row r="305">
          <cell r="A305" t="str">
            <v xml:space="preserve">       2.</v>
          </cell>
          <cell r="C305" t="str">
            <v>Tenaga</v>
          </cell>
          <cell r="G305" t="str">
            <v>Pw</v>
          </cell>
          <cell r="H305">
            <v>90</v>
          </cell>
          <cell r="I305" t="str">
            <v>HP</v>
          </cell>
        </row>
        <row r="306">
          <cell r="A306" t="str">
            <v xml:space="preserve">       3.</v>
          </cell>
          <cell r="C306" t="str">
            <v>Kapasitas</v>
          </cell>
          <cell r="G306" t="str">
            <v>Cp</v>
          </cell>
          <cell r="H306">
            <v>1.6</v>
          </cell>
          <cell r="I306" t="str">
            <v>M3</v>
          </cell>
        </row>
        <row r="307">
          <cell r="A307" t="str">
            <v xml:space="preserve">       4.</v>
          </cell>
          <cell r="C307" t="str">
            <v>Alat Baru                :</v>
          </cell>
          <cell r="D307" t="str">
            <v xml:space="preserve">  a.  Umur Ekonomis</v>
          </cell>
          <cell r="G307" t="str">
            <v>A</v>
          </cell>
          <cell r="H307">
            <v>5</v>
          </cell>
          <cell r="I307" t="str">
            <v>Tahun</v>
          </cell>
        </row>
        <row r="308">
          <cell r="D308" t="str">
            <v xml:space="preserve">  b.  Jam Kerja Dalam 1 Tahun</v>
          </cell>
          <cell r="G308" t="str">
            <v>W</v>
          </cell>
          <cell r="H308">
            <v>2000</v>
          </cell>
          <cell r="I308" t="str">
            <v>Jam</v>
          </cell>
        </row>
        <row r="309">
          <cell r="D309" t="str">
            <v xml:space="preserve">  c.  Harga Alat</v>
          </cell>
          <cell r="G309" t="str">
            <v>B</v>
          </cell>
          <cell r="H309">
            <v>567000000</v>
          </cell>
          <cell r="I309" t="str">
            <v>Rupiah</v>
          </cell>
        </row>
        <row r="310">
          <cell r="A310" t="str">
            <v xml:space="preserve">       5.</v>
          </cell>
          <cell r="C310" t="str">
            <v>Alat Yang Dipakai  :</v>
          </cell>
          <cell r="D310" t="str">
            <v xml:space="preserve">  a.  Umur Ekonomis</v>
          </cell>
          <cell r="G310" t="str">
            <v>A'</v>
          </cell>
          <cell r="H310">
            <v>5</v>
          </cell>
          <cell r="I310" t="str">
            <v>Tahun</v>
          </cell>
          <cell r="J310" t="str">
            <v xml:space="preserve"> Alat Baru</v>
          </cell>
        </row>
        <row r="311">
          <cell r="D311" t="str">
            <v xml:space="preserve">  b.  Jam Kerja Dalam 1 Tahun </v>
          </cell>
          <cell r="G311" t="str">
            <v>W'</v>
          </cell>
          <cell r="H311">
            <v>2000</v>
          </cell>
          <cell r="I311" t="str">
            <v>Jam</v>
          </cell>
          <cell r="J311" t="str">
            <v xml:space="preserve"> Alat Baru</v>
          </cell>
        </row>
        <row r="312">
          <cell r="D312" t="str">
            <v xml:space="preserve">  c.  Harga Alat   (*)</v>
          </cell>
          <cell r="G312" t="str">
            <v>B'</v>
          </cell>
          <cell r="H312">
            <v>567000000</v>
          </cell>
          <cell r="I312" t="str">
            <v>Rupiah</v>
          </cell>
          <cell r="J312" t="str">
            <v xml:space="preserve"> Alat Baru</v>
          </cell>
        </row>
        <row r="314">
          <cell r="A314" t="str">
            <v>B.</v>
          </cell>
          <cell r="C314" t="str">
            <v>BIAYA PASTI PER JAM KERJA</v>
          </cell>
        </row>
        <row r="315">
          <cell r="A315" t="str">
            <v xml:space="preserve">       1.</v>
          </cell>
          <cell r="C315" t="str">
            <v>Nilai Sisa Alat</v>
          </cell>
          <cell r="D315" t="str">
            <v>=  10 % x B</v>
          </cell>
          <cell r="G315" t="str">
            <v>C</v>
          </cell>
          <cell r="H315">
            <v>56700000</v>
          </cell>
          <cell r="I315" t="str">
            <v>Rupiah</v>
          </cell>
        </row>
        <row r="317">
          <cell r="A317" t="str">
            <v xml:space="preserve">       2.</v>
          </cell>
          <cell r="C317" t="str">
            <v>Faktor Angsuran Modal    =</v>
          </cell>
          <cell r="E317" t="str">
            <v>i x (1 + i)^A'</v>
          </cell>
          <cell r="G317" t="str">
            <v>D</v>
          </cell>
          <cell r="H317">
            <v>0.33437970328961514</v>
          </cell>
          <cell r="I317" t="str">
            <v>-</v>
          </cell>
        </row>
        <row r="318">
          <cell r="E318" t="str">
            <v>(1 + i)^A' - 1</v>
          </cell>
        </row>
        <row r="319">
          <cell r="A319" t="str">
            <v xml:space="preserve">       3.</v>
          </cell>
          <cell r="C319" t="str">
            <v>Biaya Pasti per Jam  :</v>
          </cell>
        </row>
        <row r="320">
          <cell r="C320" t="str">
            <v>a.  Biaya Pengembalian Modal  =</v>
          </cell>
          <cell r="E320" t="str">
            <v>( B' - C ) x D</v>
          </cell>
          <cell r="G320" t="str">
            <v>E</v>
          </cell>
          <cell r="H320">
            <v>85316.9812943453</v>
          </cell>
          <cell r="I320" t="str">
            <v>Rupiah</v>
          </cell>
        </row>
        <row r="321">
          <cell r="E321" t="str">
            <v>W'</v>
          </cell>
        </row>
        <row r="323">
          <cell r="C323" t="str">
            <v>b.  Asuransi, dll =</v>
          </cell>
          <cell r="D323">
            <v>2E-3</v>
          </cell>
          <cell r="E323" t="str">
            <v xml:space="preserve">  x   B'</v>
          </cell>
          <cell r="G323" t="str">
            <v>F</v>
          </cell>
          <cell r="H323">
            <v>567</v>
          </cell>
          <cell r="I323" t="str">
            <v>Rupiah</v>
          </cell>
        </row>
        <row r="324">
          <cell r="E324" t="str">
            <v>W'</v>
          </cell>
        </row>
        <row r="326">
          <cell r="C326" t="str">
            <v>Biaya Pasti per Jam             =</v>
          </cell>
          <cell r="E326" t="str">
            <v>( E + F )</v>
          </cell>
          <cell r="G326" t="str">
            <v>G</v>
          </cell>
          <cell r="H326">
            <v>85883.9812943453</v>
          </cell>
          <cell r="I326" t="str">
            <v>Rupiah</v>
          </cell>
        </row>
        <row r="328">
          <cell r="A328" t="str">
            <v>C.</v>
          </cell>
          <cell r="C328" t="str">
            <v>BIAYA OPERASI PER JAM KERJA</v>
          </cell>
        </row>
        <row r="330">
          <cell r="A330" t="str">
            <v xml:space="preserve">       1.</v>
          </cell>
          <cell r="C330" t="str">
            <v xml:space="preserve">Bahan Bakar  =  (0.125-0.175 Ltr/HP/Jam)   x Pw x Ms </v>
          </cell>
          <cell r="G330" t="str">
            <v>H</v>
          </cell>
          <cell r="H330">
            <v>24750</v>
          </cell>
          <cell r="I330" t="str">
            <v>Rupiah</v>
          </cell>
        </row>
        <row r="332">
          <cell r="A332" t="str">
            <v xml:space="preserve">       2.</v>
          </cell>
          <cell r="C332" t="str">
            <v>Pelumas         =  (0.01-0.02 Ltr/HP/Jam) x Pw x Mp</v>
          </cell>
          <cell r="G332" t="str">
            <v>I</v>
          </cell>
          <cell r="H332">
            <v>27000</v>
          </cell>
          <cell r="I332" t="str">
            <v>Rupiah</v>
          </cell>
        </row>
        <row r="334">
          <cell r="A334" t="str">
            <v xml:space="preserve">       3.</v>
          </cell>
          <cell r="C334" t="str">
            <v>Perawatan dan</v>
          </cell>
          <cell r="D334" t="str">
            <v>(12,5 % - 17,5 %)  x  B'</v>
          </cell>
          <cell r="G334" t="str">
            <v>K</v>
          </cell>
          <cell r="H334">
            <v>35437.5</v>
          </cell>
          <cell r="I334" t="str">
            <v>Rupiah</v>
          </cell>
        </row>
        <row r="335">
          <cell r="C335" t="str">
            <v xml:space="preserve">        perbaikan    =</v>
          </cell>
          <cell r="D335" t="str">
            <v>W'</v>
          </cell>
        </row>
        <row r="337">
          <cell r="A337" t="str">
            <v xml:space="preserve">       4.</v>
          </cell>
          <cell r="C337" t="str">
            <v>Operator</v>
          </cell>
          <cell r="D337" t="str">
            <v>=   ( 1  Orang / Jam )  x  U1</v>
          </cell>
          <cell r="G337" t="str">
            <v>L</v>
          </cell>
          <cell r="H337">
            <v>10714.285714285714</v>
          </cell>
          <cell r="I337" t="str">
            <v>Rupiah</v>
          </cell>
        </row>
        <row r="338">
          <cell r="A338" t="str">
            <v xml:space="preserve">       5.</v>
          </cell>
          <cell r="C338" t="str">
            <v>Pembantu Operator</v>
          </cell>
          <cell r="D338" t="str">
            <v>=   ( 1  Orang / Jam )  x  U2</v>
          </cell>
          <cell r="G338" t="str">
            <v>M</v>
          </cell>
          <cell r="H338">
            <v>4000</v>
          </cell>
          <cell r="I338" t="str">
            <v>Rupiah</v>
          </cell>
        </row>
        <row r="340">
          <cell r="C340" t="str">
            <v>Biaya Operasi per Jam        =</v>
          </cell>
          <cell r="E340" t="str">
            <v>(H+I+K+L+M)</v>
          </cell>
          <cell r="G340" t="str">
            <v>P</v>
          </cell>
          <cell r="H340">
            <v>101901.78571428571</v>
          </cell>
          <cell r="I340" t="str">
            <v>Rupiah</v>
          </cell>
        </row>
        <row r="342">
          <cell r="A342" t="str">
            <v>D.</v>
          </cell>
          <cell r="C342" t="str">
            <v>TOTAL BIAYA SEWA ALAT / JAM   =   ( G + P )</v>
          </cell>
          <cell r="G342" t="str">
            <v>S</v>
          </cell>
          <cell r="H342">
            <v>187785.76700863102</v>
          </cell>
          <cell r="I342" t="str">
            <v>Rupiah</v>
          </cell>
        </row>
        <row r="345">
          <cell r="A345" t="str">
            <v>E.</v>
          </cell>
          <cell r="C345" t="str">
            <v>LAIN - LAIN</v>
          </cell>
        </row>
        <row r="346">
          <cell r="A346" t="str">
            <v xml:space="preserve">       1.</v>
          </cell>
          <cell r="C346" t="str">
            <v>Tingkat Suku Bunga</v>
          </cell>
          <cell r="G346" t="str">
            <v>i</v>
          </cell>
          <cell r="H346">
            <v>20</v>
          </cell>
          <cell r="I346" t="str">
            <v>% / Tahun</v>
          </cell>
        </row>
        <row r="347">
          <cell r="A347" t="str">
            <v xml:space="preserve">       2.</v>
          </cell>
          <cell r="C347" t="str">
            <v>Upah Operator / Sopir</v>
          </cell>
          <cell r="G347" t="str">
            <v>U1</v>
          </cell>
          <cell r="H347">
            <v>10714.285714285714</v>
          </cell>
          <cell r="I347" t="str">
            <v>Rp./Jam</v>
          </cell>
        </row>
        <row r="348">
          <cell r="A348" t="str">
            <v xml:space="preserve">       3.</v>
          </cell>
          <cell r="C348" t="str">
            <v>Upah Pembantu Operator / Pmb.Sopir</v>
          </cell>
          <cell r="G348" t="str">
            <v>U2</v>
          </cell>
          <cell r="H348">
            <v>4000</v>
          </cell>
          <cell r="I348" t="str">
            <v>Rp./Jam</v>
          </cell>
        </row>
        <row r="349">
          <cell r="A349" t="str">
            <v xml:space="preserve">       4.</v>
          </cell>
          <cell r="C349" t="str">
            <v>Bahan Bakar Bensin</v>
          </cell>
          <cell r="G349" t="str">
            <v>Mb</v>
          </cell>
          <cell r="H349">
            <v>4500</v>
          </cell>
          <cell r="I349" t="str">
            <v>Liter</v>
          </cell>
        </row>
        <row r="350">
          <cell r="A350" t="str">
            <v xml:space="preserve">       5.</v>
          </cell>
          <cell r="C350" t="str">
            <v>Bahan Bakar Solar</v>
          </cell>
          <cell r="G350" t="str">
            <v>Ms</v>
          </cell>
          <cell r="H350">
            <v>4400</v>
          </cell>
          <cell r="I350" t="str">
            <v>Liter</v>
          </cell>
        </row>
        <row r="351">
          <cell r="A351" t="str">
            <v xml:space="preserve">       6.</v>
          </cell>
          <cell r="C351" t="str">
            <v>Minyak Pelumas</v>
          </cell>
          <cell r="G351" t="str">
            <v>Mp</v>
          </cell>
          <cell r="H351">
            <v>30000</v>
          </cell>
          <cell r="I351" t="str">
            <v>Liter</v>
          </cell>
        </row>
        <row r="352">
          <cell r="A352" t="str">
            <v xml:space="preserve">       7.</v>
          </cell>
          <cell r="C352" t="str">
            <v>PPN diperhitungkan pada lembar Rekapitulasi</v>
          </cell>
        </row>
        <row r="353">
          <cell r="C353" t="str">
            <v>Biaya Pekerjaan</v>
          </cell>
        </row>
        <row r="356">
          <cell r="A356" t="str">
            <v>URAIAN ANALISA ALAT</v>
          </cell>
        </row>
        <row r="359">
          <cell r="A359" t="str">
            <v>No.</v>
          </cell>
          <cell r="C359" t="str">
            <v>U R A I A N</v>
          </cell>
          <cell r="G359" t="str">
            <v>KODE</v>
          </cell>
          <cell r="H359" t="str">
            <v>KOEF.</v>
          </cell>
          <cell r="I359" t="str">
            <v>SATUAN</v>
          </cell>
          <cell r="J359" t="str">
            <v>KET.</v>
          </cell>
        </row>
        <row r="362">
          <cell r="A362" t="str">
            <v>A.</v>
          </cell>
          <cell r="C362" t="str">
            <v>URAIAN PERALATAN</v>
          </cell>
        </row>
        <row r="363">
          <cell r="A363" t="str">
            <v xml:space="preserve">       1.</v>
          </cell>
          <cell r="C363" t="str">
            <v>Jenis Peralatan</v>
          </cell>
          <cell r="G363" t="str">
            <v>WHEEL LOADER 1.0-1.6 M3</v>
          </cell>
          <cell r="J363" t="str">
            <v>E15</v>
          </cell>
        </row>
        <row r="364">
          <cell r="A364" t="str">
            <v xml:space="preserve">       2.</v>
          </cell>
          <cell r="C364" t="str">
            <v>Tenaga</v>
          </cell>
          <cell r="G364" t="str">
            <v>Pw</v>
          </cell>
          <cell r="H364">
            <v>105</v>
          </cell>
          <cell r="I364" t="str">
            <v>HP</v>
          </cell>
        </row>
        <row r="365">
          <cell r="A365" t="str">
            <v xml:space="preserve">       3.</v>
          </cell>
          <cell r="C365" t="str">
            <v>Kapasitas</v>
          </cell>
          <cell r="G365" t="str">
            <v>Cp</v>
          </cell>
          <cell r="H365">
            <v>1.5</v>
          </cell>
          <cell r="I365" t="str">
            <v>M3</v>
          </cell>
        </row>
        <row r="366">
          <cell r="A366" t="str">
            <v xml:space="preserve">       4.</v>
          </cell>
          <cell r="C366" t="str">
            <v>Alat Baru                :</v>
          </cell>
          <cell r="D366" t="str">
            <v xml:space="preserve">  a.  Umur Ekonomis</v>
          </cell>
          <cell r="G366" t="str">
            <v>A</v>
          </cell>
          <cell r="H366">
            <v>5</v>
          </cell>
          <cell r="I366" t="str">
            <v>Tahun</v>
          </cell>
        </row>
        <row r="367">
          <cell r="D367" t="str">
            <v xml:space="preserve">  b.  Jam Kerja Dalam 1 Tahun</v>
          </cell>
          <cell r="G367" t="str">
            <v>W</v>
          </cell>
          <cell r="H367">
            <v>2000</v>
          </cell>
          <cell r="I367" t="str">
            <v>Jam</v>
          </cell>
        </row>
        <row r="368">
          <cell r="D368" t="str">
            <v xml:space="preserve">  c.  Harga Alat</v>
          </cell>
          <cell r="G368" t="str">
            <v>B</v>
          </cell>
          <cell r="H368">
            <v>650000000</v>
          </cell>
          <cell r="I368" t="str">
            <v>Rupiah</v>
          </cell>
        </row>
        <row r="369">
          <cell r="A369" t="str">
            <v xml:space="preserve">       5.</v>
          </cell>
          <cell r="C369" t="str">
            <v>Alat Yang Dipakai  :</v>
          </cell>
          <cell r="D369" t="str">
            <v xml:space="preserve">  a.  Umur Ekonomis</v>
          </cell>
          <cell r="G369" t="str">
            <v>A'</v>
          </cell>
          <cell r="H369">
            <v>5</v>
          </cell>
          <cell r="I369" t="str">
            <v>Tahun</v>
          </cell>
          <cell r="J369" t="str">
            <v xml:space="preserve"> Alat Baru</v>
          </cell>
        </row>
        <row r="370">
          <cell r="D370" t="str">
            <v xml:space="preserve">  b.  Jam Kerja Dalam 1 Tahun </v>
          </cell>
          <cell r="G370" t="str">
            <v>W'</v>
          </cell>
          <cell r="H370">
            <v>2000</v>
          </cell>
          <cell r="I370" t="str">
            <v>Jam</v>
          </cell>
          <cell r="J370" t="str">
            <v xml:space="preserve"> Alat Baru</v>
          </cell>
        </row>
        <row r="371">
          <cell r="D371" t="str">
            <v xml:space="preserve">  c.  Harga Alat   (*)</v>
          </cell>
          <cell r="G371" t="str">
            <v>B'</v>
          </cell>
          <cell r="H371">
            <v>650000000</v>
          </cell>
          <cell r="I371" t="str">
            <v>Rupiah</v>
          </cell>
          <cell r="J371" t="str">
            <v xml:space="preserve"> Alat Baru</v>
          </cell>
        </row>
        <row r="373">
          <cell r="A373" t="str">
            <v>B.</v>
          </cell>
          <cell r="C373" t="str">
            <v>BIAYA PASTI PER JAM KERJA</v>
          </cell>
        </row>
        <row r="374">
          <cell r="A374" t="str">
            <v xml:space="preserve">       1.</v>
          </cell>
          <cell r="C374" t="str">
            <v>Nilai Sisa Alat</v>
          </cell>
          <cell r="D374" t="str">
            <v>=  10 % x B</v>
          </cell>
          <cell r="G374" t="str">
            <v>C</v>
          </cell>
          <cell r="H374">
            <v>65000000</v>
          </cell>
          <cell r="I374" t="str">
            <v>Rupiah</v>
          </cell>
        </row>
        <row r="376">
          <cell r="A376" t="str">
            <v xml:space="preserve">       2.</v>
          </cell>
          <cell r="C376" t="str">
            <v>Faktor Angsuran Modal    =</v>
          </cell>
          <cell r="E376" t="str">
            <v>i x (1 + i)^A'</v>
          </cell>
          <cell r="G376" t="str">
            <v>D</v>
          </cell>
          <cell r="H376">
            <v>0.33437970328961514</v>
          </cell>
          <cell r="I376" t="str">
            <v>-</v>
          </cell>
        </row>
        <row r="377">
          <cell r="E377" t="str">
            <v>(1 + i)^A' - 1</v>
          </cell>
        </row>
        <row r="378">
          <cell r="A378" t="str">
            <v xml:space="preserve">       3.</v>
          </cell>
          <cell r="C378" t="str">
            <v>Biaya Pasti per Jam  :</v>
          </cell>
        </row>
        <row r="379">
          <cell r="C379" t="str">
            <v>a.  Biaya Pengembalian Modal  =</v>
          </cell>
          <cell r="E379" t="str">
            <v>( B' - C ) x D</v>
          </cell>
          <cell r="G379" t="str">
            <v>E</v>
          </cell>
          <cell r="H379">
            <v>97806.063212212423</v>
          </cell>
          <cell r="I379" t="str">
            <v>Rupiah</v>
          </cell>
        </row>
        <row r="380">
          <cell r="E380" t="str">
            <v>W'</v>
          </cell>
        </row>
        <row r="382">
          <cell r="C382" t="str">
            <v>b.  Asuransi, dll =</v>
          </cell>
          <cell r="D382">
            <v>2E-3</v>
          </cell>
          <cell r="E382" t="str">
            <v xml:space="preserve">  x   B'</v>
          </cell>
          <cell r="G382" t="str">
            <v>F</v>
          </cell>
          <cell r="H382">
            <v>650</v>
          </cell>
          <cell r="I382" t="str">
            <v>Rupiah</v>
          </cell>
        </row>
        <row r="383">
          <cell r="E383" t="str">
            <v>W'</v>
          </cell>
        </row>
        <row r="385">
          <cell r="C385" t="str">
            <v>Biaya Pasti per Jam             =</v>
          </cell>
          <cell r="E385" t="str">
            <v>( E + F )</v>
          </cell>
          <cell r="G385" t="str">
            <v>G</v>
          </cell>
          <cell r="H385">
            <v>98456.063212212423</v>
          </cell>
          <cell r="I385" t="str">
            <v>Rupiah</v>
          </cell>
        </row>
        <row r="387">
          <cell r="A387" t="str">
            <v>C.</v>
          </cell>
          <cell r="C387" t="str">
            <v>BIAYA OPERASI PER JAM KERJA</v>
          </cell>
        </row>
        <row r="389">
          <cell r="A389" t="str">
            <v xml:space="preserve">       1.</v>
          </cell>
          <cell r="C389" t="str">
            <v xml:space="preserve">Bahan Bakar  =  (0.125-0.175 Ltr/HP/Jam)   x Pw x Ms </v>
          </cell>
          <cell r="G389" t="str">
            <v>H</v>
          </cell>
          <cell r="H389">
            <v>54468.75</v>
          </cell>
          <cell r="I389" t="str">
            <v>Rupiah</v>
          </cell>
        </row>
        <row r="391">
          <cell r="A391" t="str">
            <v xml:space="preserve">       2.</v>
          </cell>
          <cell r="C391" t="str">
            <v>Pelumas         =  (0.01-0.02 Ltr/HP/Jam) x Pw x Mp</v>
          </cell>
          <cell r="G391" t="str">
            <v>I</v>
          </cell>
          <cell r="H391">
            <v>31500</v>
          </cell>
          <cell r="I391" t="str">
            <v>Rupiah</v>
          </cell>
        </row>
        <row r="393">
          <cell r="A393" t="str">
            <v xml:space="preserve">       3.</v>
          </cell>
          <cell r="C393" t="str">
            <v>Perawatan dan</v>
          </cell>
          <cell r="D393" t="str">
            <v>(12,5 % - 17,5 %)  x  B'</v>
          </cell>
          <cell r="G393" t="str">
            <v>K</v>
          </cell>
          <cell r="H393">
            <v>40625</v>
          </cell>
          <cell r="I393" t="str">
            <v>Rupiah</v>
          </cell>
        </row>
        <row r="394">
          <cell r="C394" t="str">
            <v xml:space="preserve">        perbaikan    =</v>
          </cell>
          <cell r="D394" t="str">
            <v>W'</v>
          </cell>
        </row>
        <row r="396">
          <cell r="A396" t="str">
            <v xml:space="preserve">       4.</v>
          </cell>
          <cell r="C396" t="str">
            <v>Operator</v>
          </cell>
          <cell r="D396" t="str">
            <v>=   ( 1  Orang / Jam )  x  U1</v>
          </cell>
          <cell r="G396" t="str">
            <v>L</v>
          </cell>
          <cell r="H396">
            <v>10714.285714285714</v>
          </cell>
          <cell r="I396" t="str">
            <v>Rupiah</v>
          </cell>
        </row>
        <row r="397">
          <cell r="A397" t="str">
            <v xml:space="preserve">       5.</v>
          </cell>
          <cell r="C397" t="str">
            <v>Pembantu Operator</v>
          </cell>
          <cell r="D397" t="str">
            <v>=   ( 1  Orang / Jam )  x  U2</v>
          </cell>
          <cell r="G397" t="str">
            <v>M</v>
          </cell>
          <cell r="H397">
            <v>4000</v>
          </cell>
          <cell r="I397" t="str">
            <v>Rupiah</v>
          </cell>
        </row>
        <row r="399">
          <cell r="C399" t="str">
            <v>Biaya Operasi per Jam        =</v>
          </cell>
          <cell r="E399" t="str">
            <v>(H+I+K+L+M)</v>
          </cell>
          <cell r="G399" t="str">
            <v>P</v>
          </cell>
          <cell r="H399">
            <v>141308.03571428571</v>
          </cell>
          <cell r="I399" t="str">
            <v>Rupiah</v>
          </cell>
        </row>
        <row r="401">
          <cell r="A401" t="str">
            <v>D.</v>
          </cell>
          <cell r="C401" t="str">
            <v>TOTAL BIAYA SEWA ALAT / JAM   =   ( G + P )</v>
          </cell>
          <cell r="G401" t="str">
            <v>S</v>
          </cell>
          <cell r="H401">
            <v>239764.09892649815</v>
          </cell>
          <cell r="I401" t="str">
            <v>Rupiah</v>
          </cell>
        </row>
        <row r="404">
          <cell r="A404" t="str">
            <v>E.</v>
          </cell>
          <cell r="C404" t="str">
            <v>LAIN - LAIN</v>
          </cell>
        </row>
        <row r="405">
          <cell r="A405" t="str">
            <v xml:space="preserve">       1.</v>
          </cell>
          <cell r="C405" t="str">
            <v>Tingkat Suku Bunga</v>
          </cell>
          <cell r="G405" t="str">
            <v>i</v>
          </cell>
          <cell r="H405">
            <v>20</v>
          </cell>
          <cell r="I405" t="str">
            <v>% / Tahun</v>
          </cell>
        </row>
        <row r="406">
          <cell r="A406" t="str">
            <v xml:space="preserve">       2.</v>
          </cell>
          <cell r="C406" t="str">
            <v>Upah Operator / Sopir</v>
          </cell>
          <cell r="G406" t="str">
            <v>U1</v>
          </cell>
          <cell r="H406">
            <v>10714.285714285714</v>
          </cell>
          <cell r="I406" t="str">
            <v>Rp./Jam</v>
          </cell>
        </row>
        <row r="407">
          <cell r="A407" t="str">
            <v xml:space="preserve">       3.</v>
          </cell>
          <cell r="C407" t="str">
            <v>Upah Pembantu Operator / Pmb.Sopir</v>
          </cell>
          <cell r="G407" t="str">
            <v>U2</v>
          </cell>
          <cell r="H407">
            <v>4000</v>
          </cell>
          <cell r="I407" t="str">
            <v>Rp./Jam</v>
          </cell>
        </row>
        <row r="408">
          <cell r="A408" t="str">
            <v xml:space="preserve">       4.</v>
          </cell>
          <cell r="C408" t="str">
            <v>Bahan Bakar Bensin</v>
          </cell>
          <cell r="G408" t="str">
            <v>Mb</v>
          </cell>
          <cell r="H408">
            <v>4500</v>
          </cell>
          <cell r="I408" t="str">
            <v>Liter</v>
          </cell>
        </row>
        <row r="409">
          <cell r="A409" t="str">
            <v xml:space="preserve">       5.</v>
          </cell>
          <cell r="C409" t="str">
            <v>Bahan Bakar Solar</v>
          </cell>
          <cell r="G409" t="str">
            <v>Ms</v>
          </cell>
          <cell r="H409">
            <v>4400</v>
          </cell>
          <cell r="I409" t="str">
            <v>Liter</v>
          </cell>
        </row>
        <row r="410">
          <cell r="A410" t="str">
            <v xml:space="preserve">       6.</v>
          </cell>
          <cell r="C410" t="str">
            <v>Minyak Pelumas</v>
          </cell>
          <cell r="G410" t="str">
            <v>Mp</v>
          </cell>
          <cell r="H410">
            <v>30000</v>
          </cell>
          <cell r="I410" t="str">
            <v>Liter</v>
          </cell>
        </row>
        <row r="411">
          <cell r="A411" t="str">
            <v xml:space="preserve">       7.</v>
          </cell>
          <cell r="C411" t="str">
            <v>PPN diperhitungkan pada lembar Rekapitulasi</v>
          </cell>
        </row>
        <row r="412">
          <cell r="C412" t="str">
            <v>Biaya Pekerjaan</v>
          </cell>
        </row>
        <row r="415">
          <cell r="A415" t="str">
            <v>URAIAN ANALISA ALAT</v>
          </cell>
        </row>
        <row r="418">
          <cell r="A418" t="str">
            <v>No.</v>
          </cell>
          <cell r="C418" t="str">
            <v>U R A I A N</v>
          </cell>
          <cell r="G418" t="str">
            <v>KODE</v>
          </cell>
          <cell r="H418" t="str">
            <v>KOEF.</v>
          </cell>
          <cell r="I418" t="str">
            <v>SATUAN</v>
          </cell>
          <cell r="J418" t="str">
            <v>KET.</v>
          </cell>
        </row>
        <row r="421">
          <cell r="A421" t="str">
            <v>A.</v>
          </cell>
          <cell r="C421" t="str">
            <v>URAIAN PERALATAN</v>
          </cell>
        </row>
        <row r="422">
          <cell r="A422" t="str">
            <v xml:space="preserve">       1.</v>
          </cell>
          <cell r="C422" t="str">
            <v>Jenis Peralatan</v>
          </cell>
          <cell r="G422" t="str">
            <v>VIBRATORY ROLLER 5-8 T.</v>
          </cell>
          <cell r="J422" t="str">
            <v>E19</v>
          </cell>
        </row>
        <row r="423">
          <cell r="A423" t="str">
            <v xml:space="preserve">       2.</v>
          </cell>
          <cell r="C423" t="str">
            <v>Tenaga</v>
          </cell>
          <cell r="G423" t="str">
            <v>Pw</v>
          </cell>
          <cell r="H423">
            <v>75</v>
          </cell>
          <cell r="I423" t="str">
            <v>HP</v>
          </cell>
        </row>
        <row r="424">
          <cell r="A424" t="str">
            <v xml:space="preserve">       3.</v>
          </cell>
          <cell r="C424" t="str">
            <v>Kapasitas</v>
          </cell>
          <cell r="G424" t="str">
            <v>Cp</v>
          </cell>
          <cell r="H424">
            <v>7</v>
          </cell>
          <cell r="I424" t="str">
            <v>Ton</v>
          </cell>
        </row>
        <row r="425">
          <cell r="A425" t="str">
            <v xml:space="preserve">       4.</v>
          </cell>
          <cell r="C425" t="str">
            <v>Alat Baru                :</v>
          </cell>
          <cell r="D425" t="str">
            <v xml:space="preserve">  a.  Umur Ekonomis</v>
          </cell>
          <cell r="G425" t="str">
            <v>A</v>
          </cell>
          <cell r="H425">
            <v>4</v>
          </cell>
          <cell r="I425" t="str">
            <v>Tahun</v>
          </cell>
        </row>
        <row r="426">
          <cell r="D426" t="str">
            <v xml:space="preserve">  b.  Jam Kerja Dalam 1 Tahun</v>
          </cell>
          <cell r="G426" t="str">
            <v>W</v>
          </cell>
          <cell r="H426">
            <v>2000</v>
          </cell>
          <cell r="I426" t="str">
            <v>Jam</v>
          </cell>
        </row>
        <row r="427">
          <cell r="D427" t="str">
            <v xml:space="preserve">  c.  Harga Alat</v>
          </cell>
          <cell r="G427" t="str">
            <v>B</v>
          </cell>
          <cell r="H427">
            <v>392000000</v>
          </cell>
          <cell r="I427" t="str">
            <v>Rupiah</v>
          </cell>
        </row>
        <row r="428">
          <cell r="A428" t="str">
            <v xml:space="preserve">       5.</v>
          </cell>
          <cell r="C428" t="str">
            <v>Alat Yang Dipakai  :</v>
          </cell>
          <cell r="D428" t="str">
            <v xml:space="preserve">  a.  Umur Ekonomis</v>
          </cell>
          <cell r="G428" t="str">
            <v>A'</v>
          </cell>
          <cell r="H428">
            <v>4</v>
          </cell>
          <cell r="I428" t="str">
            <v>Tahun</v>
          </cell>
          <cell r="J428" t="str">
            <v xml:space="preserve"> Alat Baru</v>
          </cell>
        </row>
        <row r="429">
          <cell r="D429" t="str">
            <v xml:space="preserve">  b.  Jam Kerja Dalam 1 Tahun </v>
          </cell>
          <cell r="G429" t="str">
            <v>W'</v>
          </cell>
          <cell r="H429">
            <v>2000</v>
          </cell>
          <cell r="I429" t="str">
            <v>Jam</v>
          </cell>
          <cell r="J429" t="str">
            <v xml:space="preserve"> Alat Baru</v>
          </cell>
        </row>
        <row r="430">
          <cell r="D430" t="str">
            <v xml:space="preserve">  c.  Harga Alat   (*)</v>
          </cell>
          <cell r="G430" t="str">
            <v>B'</v>
          </cell>
          <cell r="H430">
            <v>392000000</v>
          </cell>
          <cell r="I430" t="str">
            <v>Rupiah</v>
          </cell>
          <cell r="J430" t="str">
            <v xml:space="preserve"> Alat Baru</v>
          </cell>
        </row>
        <row r="432">
          <cell r="A432" t="str">
            <v>B.</v>
          </cell>
          <cell r="C432" t="str">
            <v>BIAYA PASTI PER JAM KERJA</v>
          </cell>
          <cell r="H432" t="str">
            <v>RFH</v>
          </cell>
        </row>
        <row r="433">
          <cell r="A433" t="str">
            <v xml:space="preserve">       1.</v>
          </cell>
          <cell r="C433" t="str">
            <v>Nilai Sisa Alat</v>
          </cell>
          <cell r="D433" t="str">
            <v>=  10 % x B</v>
          </cell>
          <cell r="G433" t="str">
            <v>C</v>
          </cell>
          <cell r="H433">
            <v>39200000</v>
          </cell>
          <cell r="I433" t="str">
            <v>Rupiah</v>
          </cell>
        </row>
        <row r="435">
          <cell r="A435" t="str">
            <v xml:space="preserve">       2.</v>
          </cell>
          <cell r="C435" t="str">
            <v>Faktor Angsuran Modal    =</v>
          </cell>
          <cell r="E435" t="str">
            <v>i x (1 + i)^A'</v>
          </cell>
          <cell r="G435" t="str">
            <v>D</v>
          </cell>
          <cell r="H435">
            <v>0.38628912071535026</v>
          </cell>
          <cell r="I435" t="str">
            <v>-</v>
          </cell>
        </row>
        <row r="436">
          <cell r="E436" t="str">
            <v>(1 + i)^A' - 1</v>
          </cell>
        </row>
        <row r="437">
          <cell r="A437" t="str">
            <v xml:space="preserve">       3.</v>
          </cell>
          <cell r="C437" t="str">
            <v>Biaya Pasti per Jam  :</v>
          </cell>
        </row>
        <row r="438">
          <cell r="C438" t="str">
            <v>a.  Biaya Pengembalian Modal  =</v>
          </cell>
          <cell r="E438" t="str">
            <v>( B' - C ) x D</v>
          </cell>
          <cell r="G438" t="str">
            <v>E</v>
          </cell>
          <cell r="H438">
            <v>68141.400894187798</v>
          </cell>
          <cell r="I438" t="str">
            <v>Rupiah</v>
          </cell>
        </row>
        <row r="439">
          <cell r="E439" t="str">
            <v>W'</v>
          </cell>
        </row>
        <row r="441">
          <cell r="C441" t="str">
            <v>b.  Asuransi, dll =</v>
          </cell>
          <cell r="D441">
            <v>2E-3</v>
          </cell>
          <cell r="E441" t="str">
            <v xml:space="preserve">  x   B'</v>
          </cell>
          <cell r="G441" t="str">
            <v>F</v>
          </cell>
          <cell r="H441">
            <v>392</v>
          </cell>
          <cell r="I441" t="str">
            <v>Rupiah</v>
          </cell>
        </row>
        <row r="442">
          <cell r="E442" t="str">
            <v>W'</v>
          </cell>
        </row>
        <row r="444">
          <cell r="C444" t="str">
            <v>Biaya Pasti per Jam             =</v>
          </cell>
          <cell r="E444" t="str">
            <v>( E + F )</v>
          </cell>
          <cell r="G444" t="str">
            <v>G</v>
          </cell>
          <cell r="H444">
            <v>68533.400894187798</v>
          </cell>
          <cell r="I444" t="str">
            <v>Rupiah</v>
          </cell>
        </row>
        <row r="446">
          <cell r="A446" t="str">
            <v>C.</v>
          </cell>
          <cell r="C446" t="str">
            <v>BIAYA OPERASI PER JAM KERJA</v>
          </cell>
        </row>
        <row r="448">
          <cell r="A448" t="str">
            <v xml:space="preserve">       1.</v>
          </cell>
          <cell r="C448" t="str">
            <v xml:space="preserve">Bahan Bakar  =  (0.125-0.175 Ltr/HP/Jam)   x Pw x Ms </v>
          </cell>
          <cell r="G448" t="str">
            <v>H</v>
          </cell>
          <cell r="H448">
            <v>38906.25</v>
          </cell>
          <cell r="I448" t="str">
            <v>Rupiah</v>
          </cell>
        </row>
        <row r="450">
          <cell r="A450" t="str">
            <v xml:space="preserve">       2.</v>
          </cell>
          <cell r="C450" t="str">
            <v>Pelumas         =  (0.01-0.02 Ltr/HP/Jam) x Pw x Mp</v>
          </cell>
          <cell r="G450" t="str">
            <v>I</v>
          </cell>
          <cell r="H450">
            <v>22500</v>
          </cell>
          <cell r="I450" t="str">
            <v>Rupiah</v>
          </cell>
        </row>
        <row r="452">
          <cell r="A452" t="str">
            <v xml:space="preserve">       3.</v>
          </cell>
          <cell r="C452" t="str">
            <v>Perawatan dan</v>
          </cell>
          <cell r="D452" t="str">
            <v>(12,5 % - 17,5 %)  x  B'</v>
          </cell>
          <cell r="G452" t="str">
            <v>K</v>
          </cell>
          <cell r="H452">
            <v>24500</v>
          </cell>
          <cell r="I452" t="str">
            <v>Rupiah</v>
          </cell>
        </row>
        <row r="453">
          <cell r="C453" t="str">
            <v xml:space="preserve">        perbaikan    =</v>
          </cell>
          <cell r="D453" t="str">
            <v>W'</v>
          </cell>
        </row>
        <row r="455">
          <cell r="A455" t="str">
            <v xml:space="preserve">       4.</v>
          </cell>
          <cell r="C455" t="str">
            <v>Operator</v>
          </cell>
          <cell r="D455" t="str">
            <v>=   ( 1  Orang / Jam )  x  U1</v>
          </cell>
          <cell r="G455" t="str">
            <v>L</v>
          </cell>
          <cell r="H455">
            <v>10714.285714285714</v>
          </cell>
          <cell r="I455" t="str">
            <v>Rupiah</v>
          </cell>
        </row>
        <row r="456">
          <cell r="A456" t="str">
            <v xml:space="preserve">       5.</v>
          </cell>
          <cell r="C456" t="str">
            <v>Pembantu Operator</v>
          </cell>
          <cell r="D456" t="str">
            <v>=   ( 1  Orang / Jam )  x  U2</v>
          </cell>
          <cell r="G456" t="str">
            <v>M</v>
          </cell>
          <cell r="H456">
            <v>4000</v>
          </cell>
          <cell r="I456" t="str">
            <v>Rupiah</v>
          </cell>
        </row>
        <row r="458">
          <cell r="C458" t="str">
            <v>Biaya Operasi per Jam        =</v>
          </cell>
          <cell r="E458" t="str">
            <v>(H+I+K+L+M)</v>
          </cell>
          <cell r="G458" t="str">
            <v>P</v>
          </cell>
          <cell r="H458">
            <v>100620.53571428571</v>
          </cell>
          <cell r="I458" t="str">
            <v>Rupiah</v>
          </cell>
        </row>
        <row r="460">
          <cell r="A460" t="str">
            <v>D.</v>
          </cell>
          <cell r="C460" t="str">
            <v>TOTAL BIAYA SEWA ALAT / JAM   =   ( G + P )</v>
          </cell>
          <cell r="G460" t="str">
            <v>S</v>
          </cell>
          <cell r="H460">
            <v>169153.93660847351</v>
          </cell>
          <cell r="I460" t="str">
            <v>Rupiah</v>
          </cell>
        </row>
        <row r="463">
          <cell r="A463" t="str">
            <v>E.</v>
          </cell>
          <cell r="C463" t="str">
            <v>LAIN - LAIN</v>
          </cell>
        </row>
        <row r="464">
          <cell r="A464" t="str">
            <v xml:space="preserve">       1.</v>
          </cell>
          <cell r="C464" t="str">
            <v>Tingkat Suku Bunga</v>
          </cell>
          <cell r="G464" t="str">
            <v>i</v>
          </cell>
          <cell r="H464">
            <v>20</v>
          </cell>
          <cell r="I464" t="str">
            <v>% / Tahun</v>
          </cell>
        </row>
        <row r="465">
          <cell r="A465" t="str">
            <v xml:space="preserve">       2.</v>
          </cell>
          <cell r="C465" t="str">
            <v>Upah Operator / Sopir</v>
          </cell>
          <cell r="G465" t="str">
            <v>U1</v>
          </cell>
          <cell r="H465">
            <v>10714.285714285714</v>
          </cell>
          <cell r="I465" t="str">
            <v>Rp./Jam</v>
          </cell>
        </row>
        <row r="466">
          <cell r="A466" t="str">
            <v xml:space="preserve">       3.</v>
          </cell>
          <cell r="C466" t="str">
            <v>Upah Pembantu Operator / Pmb.Sopir</v>
          </cell>
          <cell r="G466" t="str">
            <v>U2</v>
          </cell>
          <cell r="H466">
            <v>4000</v>
          </cell>
          <cell r="I466" t="str">
            <v>Rp./Jam</v>
          </cell>
        </row>
        <row r="467">
          <cell r="A467" t="str">
            <v xml:space="preserve">       4.</v>
          </cell>
          <cell r="C467" t="str">
            <v>Bahan Bakar Bensin</v>
          </cell>
          <cell r="G467" t="str">
            <v>Mb</v>
          </cell>
          <cell r="H467">
            <v>4500</v>
          </cell>
          <cell r="I467" t="str">
            <v>Liter</v>
          </cell>
        </row>
        <row r="468">
          <cell r="A468" t="str">
            <v xml:space="preserve">       5.</v>
          </cell>
          <cell r="C468" t="str">
            <v>Bahan Bakar Solar</v>
          </cell>
          <cell r="G468" t="str">
            <v>Ms</v>
          </cell>
          <cell r="H468">
            <v>4400</v>
          </cell>
          <cell r="I468" t="str">
            <v>Liter</v>
          </cell>
        </row>
        <row r="469">
          <cell r="A469" t="str">
            <v xml:space="preserve">       6.</v>
          </cell>
          <cell r="C469" t="str">
            <v>Minyak Pelumas</v>
          </cell>
          <cell r="G469" t="str">
            <v>Mp</v>
          </cell>
          <cell r="H469">
            <v>30000</v>
          </cell>
          <cell r="I469" t="str">
            <v>Liter</v>
          </cell>
        </row>
        <row r="470">
          <cell r="A470" t="str">
            <v xml:space="preserve">       7.</v>
          </cell>
          <cell r="C470" t="str">
            <v>PPN diperhitungkan pada lembar Rekapitulasi</v>
          </cell>
        </row>
        <row r="471">
          <cell r="C471" t="str">
            <v>Biaya Pekerjaan</v>
          </cell>
        </row>
        <row r="474">
          <cell r="A474" t="str">
            <v>URAIAN ANALISA ALAT</v>
          </cell>
        </row>
        <row r="477">
          <cell r="A477" t="str">
            <v>No.</v>
          </cell>
          <cell r="C477" t="str">
            <v>U R A I A N</v>
          </cell>
          <cell r="G477" t="str">
            <v>KODE</v>
          </cell>
          <cell r="H477" t="str">
            <v>KOEF.</v>
          </cell>
          <cell r="I477" t="str">
            <v>SATUAN</v>
          </cell>
          <cell r="J477" t="str">
            <v>KET.</v>
          </cell>
        </row>
        <row r="480">
          <cell r="A480" t="str">
            <v>A.</v>
          </cell>
          <cell r="C480" t="str">
            <v>URAIAN PERALATAN</v>
          </cell>
        </row>
        <row r="481">
          <cell r="A481" t="str">
            <v xml:space="preserve">       1.</v>
          </cell>
          <cell r="C481" t="str">
            <v>Jenis Peralatan</v>
          </cell>
          <cell r="G481" t="str">
            <v>CONCRETE VIBRATOR</v>
          </cell>
          <cell r="J481" t="str">
            <v>E20</v>
          </cell>
        </row>
        <row r="482">
          <cell r="A482" t="str">
            <v xml:space="preserve">       2.</v>
          </cell>
          <cell r="C482" t="str">
            <v>Tenaga</v>
          </cell>
          <cell r="G482" t="str">
            <v>Pw</v>
          </cell>
          <cell r="H482">
            <v>10</v>
          </cell>
          <cell r="I482" t="str">
            <v>HP</v>
          </cell>
        </row>
        <row r="483">
          <cell r="A483" t="str">
            <v xml:space="preserve">       3.</v>
          </cell>
          <cell r="C483" t="str">
            <v>Kapasitas</v>
          </cell>
          <cell r="G483" t="str">
            <v>Cp</v>
          </cell>
          <cell r="H483" t="str">
            <v xml:space="preserve">-  </v>
          </cell>
          <cell r="I483" t="str">
            <v>-</v>
          </cell>
        </row>
        <row r="484">
          <cell r="A484" t="str">
            <v xml:space="preserve">       4.</v>
          </cell>
          <cell r="C484" t="str">
            <v>Alat Baru                :</v>
          </cell>
          <cell r="D484" t="str">
            <v xml:space="preserve">  a.  Umur Ekonomis</v>
          </cell>
          <cell r="G484" t="str">
            <v>A</v>
          </cell>
          <cell r="H484">
            <v>4</v>
          </cell>
          <cell r="I484" t="str">
            <v>Tahun</v>
          </cell>
        </row>
        <row r="485">
          <cell r="D485" t="str">
            <v xml:space="preserve">  b.  Jam Kerja Dalam 1 Tahun</v>
          </cell>
          <cell r="G485" t="str">
            <v>W</v>
          </cell>
          <cell r="H485">
            <v>1000</v>
          </cell>
          <cell r="I485" t="str">
            <v>Jam</v>
          </cell>
        </row>
        <row r="486">
          <cell r="D486" t="str">
            <v xml:space="preserve">  c.  Harga Alat</v>
          </cell>
          <cell r="G486" t="str">
            <v>B</v>
          </cell>
          <cell r="H486">
            <v>19200000</v>
          </cell>
          <cell r="I486" t="str">
            <v>Rupiah</v>
          </cell>
        </row>
        <row r="487">
          <cell r="A487" t="str">
            <v xml:space="preserve">       5.</v>
          </cell>
          <cell r="C487" t="str">
            <v>Alat Yang Dipakai  :</v>
          </cell>
          <cell r="D487" t="str">
            <v xml:space="preserve">  a.  Umur Ekonomis</v>
          </cell>
          <cell r="G487" t="str">
            <v>A'</v>
          </cell>
          <cell r="H487">
            <v>4</v>
          </cell>
          <cell r="I487" t="str">
            <v>Tahun</v>
          </cell>
          <cell r="J487" t="str">
            <v xml:space="preserve"> Alat Baru</v>
          </cell>
        </row>
        <row r="488">
          <cell r="D488" t="str">
            <v xml:space="preserve">  b.  Jam Kerja Dalam 1 Tahun </v>
          </cell>
          <cell r="G488" t="str">
            <v>W'</v>
          </cell>
          <cell r="H488">
            <v>1000</v>
          </cell>
          <cell r="I488" t="str">
            <v>Jam</v>
          </cell>
          <cell r="J488" t="str">
            <v xml:space="preserve"> Alat Baru</v>
          </cell>
        </row>
        <row r="489">
          <cell r="D489" t="str">
            <v xml:space="preserve">  c.  Harga Alat   (*)</v>
          </cell>
          <cell r="G489" t="str">
            <v>B'</v>
          </cell>
          <cell r="H489">
            <v>19200000</v>
          </cell>
          <cell r="I489" t="str">
            <v>Rupiah</v>
          </cell>
          <cell r="J489" t="str">
            <v xml:space="preserve"> Alat Baru</v>
          </cell>
        </row>
        <row r="491">
          <cell r="A491" t="str">
            <v>B.</v>
          </cell>
          <cell r="C491" t="str">
            <v>BIAYA PASTI PER JAM KERJA</v>
          </cell>
        </row>
        <row r="492">
          <cell r="A492" t="str">
            <v xml:space="preserve">       1.</v>
          </cell>
          <cell r="C492" t="str">
            <v>Nilai Sisa Alat</v>
          </cell>
          <cell r="D492" t="str">
            <v>=  10 % x B</v>
          </cell>
          <cell r="G492" t="str">
            <v>C</v>
          </cell>
          <cell r="H492">
            <v>1920000</v>
          </cell>
          <cell r="I492" t="str">
            <v>Rupiah</v>
          </cell>
        </row>
        <row r="494">
          <cell r="A494" t="str">
            <v xml:space="preserve">       2.</v>
          </cell>
          <cell r="C494" t="str">
            <v>Faktor Angsuran Modal    =</v>
          </cell>
          <cell r="E494" t="str">
            <v>i x (1 + i)^A'</v>
          </cell>
          <cell r="G494" t="str">
            <v>D</v>
          </cell>
          <cell r="H494">
            <v>0.38628912071535026</v>
          </cell>
          <cell r="I494" t="str">
            <v>-</v>
          </cell>
        </row>
        <row r="495">
          <cell r="E495" t="str">
            <v>(1 + i)^A' - 1</v>
          </cell>
        </row>
        <row r="496">
          <cell r="A496" t="str">
            <v xml:space="preserve">       3.</v>
          </cell>
          <cell r="C496" t="str">
            <v>Biaya Pasti per Jam  :</v>
          </cell>
        </row>
        <row r="497">
          <cell r="C497" t="str">
            <v>a.  Biaya Pengembalian Modal  =</v>
          </cell>
          <cell r="E497" t="str">
            <v>( B' - C ) x D</v>
          </cell>
          <cell r="G497" t="str">
            <v>E</v>
          </cell>
          <cell r="H497">
            <v>6675.0760059612521</v>
          </cell>
          <cell r="I497" t="str">
            <v>Rupiah</v>
          </cell>
        </row>
        <row r="498">
          <cell r="E498" t="str">
            <v>W'</v>
          </cell>
        </row>
        <row r="500">
          <cell r="C500" t="str">
            <v>b.  Asuransi, dll =</v>
          </cell>
          <cell r="D500">
            <v>2E-3</v>
          </cell>
          <cell r="E500" t="str">
            <v xml:space="preserve">  x   B'</v>
          </cell>
          <cell r="G500" t="str">
            <v>F</v>
          </cell>
          <cell r="H500">
            <v>38.4</v>
          </cell>
          <cell r="I500" t="str">
            <v>Rupiah</v>
          </cell>
        </row>
        <row r="501">
          <cell r="E501" t="str">
            <v>W'</v>
          </cell>
        </row>
        <row r="503">
          <cell r="C503" t="str">
            <v>Biaya Pasti per Jam             =</v>
          </cell>
          <cell r="E503" t="str">
            <v>( E + F )</v>
          </cell>
          <cell r="G503" t="str">
            <v>G</v>
          </cell>
          <cell r="H503">
            <v>6713.4760059612518</v>
          </cell>
          <cell r="I503" t="str">
            <v>Rupiah</v>
          </cell>
        </row>
        <row r="505">
          <cell r="A505" t="str">
            <v>C.</v>
          </cell>
          <cell r="C505" t="str">
            <v>BIAYA OPERASI PER JAM KERJA</v>
          </cell>
        </row>
        <row r="507">
          <cell r="A507" t="str">
            <v xml:space="preserve">       1.</v>
          </cell>
          <cell r="C507" t="str">
            <v xml:space="preserve">Bahan Bakar  =  (0.125-0.175 Ltr/HP/Jam)   x Pw x Ms </v>
          </cell>
          <cell r="G507" t="str">
            <v>H</v>
          </cell>
          <cell r="H507">
            <v>5187.5</v>
          </cell>
          <cell r="I507" t="str">
            <v>Rupiah</v>
          </cell>
        </row>
        <row r="509">
          <cell r="A509" t="str">
            <v xml:space="preserve">       2.</v>
          </cell>
          <cell r="C509" t="str">
            <v>Pelumas         =  (0.01-0.02 Ltr/HP/Jam) x Pw x Mp</v>
          </cell>
          <cell r="G509" t="str">
            <v>I</v>
          </cell>
          <cell r="H509">
            <v>3000</v>
          </cell>
          <cell r="I509" t="str">
            <v>Rupiah</v>
          </cell>
        </row>
        <row r="511">
          <cell r="A511" t="str">
            <v xml:space="preserve">       3.</v>
          </cell>
          <cell r="C511" t="str">
            <v>Perawatan dan</v>
          </cell>
          <cell r="D511" t="str">
            <v>(12,5 % - 17,5 %)  x  B'</v>
          </cell>
          <cell r="G511" t="str">
            <v>K</v>
          </cell>
          <cell r="H511">
            <v>2400</v>
          </cell>
          <cell r="I511" t="str">
            <v>Rupiah</v>
          </cell>
        </row>
        <row r="512">
          <cell r="C512" t="str">
            <v xml:space="preserve">        perbaikan    =</v>
          </cell>
          <cell r="D512" t="str">
            <v>W'</v>
          </cell>
        </row>
        <row r="514">
          <cell r="A514" t="str">
            <v xml:space="preserve">       4.</v>
          </cell>
          <cell r="C514" t="str">
            <v>Operator</v>
          </cell>
          <cell r="D514" t="str">
            <v>=   ( 1  Orang / Jam )  x  U1</v>
          </cell>
          <cell r="G514" t="str">
            <v>L</v>
          </cell>
          <cell r="H514">
            <v>10714.285714285714</v>
          </cell>
          <cell r="I514" t="str">
            <v>Rupiah</v>
          </cell>
        </row>
        <row r="515">
          <cell r="A515" t="str">
            <v xml:space="preserve">       5.</v>
          </cell>
          <cell r="C515" t="str">
            <v>Pembantu Operator</v>
          </cell>
          <cell r="D515" t="str">
            <v>=   ( 1  Orang / Jam )  x  U2</v>
          </cell>
          <cell r="G515" t="str">
            <v>M</v>
          </cell>
          <cell r="H515">
            <v>4000</v>
          </cell>
          <cell r="I515" t="str">
            <v>Rupiah</v>
          </cell>
        </row>
        <row r="517">
          <cell r="C517" t="str">
            <v>Biaya Operasi per Jam        =</v>
          </cell>
          <cell r="E517" t="str">
            <v>(H+I+K+L+M)</v>
          </cell>
          <cell r="G517" t="str">
            <v>P</v>
          </cell>
          <cell r="H517">
            <v>25301.785714285714</v>
          </cell>
          <cell r="I517" t="str">
            <v>Rupiah</v>
          </cell>
        </row>
        <row r="519">
          <cell r="A519" t="str">
            <v>D.</v>
          </cell>
          <cell r="C519" t="str">
            <v>TOTAL BIAYA SEWA ALAT / JAM   =   ( G + P )</v>
          </cell>
          <cell r="G519" t="str">
            <v>S</v>
          </cell>
          <cell r="H519">
            <v>32015.261720246966</v>
          </cell>
          <cell r="I519" t="str">
            <v>Rupiah</v>
          </cell>
        </row>
        <row r="522">
          <cell r="A522" t="str">
            <v>E.</v>
          </cell>
          <cell r="C522" t="str">
            <v>LAIN - LAIN</v>
          </cell>
        </row>
        <row r="523">
          <cell r="A523" t="str">
            <v xml:space="preserve">       1.</v>
          </cell>
          <cell r="C523" t="str">
            <v>Tingkat Suku Bunga</v>
          </cell>
          <cell r="G523" t="str">
            <v>i</v>
          </cell>
          <cell r="H523">
            <v>20</v>
          </cell>
          <cell r="I523" t="str">
            <v>% / Tahun</v>
          </cell>
        </row>
        <row r="524">
          <cell r="A524" t="str">
            <v xml:space="preserve">       2.</v>
          </cell>
          <cell r="C524" t="str">
            <v>Upah Operator / Sopir</v>
          </cell>
          <cell r="G524" t="str">
            <v>U1</v>
          </cell>
          <cell r="H524">
            <v>10714.285714285714</v>
          </cell>
          <cell r="I524" t="str">
            <v>Rp./Jam</v>
          </cell>
        </row>
        <row r="525">
          <cell r="A525" t="str">
            <v xml:space="preserve">       3.</v>
          </cell>
          <cell r="C525" t="str">
            <v>Upah Pembantu Operator / Pmb.Sopir</v>
          </cell>
          <cell r="G525" t="str">
            <v>U2</v>
          </cell>
          <cell r="H525">
            <v>4000</v>
          </cell>
          <cell r="I525" t="str">
            <v>Rp./Jam</v>
          </cell>
        </row>
        <row r="526">
          <cell r="A526" t="str">
            <v xml:space="preserve">       4.</v>
          </cell>
          <cell r="C526" t="str">
            <v>Bahan Bakar Bensin</v>
          </cell>
          <cell r="G526" t="str">
            <v>Mb</v>
          </cell>
          <cell r="H526">
            <v>4500</v>
          </cell>
          <cell r="I526" t="str">
            <v>Liter</v>
          </cell>
        </row>
        <row r="527">
          <cell r="A527" t="str">
            <v xml:space="preserve">       5.</v>
          </cell>
          <cell r="C527" t="str">
            <v>Bahan Bakar Solar</v>
          </cell>
          <cell r="G527" t="str">
            <v>Ms</v>
          </cell>
          <cell r="H527">
            <v>4400</v>
          </cell>
          <cell r="I527" t="str">
            <v>Liter</v>
          </cell>
        </row>
        <row r="528">
          <cell r="A528" t="str">
            <v xml:space="preserve">       6.</v>
          </cell>
          <cell r="C528" t="str">
            <v>Minyak Pelumas</v>
          </cell>
          <cell r="G528" t="str">
            <v>Mp</v>
          </cell>
          <cell r="H528">
            <v>30000</v>
          </cell>
          <cell r="I528" t="str">
            <v>Liter</v>
          </cell>
        </row>
        <row r="529">
          <cell r="A529" t="str">
            <v xml:space="preserve">       7.</v>
          </cell>
          <cell r="C529" t="str">
            <v>PPN diperhitungkan pada lembar Rekapitulasi</v>
          </cell>
        </row>
        <row r="530">
          <cell r="C530" t="str">
            <v>Biaya Pekerjaan</v>
          </cell>
        </row>
        <row r="534">
          <cell r="A534" t="str">
            <v>URAIAN ANALISA ALAT</v>
          </cell>
        </row>
        <row r="537">
          <cell r="A537" t="str">
            <v>No.</v>
          </cell>
          <cell r="C537" t="str">
            <v>U R A I A N</v>
          </cell>
          <cell r="G537" t="str">
            <v>KODE</v>
          </cell>
          <cell r="H537" t="str">
            <v>KOEF.</v>
          </cell>
          <cell r="I537" t="str">
            <v>SATUAN</v>
          </cell>
          <cell r="J537" t="str">
            <v>KET.</v>
          </cell>
        </row>
        <row r="540">
          <cell r="A540" t="str">
            <v>A.</v>
          </cell>
          <cell r="C540" t="str">
            <v>URAIAN PERALATAN</v>
          </cell>
        </row>
        <row r="541">
          <cell r="A541" t="str">
            <v xml:space="preserve">       1.</v>
          </cell>
          <cell r="C541" t="str">
            <v>Jenis Peralatan</v>
          </cell>
          <cell r="G541" t="str">
            <v>WATER PUMP 70-100 mm</v>
          </cell>
          <cell r="J541" t="str">
            <v>E22</v>
          </cell>
        </row>
        <row r="542">
          <cell r="A542" t="str">
            <v xml:space="preserve">       2.</v>
          </cell>
          <cell r="C542" t="str">
            <v>Tenaga</v>
          </cell>
          <cell r="G542" t="str">
            <v>Pw</v>
          </cell>
          <cell r="H542">
            <v>6</v>
          </cell>
          <cell r="I542" t="str">
            <v>HP</v>
          </cell>
        </row>
        <row r="543">
          <cell r="A543" t="str">
            <v xml:space="preserve">       3.</v>
          </cell>
          <cell r="C543" t="str">
            <v>Kapasitas</v>
          </cell>
          <cell r="G543" t="str">
            <v>Cp</v>
          </cell>
          <cell r="H543" t="str">
            <v xml:space="preserve">-  </v>
          </cell>
          <cell r="I543" t="str">
            <v>-</v>
          </cell>
        </row>
        <row r="544">
          <cell r="A544" t="str">
            <v xml:space="preserve">       4.</v>
          </cell>
          <cell r="C544" t="str">
            <v>Alat Baru                :</v>
          </cell>
          <cell r="D544" t="str">
            <v xml:space="preserve">  a.  Umur Ekonomis</v>
          </cell>
          <cell r="G544" t="str">
            <v>A</v>
          </cell>
          <cell r="H544">
            <v>2</v>
          </cell>
          <cell r="I544" t="str">
            <v>Tahun</v>
          </cell>
        </row>
        <row r="545">
          <cell r="D545" t="str">
            <v xml:space="preserve">  b.  Jam Kerja Dalam 1 Tahun</v>
          </cell>
          <cell r="G545" t="str">
            <v>W</v>
          </cell>
          <cell r="H545">
            <v>2000</v>
          </cell>
          <cell r="I545" t="str">
            <v>Jam</v>
          </cell>
        </row>
        <row r="546">
          <cell r="D546" t="str">
            <v xml:space="preserve">  c.  Harga Alat</v>
          </cell>
          <cell r="G546" t="str">
            <v>B</v>
          </cell>
          <cell r="H546">
            <v>18000000</v>
          </cell>
          <cell r="I546" t="str">
            <v>Rupiah</v>
          </cell>
        </row>
        <row r="547">
          <cell r="A547" t="str">
            <v xml:space="preserve">       5.</v>
          </cell>
          <cell r="C547" t="str">
            <v>Alat Yang Dipakai  :</v>
          </cell>
          <cell r="D547" t="str">
            <v xml:space="preserve">  a.  Umur Ekonomis</v>
          </cell>
          <cell r="G547" t="str">
            <v>A'</v>
          </cell>
          <cell r="H547">
            <v>2</v>
          </cell>
          <cell r="I547" t="str">
            <v>Tahun</v>
          </cell>
          <cell r="J547" t="str">
            <v xml:space="preserve"> Alat Baru</v>
          </cell>
        </row>
        <row r="548">
          <cell r="D548" t="str">
            <v xml:space="preserve">  b.  Jam Kerja Dalam 1 Tahun </v>
          </cell>
          <cell r="G548" t="str">
            <v>W'</v>
          </cell>
          <cell r="H548">
            <v>2000</v>
          </cell>
          <cell r="I548" t="str">
            <v>Jam</v>
          </cell>
          <cell r="J548" t="str">
            <v xml:space="preserve"> Alat Baru</v>
          </cell>
        </row>
        <row r="549">
          <cell r="D549" t="str">
            <v xml:space="preserve">  c.  Harga Alat   (*)</v>
          </cell>
          <cell r="G549" t="str">
            <v>B'</v>
          </cell>
          <cell r="H549">
            <v>18000000</v>
          </cell>
          <cell r="I549" t="str">
            <v>Rupiah</v>
          </cell>
          <cell r="J549" t="str">
            <v xml:space="preserve"> Alat Baru</v>
          </cell>
        </row>
        <row r="551">
          <cell r="A551" t="str">
            <v>B.</v>
          </cell>
          <cell r="C551" t="str">
            <v>BIAYA PASTI PER JAM KERJA</v>
          </cell>
        </row>
        <row r="552">
          <cell r="A552" t="str">
            <v xml:space="preserve">       1.</v>
          </cell>
          <cell r="C552" t="str">
            <v>Nilai Sisa Alat</v>
          </cell>
          <cell r="D552" t="str">
            <v>=  10 % x B</v>
          </cell>
          <cell r="G552" t="str">
            <v>C</v>
          </cell>
          <cell r="H552">
            <v>1800000</v>
          </cell>
          <cell r="I552" t="str">
            <v>Rupiah</v>
          </cell>
        </row>
        <row r="554">
          <cell r="A554" t="str">
            <v xml:space="preserve">       2.</v>
          </cell>
          <cell r="C554" t="str">
            <v>Faktor Angsuran Modal    =</v>
          </cell>
          <cell r="E554" t="str">
            <v>i x (1 + i)^A'</v>
          </cell>
          <cell r="G554" t="str">
            <v>D</v>
          </cell>
          <cell r="H554">
            <v>0.65454545454545454</v>
          </cell>
          <cell r="I554" t="str">
            <v>-</v>
          </cell>
        </row>
        <row r="555">
          <cell r="E555" t="str">
            <v>(1 + i)^A' - 1</v>
          </cell>
        </row>
        <row r="556">
          <cell r="A556" t="str">
            <v xml:space="preserve">       3.</v>
          </cell>
          <cell r="C556" t="str">
            <v>Biaya Pasti per Jam  :</v>
          </cell>
        </row>
        <row r="557">
          <cell r="C557" t="str">
            <v>a.  Biaya Pengembalian Modal  =</v>
          </cell>
          <cell r="E557" t="str">
            <v>( B' - C ) x D</v>
          </cell>
          <cell r="G557" t="str">
            <v>E</v>
          </cell>
          <cell r="H557">
            <v>5301.818181818182</v>
          </cell>
          <cell r="I557" t="str">
            <v>Rupiah</v>
          </cell>
        </row>
        <row r="558">
          <cell r="E558" t="str">
            <v>W'</v>
          </cell>
        </row>
        <row r="560">
          <cell r="C560" t="str">
            <v>b.  Asuransi, dll =</v>
          </cell>
          <cell r="D560">
            <v>2E-3</v>
          </cell>
          <cell r="E560" t="str">
            <v xml:space="preserve">  x   B'</v>
          </cell>
          <cell r="G560" t="str">
            <v>F</v>
          </cell>
          <cell r="H560">
            <v>18</v>
          </cell>
          <cell r="I560" t="str">
            <v>Rupiah</v>
          </cell>
        </row>
        <row r="561">
          <cell r="E561" t="str">
            <v>W'</v>
          </cell>
        </row>
        <row r="563">
          <cell r="C563" t="str">
            <v>Biaya Pasti per Jam             =</v>
          </cell>
          <cell r="E563" t="str">
            <v>( E + F )</v>
          </cell>
          <cell r="G563" t="str">
            <v>G</v>
          </cell>
          <cell r="H563">
            <v>5319.818181818182</v>
          </cell>
          <cell r="I563" t="str">
            <v>Rupiah</v>
          </cell>
        </row>
        <row r="565">
          <cell r="A565" t="str">
            <v>C.</v>
          </cell>
          <cell r="C565" t="str">
            <v>BIAYA OPERASI PER JAM KERJA</v>
          </cell>
        </row>
        <row r="567">
          <cell r="A567" t="str">
            <v xml:space="preserve">       1.</v>
          </cell>
          <cell r="C567" t="str">
            <v xml:space="preserve">Bahan Bakar  =  (0.125-0.175 Ltr/HP/Jam)   x Pw x Ms </v>
          </cell>
          <cell r="G567" t="str">
            <v>H</v>
          </cell>
          <cell r="H567">
            <v>3112.5</v>
          </cell>
          <cell r="I567" t="str">
            <v>Rupiah</v>
          </cell>
        </row>
        <row r="569">
          <cell r="A569" t="str">
            <v xml:space="preserve">       2.</v>
          </cell>
          <cell r="C569" t="str">
            <v>Pelumas         =  (0.01-0.02 Ltr/HP/Jam) x Pw x Mp</v>
          </cell>
          <cell r="G569" t="str">
            <v>I</v>
          </cell>
          <cell r="H569">
            <v>1800</v>
          </cell>
          <cell r="I569" t="str">
            <v>Rupiah</v>
          </cell>
        </row>
        <row r="571">
          <cell r="A571" t="str">
            <v xml:space="preserve">       3.</v>
          </cell>
          <cell r="C571" t="str">
            <v>Perawatan dan</v>
          </cell>
          <cell r="D571" t="str">
            <v>(12,5 % - 17,5 %)  x  B'</v>
          </cell>
          <cell r="G571" t="str">
            <v>K</v>
          </cell>
          <cell r="H571">
            <v>1125</v>
          </cell>
          <cell r="I571" t="str">
            <v>Rupiah</v>
          </cell>
        </row>
        <row r="572">
          <cell r="C572" t="str">
            <v xml:space="preserve">        perbaikan    =</v>
          </cell>
          <cell r="D572" t="str">
            <v>W'</v>
          </cell>
        </row>
        <row r="574">
          <cell r="A574" t="str">
            <v xml:space="preserve">       4.</v>
          </cell>
          <cell r="C574" t="str">
            <v>Operator</v>
          </cell>
          <cell r="D574" t="str">
            <v>=   ( 1  Orang / Jam )  x  U1</v>
          </cell>
          <cell r="G574" t="str">
            <v>L</v>
          </cell>
          <cell r="H574">
            <v>10714.285714285714</v>
          </cell>
          <cell r="I574" t="str">
            <v>Rupiah</v>
          </cell>
        </row>
        <row r="575">
          <cell r="A575" t="str">
            <v xml:space="preserve">       5.</v>
          </cell>
          <cell r="C575" t="str">
            <v>Pembantu Operator</v>
          </cell>
          <cell r="D575" t="str">
            <v>=   ( 1  Orang / Jam )  x  U2</v>
          </cell>
          <cell r="G575" t="str">
            <v>M</v>
          </cell>
          <cell r="H575">
            <v>4000</v>
          </cell>
          <cell r="I575" t="str">
            <v>Rupiah</v>
          </cell>
        </row>
        <row r="577">
          <cell r="C577" t="str">
            <v>Biaya Operasi per Jam        =</v>
          </cell>
          <cell r="E577" t="str">
            <v>(H+I+K+L+M)</v>
          </cell>
          <cell r="G577" t="str">
            <v>P</v>
          </cell>
          <cell r="H577">
            <v>20751.785714285714</v>
          </cell>
          <cell r="I577" t="str">
            <v>Rupiah</v>
          </cell>
        </row>
        <row r="579">
          <cell r="A579" t="str">
            <v>D.</v>
          </cell>
          <cell r="C579" t="str">
            <v>TOTAL BIAYA SEWA ALAT / JAM   =   ( G + P )</v>
          </cell>
          <cell r="G579" t="str">
            <v>S</v>
          </cell>
          <cell r="H579">
            <v>26071.603896103894</v>
          </cell>
          <cell r="I579" t="str">
            <v>Rupiah</v>
          </cell>
        </row>
        <row r="582">
          <cell r="A582" t="str">
            <v>E.</v>
          </cell>
          <cell r="C582" t="str">
            <v>LAIN - LAIN</v>
          </cell>
        </row>
        <row r="583">
          <cell r="A583" t="str">
            <v xml:space="preserve">       1.</v>
          </cell>
          <cell r="C583" t="str">
            <v>Tingkat Suku Bunga</v>
          </cell>
          <cell r="G583" t="str">
            <v>i</v>
          </cell>
          <cell r="H583">
            <v>20</v>
          </cell>
          <cell r="I583" t="str">
            <v>% / Tahun</v>
          </cell>
        </row>
        <row r="584">
          <cell r="A584" t="str">
            <v xml:space="preserve">       2.</v>
          </cell>
          <cell r="C584" t="str">
            <v>Upah Operator / Sopir</v>
          </cell>
          <cell r="G584" t="str">
            <v>U1</v>
          </cell>
          <cell r="H584">
            <v>10714.285714285714</v>
          </cell>
          <cell r="I584" t="str">
            <v>Rp./Jam</v>
          </cell>
        </row>
        <row r="585">
          <cell r="A585" t="str">
            <v xml:space="preserve">       3.</v>
          </cell>
          <cell r="C585" t="str">
            <v>Upah Pembantu Operator / Pmb.Sopir</v>
          </cell>
          <cell r="G585" t="str">
            <v>U2</v>
          </cell>
          <cell r="H585">
            <v>4000</v>
          </cell>
          <cell r="I585" t="str">
            <v>Rp./Jam</v>
          </cell>
        </row>
        <row r="586">
          <cell r="A586" t="str">
            <v xml:space="preserve">       4.</v>
          </cell>
          <cell r="C586" t="str">
            <v>Bahan Bakar Bensin</v>
          </cell>
          <cell r="G586" t="str">
            <v>Mb</v>
          </cell>
          <cell r="H586">
            <v>4500</v>
          </cell>
          <cell r="I586" t="str">
            <v>Liter</v>
          </cell>
        </row>
        <row r="587">
          <cell r="A587" t="str">
            <v xml:space="preserve">       5.</v>
          </cell>
          <cell r="C587" t="str">
            <v>Bahan Bakar Solar</v>
          </cell>
          <cell r="G587" t="str">
            <v>Ms</v>
          </cell>
          <cell r="H587">
            <v>4400</v>
          </cell>
          <cell r="I587" t="str">
            <v>Liter</v>
          </cell>
        </row>
        <row r="588">
          <cell r="A588" t="str">
            <v xml:space="preserve">       6.</v>
          </cell>
          <cell r="C588" t="str">
            <v>Minyak Pelumas</v>
          </cell>
          <cell r="G588" t="str">
            <v>Mp</v>
          </cell>
          <cell r="H588">
            <v>30000</v>
          </cell>
          <cell r="I588" t="str">
            <v>Liter</v>
          </cell>
        </row>
        <row r="589">
          <cell r="A589" t="str">
            <v xml:space="preserve">       7.</v>
          </cell>
          <cell r="C589" t="str">
            <v>PPN diperhitungkan pada lembar Rekapitulasi</v>
          </cell>
        </row>
        <row r="590">
          <cell r="C590" t="str">
            <v>Biaya Pekerjaan</v>
          </cell>
        </row>
        <row r="593">
          <cell r="A593" t="str">
            <v>URAIAN ANALISA ALAT</v>
          </cell>
        </row>
        <row r="596">
          <cell r="A596" t="str">
            <v>No.</v>
          </cell>
          <cell r="C596" t="str">
            <v>U R A I A N</v>
          </cell>
          <cell r="G596" t="str">
            <v>KODE</v>
          </cell>
          <cell r="H596" t="str">
            <v>KOEF.</v>
          </cell>
          <cell r="I596" t="str">
            <v>SATUAN</v>
          </cell>
          <cell r="J596" t="str">
            <v>KET.</v>
          </cell>
        </row>
        <row r="599">
          <cell r="A599" t="str">
            <v>A.</v>
          </cell>
          <cell r="C599" t="str">
            <v>URAIAN PERALATAN</v>
          </cell>
        </row>
        <row r="600">
          <cell r="A600" t="str">
            <v xml:space="preserve">       1.</v>
          </cell>
          <cell r="C600" t="str">
            <v>Jenis Peralatan</v>
          </cell>
          <cell r="G600" t="str">
            <v>WATER TANKER 3000-4500 L.</v>
          </cell>
          <cell r="J600" t="str">
            <v>E23</v>
          </cell>
        </row>
        <row r="601">
          <cell r="A601" t="str">
            <v xml:space="preserve">       2.</v>
          </cell>
          <cell r="C601" t="str">
            <v>Tenaga</v>
          </cell>
          <cell r="G601" t="str">
            <v>Pw</v>
          </cell>
          <cell r="H601">
            <v>100</v>
          </cell>
          <cell r="I601" t="str">
            <v>HP</v>
          </cell>
        </row>
        <row r="602">
          <cell r="A602" t="str">
            <v xml:space="preserve">       3.</v>
          </cell>
          <cell r="C602" t="str">
            <v>Kapasitas</v>
          </cell>
          <cell r="G602" t="str">
            <v>Cp</v>
          </cell>
          <cell r="H602">
            <v>4000</v>
          </cell>
          <cell r="I602" t="str">
            <v>Liter</v>
          </cell>
        </row>
        <row r="603">
          <cell r="A603" t="str">
            <v xml:space="preserve">       4.</v>
          </cell>
          <cell r="C603" t="str">
            <v>Alat Baru                :</v>
          </cell>
          <cell r="D603" t="str">
            <v xml:space="preserve">  a.  Umur Ekonomis</v>
          </cell>
          <cell r="G603" t="str">
            <v>A</v>
          </cell>
          <cell r="H603">
            <v>5</v>
          </cell>
          <cell r="I603" t="str">
            <v>Tahun</v>
          </cell>
        </row>
        <row r="604">
          <cell r="D604" t="str">
            <v xml:space="preserve">  b.  Jam Kerja Dalam 1 Tahun</v>
          </cell>
          <cell r="G604" t="str">
            <v>W</v>
          </cell>
          <cell r="H604">
            <v>2000</v>
          </cell>
          <cell r="I604" t="str">
            <v>Jam</v>
          </cell>
        </row>
        <row r="605">
          <cell r="D605" t="str">
            <v xml:space="preserve">  c.  Harga Alat</v>
          </cell>
          <cell r="G605" t="str">
            <v>B</v>
          </cell>
          <cell r="H605">
            <v>132000000</v>
          </cell>
          <cell r="I605" t="str">
            <v>Rupiah</v>
          </cell>
        </row>
        <row r="606">
          <cell r="A606" t="str">
            <v xml:space="preserve">       5.</v>
          </cell>
          <cell r="C606" t="str">
            <v>Alat Yang Dipakai  :</v>
          </cell>
          <cell r="D606" t="str">
            <v xml:space="preserve">  a.  Umur Ekonomis</v>
          </cell>
          <cell r="G606" t="str">
            <v>A'</v>
          </cell>
          <cell r="H606">
            <v>5</v>
          </cell>
          <cell r="I606" t="str">
            <v>Tahun</v>
          </cell>
          <cell r="J606" t="str">
            <v xml:space="preserve"> Alat Baru</v>
          </cell>
        </row>
        <row r="607">
          <cell r="D607" t="str">
            <v xml:space="preserve">  b.  Jam Kerja Dalam 1 Tahun </v>
          </cell>
          <cell r="G607" t="str">
            <v>W'</v>
          </cell>
          <cell r="H607">
            <v>2000</v>
          </cell>
          <cell r="I607" t="str">
            <v>Jam</v>
          </cell>
          <cell r="J607" t="str">
            <v xml:space="preserve"> Alat Baru</v>
          </cell>
        </row>
        <row r="608">
          <cell r="D608" t="str">
            <v xml:space="preserve">  c.  Harga Alat   (*)</v>
          </cell>
          <cell r="G608" t="str">
            <v>B'</v>
          </cell>
          <cell r="H608">
            <v>132000000</v>
          </cell>
          <cell r="I608" t="str">
            <v>Rupiah</v>
          </cell>
          <cell r="J608" t="str">
            <v xml:space="preserve"> Alat Baru</v>
          </cell>
        </row>
        <row r="610">
          <cell r="A610" t="str">
            <v>B.</v>
          </cell>
          <cell r="C610" t="str">
            <v>BIAYA PASTI PER JAM KERJA</v>
          </cell>
        </row>
        <row r="611">
          <cell r="A611" t="str">
            <v xml:space="preserve">       1.</v>
          </cell>
          <cell r="C611" t="str">
            <v>Nilai Sisa Alat</v>
          </cell>
          <cell r="D611" t="str">
            <v>=  10 % x B</v>
          </cell>
          <cell r="G611" t="str">
            <v>C</v>
          </cell>
          <cell r="H611">
            <v>13200000</v>
          </cell>
          <cell r="I611" t="str">
            <v>Rupiah</v>
          </cell>
        </row>
        <row r="613">
          <cell r="A613" t="str">
            <v xml:space="preserve">       2.</v>
          </cell>
          <cell r="C613" t="str">
            <v>Faktor Angsuran Modal    =</v>
          </cell>
          <cell r="E613" t="str">
            <v>i x (1 + i)^A'</v>
          </cell>
          <cell r="G613" t="str">
            <v>D</v>
          </cell>
          <cell r="H613">
            <v>0.33437970328961514</v>
          </cell>
          <cell r="I613" t="str">
            <v>-</v>
          </cell>
        </row>
        <row r="614">
          <cell r="E614" t="str">
            <v>(1 + i)^A' - 1</v>
          </cell>
        </row>
        <row r="615">
          <cell r="A615" t="str">
            <v xml:space="preserve">       3.</v>
          </cell>
          <cell r="C615" t="str">
            <v>Biaya Pasti per Jam  :</v>
          </cell>
        </row>
        <row r="616">
          <cell r="C616" t="str">
            <v>a.  Biaya Pengembalian Modal  =</v>
          </cell>
          <cell r="E616" t="str">
            <v>( B' - C ) x D</v>
          </cell>
          <cell r="G616" t="str">
            <v>E</v>
          </cell>
          <cell r="H616">
            <v>19862.154375403141</v>
          </cell>
          <cell r="I616" t="str">
            <v>Rupiah</v>
          </cell>
        </row>
        <row r="617">
          <cell r="E617" t="str">
            <v>W'</v>
          </cell>
        </row>
        <row r="619">
          <cell r="C619" t="str">
            <v>b.  Asuransi, dll =</v>
          </cell>
          <cell r="D619">
            <v>2E-3</v>
          </cell>
          <cell r="E619" t="str">
            <v xml:space="preserve">  x   B'</v>
          </cell>
          <cell r="G619" t="str">
            <v>F</v>
          </cell>
          <cell r="H619">
            <v>132</v>
          </cell>
          <cell r="I619" t="str">
            <v>Rupiah</v>
          </cell>
        </row>
        <row r="620">
          <cell r="E620" t="str">
            <v>W'</v>
          </cell>
        </row>
        <row r="622">
          <cell r="C622" t="str">
            <v>Biaya Pasti per Jam             =</v>
          </cell>
          <cell r="E622" t="str">
            <v>( E + F )</v>
          </cell>
          <cell r="G622" t="str">
            <v>G</v>
          </cell>
          <cell r="H622">
            <v>19994.154375403141</v>
          </cell>
          <cell r="I622" t="str">
            <v>Rupiah</v>
          </cell>
        </row>
        <row r="624">
          <cell r="A624" t="str">
            <v>C.</v>
          </cell>
          <cell r="C624" t="str">
            <v>BIAYA OPERASI PER JAM KERJA</v>
          </cell>
        </row>
        <row r="626">
          <cell r="A626" t="str">
            <v xml:space="preserve">       1.</v>
          </cell>
          <cell r="C626" t="str">
            <v xml:space="preserve">Bahan Bakar  =  (0.125-0.175 Ltr/HP/Jam)   x Pw x Ms </v>
          </cell>
          <cell r="G626" t="str">
            <v>H</v>
          </cell>
          <cell r="H626">
            <v>27500</v>
          </cell>
          <cell r="I626" t="str">
            <v>Rupiah</v>
          </cell>
        </row>
        <row r="628">
          <cell r="A628" t="str">
            <v xml:space="preserve">       2.</v>
          </cell>
          <cell r="C628" t="str">
            <v>Pelumas         =  (0.01-0.02 Ltr/HP/Jam) x Pw x Mp</v>
          </cell>
          <cell r="G628" t="str">
            <v>I</v>
          </cell>
          <cell r="H628">
            <v>30000</v>
          </cell>
          <cell r="I628" t="str">
            <v>Rupiah</v>
          </cell>
        </row>
        <row r="630">
          <cell r="A630" t="str">
            <v xml:space="preserve">       3.</v>
          </cell>
          <cell r="C630" t="str">
            <v>Perawatan dan</v>
          </cell>
          <cell r="D630" t="str">
            <v>(12,5 % - 17,5 %)  x  B'</v>
          </cell>
          <cell r="G630" t="str">
            <v>K</v>
          </cell>
          <cell r="H630">
            <v>8250</v>
          </cell>
          <cell r="I630" t="str">
            <v>Rupiah</v>
          </cell>
        </row>
        <row r="631">
          <cell r="C631" t="str">
            <v xml:space="preserve">        perbaikan    =</v>
          </cell>
          <cell r="D631" t="str">
            <v>W'</v>
          </cell>
        </row>
        <row r="633">
          <cell r="A633" t="str">
            <v xml:space="preserve">       4.</v>
          </cell>
          <cell r="C633" t="str">
            <v>Operator</v>
          </cell>
          <cell r="D633" t="str">
            <v>=   ( 1  Orang / Jam )  x  U1</v>
          </cell>
          <cell r="G633" t="str">
            <v>L</v>
          </cell>
          <cell r="H633">
            <v>10714.285714285714</v>
          </cell>
          <cell r="I633" t="str">
            <v>Rupiah</v>
          </cell>
        </row>
        <row r="634">
          <cell r="A634" t="str">
            <v xml:space="preserve">       5.</v>
          </cell>
          <cell r="C634" t="str">
            <v>Pembantu Operator</v>
          </cell>
          <cell r="D634" t="str">
            <v>=   ( 1  Orang / Jam )  x  U2</v>
          </cell>
          <cell r="G634" t="str">
            <v>M</v>
          </cell>
          <cell r="H634">
            <v>4000</v>
          </cell>
          <cell r="I634" t="str">
            <v>Rupiah</v>
          </cell>
        </row>
        <row r="636">
          <cell r="C636" t="str">
            <v>Biaya Operasi per Jam        =</v>
          </cell>
          <cell r="E636" t="str">
            <v>(H+I+K+L+M)</v>
          </cell>
          <cell r="G636" t="str">
            <v>P</v>
          </cell>
          <cell r="H636">
            <v>80464.28571428571</v>
          </cell>
          <cell r="I636" t="str">
            <v>Rupiah</v>
          </cell>
        </row>
        <row r="638">
          <cell r="A638" t="str">
            <v>D.</v>
          </cell>
          <cell r="C638" t="str">
            <v>TOTAL BIAYA SEWA ALAT / JAM   =   ( G + P )</v>
          </cell>
          <cell r="G638" t="str">
            <v>S</v>
          </cell>
          <cell r="H638">
            <v>100458.44008968885</v>
          </cell>
          <cell r="I638" t="str">
            <v>Rupiah</v>
          </cell>
        </row>
        <row r="641">
          <cell r="A641" t="str">
            <v>E.</v>
          </cell>
          <cell r="C641" t="str">
            <v>LAIN - LAIN</v>
          </cell>
        </row>
        <row r="642">
          <cell r="A642" t="str">
            <v xml:space="preserve">       1.</v>
          </cell>
          <cell r="C642" t="str">
            <v>Tingkat Suku Bunga</v>
          </cell>
          <cell r="G642" t="str">
            <v>i</v>
          </cell>
          <cell r="H642">
            <v>20</v>
          </cell>
          <cell r="I642" t="str">
            <v>% / Tahun</v>
          </cell>
        </row>
        <row r="643">
          <cell r="A643" t="str">
            <v xml:space="preserve">       2.</v>
          </cell>
          <cell r="C643" t="str">
            <v>Upah Operator / Sopir</v>
          </cell>
          <cell r="G643" t="str">
            <v>U1</v>
          </cell>
          <cell r="H643">
            <v>10714.285714285714</v>
          </cell>
          <cell r="I643" t="str">
            <v>Rp./Jam</v>
          </cell>
        </row>
        <row r="644">
          <cell r="A644" t="str">
            <v xml:space="preserve">       3.</v>
          </cell>
          <cell r="C644" t="str">
            <v>Upah Pembantu Operator / Pmb.Sopir</v>
          </cell>
          <cell r="G644" t="str">
            <v>U2</v>
          </cell>
          <cell r="H644">
            <v>4000</v>
          </cell>
          <cell r="I644" t="str">
            <v>Rp./Jam</v>
          </cell>
        </row>
        <row r="645">
          <cell r="A645" t="str">
            <v xml:space="preserve">       4.</v>
          </cell>
          <cell r="C645" t="str">
            <v>Bahan Bakar Bensin</v>
          </cell>
          <cell r="G645" t="str">
            <v>Mb</v>
          </cell>
          <cell r="H645">
            <v>4500</v>
          </cell>
          <cell r="I645" t="str">
            <v>Liter</v>
          </cell>
        </row>
        <row r="646">
          <cell r="A646" t="str">
            <v xml:space="preserve">       5.</v>
          </cell>
          <cell r="C646" t="str">
            <v>Bahan Bakar Solar</v>
          </cell>
          <cell r="G646" t="str">
            <v>Ms</v>
          </cell>
          <cell r="H646">
            <v>4400</v>
          </cell>
          <cell r="I646" t="str">
            <v>Liter</v>
          </cell>
        </row>
        <row r="647">
          <cell r="A647" t="str">
            <v xml:space="preserve">       6.</v>
          </cell>
          <cell r="C647" t="str">
            <v>Minyak Pelumas</v>
          </cell>
          <cell r="G647" t="str">
            <v>Mp</v>
          </cell>
          <cell r="H647">
            <v>30000</v>
          </cell>
          <cell r="I647" t="str">
            <v>Liter</v>
          </cell>
        </row>
        <row r="648">
          <cell r="A648" t="str">
            <v xml:space="preserve">       7.</v>
          </cell>
          <cell r="C648" t="str">
            <v>PPN diperhitungkan pada lembar Rekapitulasi</v>
          </cell>
        </row>
        <row r="649">
          <cell r="C649" t="str">
            <v>Biaya Pekerjaan</v>
          </cell>
        </row>
        <row r="652">
          <cell r="A652" t="str">
            <v>URAIAN ANALISA ALAT</v>
          </cell>
        </row>
        <row r="655">
          <cell r="A655" t="str">
            <v>No.</v>
          </cell>
          <cell r="C655" t="str">
            <v>U R A I A N</v>
          </cell>
          <cell r="G655" t="str">
            <v>KODE</v>
          </cell>
          <cell r="H655" t="str">
            <v>KOEF.</v>
          </cell>
          <cell r="I655" t="str">
            <v>SATUAN</v>
          </cell>
          <cell r="J655" t="str">
            <v>KET.</v>
          </cell>
        </row>
        <row r="658">
          <cell r="A658" t="str">
            <v>A.</v>
          </cell>
          <cell r="C658" t="str">
            <v>URAIAN PERALATAN</v>
          </cell>
        </row>
        <row r="659">
          <cell r="A659" t="str">
            <v xml:space="preserve">       1.</v>
          </cell>
          <cell r="C659" t="str">
            <v>Jenis Peralatan</v>
          </cell>
          <cell r="G659" t="str">
            <v>STAMPER</v>
          </cell>
          <cell r="J659" t="str">
            <v>E25</v>
          </cell>
        </row>
        <row r="660">
          <cell r="A660" t="str">
            <v xml:space="preserve">       2.</v>
          </cell>
          <cell r="C660" t="str">
            <v>Tenaga</v>
          </cell>
          <cell r="G660" t="str">
            <v>Pw</v>
          </cell>
          <cell r="H660">
            <v>5</v>
          </cell>
          <cell r="I660" t="str">
            <v>HP</v>
          </cell>
        </row>
        <row r="661">
          <cell r="A661" t="str">
            <v xml:space="preserve">       3.</v>
          </cell>
          <cell r="C661" t="str">
            <v>Kapasitas</v>
          </cell>
          <cell r="G661" t="str">
            <v>Cp</v>
          </cell>
          <cell r="H661">
            <v>0.17</v>
          </cell>
          <cell r="I661" t="str">
            <v>Ton</v>
          </cell>
        </row>
        <row r="662">
          <cell r="A662" t="str">
            <v xml:space="preserve">       4.</v>
          </cell>
          <cell r="C662" t="str">
            <v>Alat Baru                :</v>
          </cell>
          <cell r="D662" t="str">
            <v xml:space="preserve">  a.  Umur Ekonomis</v>
          </cell>
          <cell r="G662" t="str">
            <v>A</v>
          </cell>
          <cell r="H662">
            <v>4</v>
          </cell>
          <cell r="I662" t="str">
            <v>Tahun</v>
          </cell>
        </row>
        <row r="663">
          <cell r="D663" t="str">
            <v xml:space="preserve">  b.  Jam Kerja Dalam 1 Tahun</v>
          </cell>
          <cell r="G663" t="str">
            <v>W</v>
          </cell>
          <cell r="H663">
            <v>1000</v>
          </cell>
          <cell r="I663" t="str">
            <v>Jam</v>
          </cell>
        </row>
        <row r="664">
          <cell r="D664" t="str">
            <v xml:space="preserve">  c.  Harga Alat</v>
          </cell>
          <cell r="G664" t="str">
            <v>B</v>
          </cell>
          <cell r="H664">
            <v>26500000</v>
          </cell>
          <cell r="I664" t="str">
            <v>Rupiah</v>
          </cell>
        </row>
        <row r="665">
          <cell r="A665" t="str">
            <v xml:space="preserve">       5.</v>
          </cell>
          <cell r="C665" t="str">
            <v>Alat Yang Dipakai  :</v>
          </cell>
          <cell r="D665" t="str">
            <v xml:space="preserve">  a.  Umur Ekonomis</v>
          </cell>
          <cell r="G665" t="str">
            <v>A'</v>
          </cell>
          <cell r="H665">
            <v>4</v>
          </cell>
          <cell r="I665" t="str">
            <v>Tahun</v>
          </cell>
          <cell r="J665" t="str">
            <v xml:space="preserve"> Alat Baru</v>
          </cell>
        </row>
        <row r="666">
          <cell r="D666" t="str">
            <v xml:space="preserve">  b.  Jam Kerja Dalam 1 Tahun </v>
          </cell>
          <cell r="G666" t="str">
            <v>W'</v>
          </cell>
          <cell r="H666">
            <v>1000</v>
          </cell>
          <cell r="I666" t="str">
            <v>Jam</v>
          </cell>
          <cell r="J666" t="str">
            <v xml:space="preserve"> Alat Baru</v>
          </cell>
        </row>
        <row r="667">
          <cell r="D667" t="str">
            <v xml:space="preserve">  c.  Harga Alat   (*)</v>
          </cell>
          <cell r="G667" t="str">
            <v>B'</v>
          </cell>
          <cell r="H667">
            <v>26500000</v>
          </cell>
          <cell r="I667" t="str">
            <v>Rupiah</v>
          </cell>
          <cell r="J667" t="str">
            <v xml:space="preserve"> Alat Baru</v>
          </cell>
        </row>
        <row r="669">
          <cell r="A669" t="str">
            <v>B.</v>
          </cell>
          <cell r="C669" t="str">
            <v>BIAYA PASTI PER JAM KERJA</v>
          </cell>
        </row>
        <row r="670">
          <cell r="A670" t="str">
            <v xml:space="preserve">       1.</v>
          </cell>
          <cell r="C670" t="str">
            <v>Nilai Sisa Alat</v>
          </cell>
          <cell r="D670" t="str">
            <v>=  10 % x B</v>
          </cell>
          <cell r="G670" t="str">
            <v>C</v>
          </cell>
          <cell r="H670">
            <v>2650000</v>
          </cell>
          <cell r="I670" t="str">
            <v>Rupiah</v>
          </cell>
        </row>
        <row r="672">
          <cell r="A672" t="str">
            <v xml:space="preserve">       2.</v>
          </cell>
          <cell r="C672" t="str">
            <v>Faktor Angsuran Modal    =</v>
          </cell>
          <cell r="E672" t="str">
            <v>i x (1 + i)^A'</v>
          </cell>
          <cell r="G672" t="str">
            <v>D</v>
          </cell>
          <cell r="H672">
            <v>0.38628912071535026</v>
          </cell>
          <cell r="I672" t="str">
            <v>-</v>
          </cell>
        </row>
        <row r="673">
          <cell r="E673" t="str">
            <v>(1 + i)^A' - 1</v>
          </cell>
        </row>
        <row r="674">
          <cell r="A674" t="str">
            <v xml:space="preserve">       3.</v>
          </cell>
          <cell r="C674" t="str">
            <v>Biaya Pasti per Jam  :</v>
          </cell>
        </row>
        <row r="675">
          <cell r="C675" t="str">
            <v>a.  Biaya Pengembalian Modal  =</v>
          </cell>
          <cell r="E675" t="str">
            <v>( B' - C ) x D</v>
          </cell>
          <cell r="G675" t="str">
            <v>E</v>
          </cell>
          <cell r="H675">
            <v>9212.9955290611033</v>
          </cell>
          <cell r="I675" t="str">
            <v>Rupiah</v>
          </cell>
        </row>
        <row r="676">
          <cell r="E676" t="str">
            <v>W'</v>
          </cell>
        </row>
        <row r="678">
          <cell r="C678" t="str">
            <v>b.  Asuransi, dll =</v>
          </cell>
          <cell r="D678">
            <v>2E-3</v>
          </cell>
          <cell r="E678" t="str">
            <v xml:space="preserve">  x   B'</v>
          </cell>
          <cell r="G678" t="str">
            <v>F</v>
          </cell>
          <cell r="H678">
            <v>53</v>
          </cell>
          <cell r="I678" t="str">
            <v>Rupiah</v>
          </cell>
        </row>
        <row r="679">
          <cell r="E679" t="str">
            <v>W'</v>
          </cell>
        </row>
        <row r="681">
          <cell r="C681" t="str">
            <v>Biaya Pasti per Jam             =</v>
          </cell>
          <cell r="E681" t="str">
            <v>( E + F )</v>
          </cell>
          <cell r="G681" t="str">
            <v>G</v>
          </cell>
          <cell r="H681">
            <v>9265.9955290611033</v>
          </cell>
          <cell r="I681" t="str">
            <v>Rupiah</v>
          </cell>
        </row>
        <row r="683">
          <cell r="A683" t="str">
            <v>C.</v>
          </cell>
          <cell r="C683" t="str">
            <v>BIAYA OPERASI PER JAM KERJA</v>
          </cell>
        </row>
        <row r="685">
          <cell r="A685" t="str">
            <v xml:space="preserve">       1.</v>
          </cell>
          <cell r="C685" t="str">
            <v xml:space="preserve">Bahan Bakar  =  (0.125-0.175 Ltr/HP/Jam)   x Pw x Ms </v>
          </cell>
          <cell r="G685" t="str">
            <v>H</v>
          </cell>
          <cell r="H685">
            <v>1375</v>
          </cell>
          <cell r="I685" t="str">
            <v>Rupiah</v>
          </cell>
        </row>
        <row r="687">
          <cell r="A687" t="str">
            <v xml:space="preserve">       2.</v>
          </cell>
          <cell r="C687" t="str">
            <v>Pelumas         =  (0.01-0.02 Ltr/HP/Jam) x Pw x Mp</v>
          </cell>
          <cell r="G687" t="str">
            <v>I</v>
          </cell>
          <cell r="H687">
            <v>1500</v>
          </cell>
          <cell r="I687" t="str">
            <v>Rupiah</v>
          </cell>
        </row>
        <row r="689">
          <cell r="A689" t="str">
            <v xml:space="preserve">       3.</v>
          </cell>
          <cell r="C689" t="str">
            <v>Perawatan dan</v>
          </cell>
          <cell r="D689" t="str">
            <v>(12,5 % - 17,5 %)  x  B'</v>
          </cell>
          <cell r="G689" t="str">
            <v>K</v>
          </cell>
          <cell r="H689">
            <v>3312.5</v>
          </cell>
          <cell r="I689" t="str">
            <v>Rupiah</v>
          </cell>
        </row>
        <row r="690">
          <cell r="C690" t="str">
            <v xml:space="preserve">        perbaikan    =</v>
          </cell>
          <cell r="D690" t="str">
            <v>W'</v>
          </cell>
        </row>
        <row r="692">
          <cell r="A692" t="str">
            <v xml:space="preserve">       4.</v>
          </cell>
          <cell r="C692" t="str">
            <v>Operator</v>
          </cell>
          <cell r="D692" t="str">
            <v>=   ( 1  Orang / Jam )  x  U1</v>
          </cell>
          <cell r="G692" t="str">
            <v>L</v>
          </cell>
          <cell r="H692">
            <v>10714.285714285714</v>
          </cell>
          <cell r="I692" t="str">
            <v>Rupiah</v>
          </cell>
        </row>
        <row r="693">
          <cell r="A693" t="str">
            <v xml:space="preserve">       5.</v>
          </cell>
          <cell r="C693" t="str">
            <v>Pembantu Operator</v>
          </cell>
          <cell r="D693" t="str">
            <v>=   ( 1  Orang / Jam )  x  U2</v>
          </cell>
          <cell r="G693" t="str">
            <v>M</v>
          </cell>
          <cell r="H693">
            <v>4000</v>
          </cell>
          <cell r="I693" t="str">
            <v>Rupiah</v>
          </cell>
        </row>
        <row r="695">
          <cell r="C695" t="str">
            <v>Biaya Operasi per Jam        =</v>
          </cell>
          <cell r="E695" t="str">
            <v>(H+I+K+L+M)</v>
          </cell>
          <cell r="G695" t="str">
            <v>P</v>
          </cell>
          <cell r="H695">
            <v>20901.785714285714</v>
          </cell>
          <cell r="I695" t="str">
            <v>Rupiah</v>
          </cell>
        </row>
        <row r="697">
          <cell r="A697" t="str">
            <v>D.</v>
          </cell>
          <cell r="C697" t="str">
            <v>TOTAL BIAYA SEWA ALAT / JAM   =   ( G + P )</v>
          </cell>
          <cell r="G697" t="str">
            <v>S</v>
          </cell>
          <cell r="H697">
            <v>30167.781243346817</v>
          </cell>
          <cell r="I697" t="str">
            <v>Rupiah</v>
          </cell>
        </row>
        <row r="700">
          <cell r="A700" t="str">
            <v>E.</v>
          </cell>
          <cell r="C700" t="str">
            <v>LAIN - LAIN</v>
          </cell>
        </row>
        <row r="701">
          <cell r="A701" t="str">
            <v xml:space="preserve">       1.</v>
          </cell>
          <cell r="C701" t="str">
            <v>Tingkat Suku Bunga</v>
          </cell>
          <cell r="G701" t="str">
            <v>i</v>
          </cell>
          <cell r="H701">
            <v>20</v>
          </cell>
          <cell r="I701" t="str">
            <v>% / Tahun</v>
          </cell>
        </row>
        <row r="702">
          <cell r="A702" t="str">
            <v xml:space="preserve">       2.</v>
          </cell>
          <cell r="C702" t="str">
            <v>Upah Operator / Sopir</v>
          </cell>
          <cell r="G702" t="str">
            <v>U1</v>
          </cell>
          <cell r="H702">
            <v>10714.285714285714</v>
          </cell>
          <cell r="I702" t="str">
            <v>Rp./Jam</v>
          </cell>
        </row>
        <row r="703">
          <cell r="A703" t="str">
            <v xml:space="preserve">       3.</v>
          </cell>
          <cell r="C703" t="str">
            <v>Upah Pembantu Operator / Pmb.Sopir</v>
          </cell>
          <cell r="G703" t="str">
            <v>U2</v>
          </cell>
          <cell r="H703">
            <v>4000</v>
          </cell>
          <cell r="I703" t="str">
            <v>Rp./Jam</v>
          </cell>
        </row>
        <row r="704">
          <cell r="A704" t="str">
            <v xml:space="preserve">       4.</v>
          </cell>
          <cell r="C704" t="str">
            <v>Bahan Bakar Bensin</v>
          </cell>
          <cell r="G704" t="str">
            <v>Mb</v>
          </cell>
          <cell r="H704">
            <v>4500</v>
          </cell>
          <cell r="I704" t="str">
            <v>Liter</v>
          </cell>
        </row>
        <row r="705">
          <cell r="A705" t="str">
            <v xml:space="preserve">       5.</v>
          </cell>
          <cell r="C705" t="str">
            <v>Bahan Bakar Solar</v>
          </cell>
          <cell r="G705" t="str">
            <v>Ms</v>
          </cell>
          <cell r="H705">
            <v>4400</v>
          </cell>
          <cell r="I705" t="str">
            <v>Liter</v>
          </cell>
        </row>
        <row r="706">
          <cell r="A706" t="str">
            <v xml:space="preserve">       6.</v>
          </cell>
          <cell r="C706" t="str">
            <v>Minyak Pelumas</v>
          </cell>
          <cell r="G706" t="str">
            <v>Mp</v>
          </cell>
          <cell r="H706">
            <v>30000</v>
          </cell>
          <cell r="I706" t="str">
            <v>Liter</v>
          </cell>
        </row>
        <row r="707">
          <cell r="A707" t="str">
            <v xml:space="preserve">       7.</v>
          </cell>
          <cell r="C707" t="str">
            <v>PPN diperhitungkan pada lembar Rekapitulasi</v>
          </cell>
        </row>
        <row r="708">
          <cell r="C708" t="str">
            <v>Biaya Pekerjaan</v>
          </cell>
        </row>
        <row r="711">
          <cell r="A711" t="str">
            <v>URAIAN ANALISA ALAT</v>
          </cell>
        </row>
        <row r="714">
          <cell r="A714" t="str">
            <v>No.</v>
          </cell>
          <cell r="C714" t="str">
            <v>U R A I A N</v>
          </cell>
          <cell r="G714" t="str">
            <v>KODE</v>
          </cell>
          <cell r="H714" t="str">
            <v>KOEF.</v>
          </cell>
          <cell r="I714" t="str">
            <v>SATUAN</v>
          </cell>
          <cell r="J714" t="str">
            <v>KET.</v>
          </cell>
        </row>
        <row r="717">
          <cell r="A717" t="str">
            <v>A.</v>
          </cell>
          <cell r="C717" t="str">
            <v>URAIAN PERALATAN</v>
          </cell>
        </row>
        <row r="718">
          <cell r="A718" t="str">
            <v xml:space="preserve">       1.</v>
          </cell>
          <cell r="C718" t="str">
            <v>Jenis Peralatan</v>
          </cell>
          <cell r="G718" t="str">
            <v>JACK HAMMER</v>
          </cell>
          <cell r="J718" t="str">
            <v>E26</v>
          </cell>
        </row>
        <row r="719">
          <cell r="A719" t="str">
            <v xml:space="preserve">       2.</v>
          </cell>
          <cell r="C719" t="str">
            <v>Tenaga</v>
          </cell>
          <cell r="G719" t="str">
            <v>Pw</v>
          </cell>
          <cell r="H719">
            <v>3</v>
          </cell>
          <cell r="I719" t="str">
            <v>HP</v>
          </cell>
        </row>
        <row r="720">
          <cell r="A720" t="str">
            <v xml:space="preserve">       3.</v>
          </cell>
          <cell r="C720" t="str">
            <v>Kapasitas</v>
          </cell>
          <cell r="G720" t="str">
            <v>Cp</v>
          </cell>
          <cell r="H720" t="str">
            <v xml:space="preserve">-  </v>
          </cell>
          <cell r="I720" t="str">
            <v>-</v>
          </cell>
        </row>
        <row r="721">
          <cell r="A721" t="str">
            <v xml:space="preserve">       4.</v>
          </cell>
          <cell r="C721" t="str">
            <v>Alat Baru                :</v>
          </cell>
          <cell r="D721" t="str">
            <v xml:space="preserve">  a.  Umur Ekonomis</v>
          </cell>
          <cell r="G721" t="str">
            <v>A</v>
          </cell>
          <cell r="H721">
            <v>4</v>
          </cell>
          <cell r="I721" t="str">
            <v>Tahun</v>
          </cell>
        </row>
        <row r="722">
          <cell r="D722" t="str">
            <v xml:space="preserve">  b.  Jam Kerja Dalam 1 Tahun</v>
          </cell>
          <cell r="G722" t="str">
            <v>W</v>
          </cell>
          <cell r="H722">
            <v>1000</v>
          </cell>
          <cell r="I722" t="str">
            <v>Jam</v>
          </cell>
        </row>
        <row r="723">
          <cell r="D723" t="str">
            <v xml:space="preserve">  c.  Harga Alat</v>
          </cell>
          <cell r="G723" t="str">
            <v>B</v>
          </cell>
          <cell r="H723">
            <v>26500000</v>
          </cell>
          <cell r="I723" t="str">
            <v>Rupiah</v>
          </cell>
        </row>
        <row r="724">
          <cell r="A724" t="str">
            <v xml:space="preserve">       5.</v>
          </cell>
          <cell r="C724" t="str">
            <v>Alat Yang Dipakai  :</v>
          </cell>
          <cell r="D724" t="str">
            <v xml:space="preserve">  a.  Umur Ekonomis</v>
          </cell>
          <cell r="G724" t="str">
            <v>A'</v>
          </cell>
          <cell r="H724">
            <v>4</v>
          </cell>
          <cell r="I724" t="str">
            <v>Tahun</v>
          </cell>
          <cell r="J724" t="str">
            <v xml:space="preserve"> Alat Baru</v>
          </cell>
        </row>
        <row r="725">
          <cell r="D725" t="str">
            <v xml:space="preserve">  b.  Jam Kerja Dalam 1 Tahun </v>
          </cell>
          <cell r="G725" t="str">
            <v>W'</v>
          </cell>
          <cell r="H725">
            <v>1000</v>
          </cell>
          <cell r="I725" t="str">
            <v>Jam</v>
          </cell>
          <cell r="J725" t="str">
            <v xml:space="preserve"> Alat Baru</v>
          </cell>
        </row>
        <row r="726">
          <cell r="D726" t="str">
            <v xml:space="preserve">  c.  Harga Alat   (*)</v>
          </cell>
          <cell r="G726" t="str">
            <v>B'</v>
          </cell>
          <cell r="H726">
            <v>26500000</v>
          </cell>
          <cell r="I726" t="str">
            <v>Rupiah</v>
          </cell>
          <cell r="J726" t="str">
            <v xml:space="preserve"> Alat Baru</v>
          </cell>
        </row>
        <row r="728">
          <cell r="A728" t="str">
            <v>B.</v>
          </cell>
          <cell r="C728" t="str">
            <v>BIAYA PASTI PER JAM KERJA</v>
          </cell>
        </row>
        <row r="729">
          <cell r="A729" t="str">
            <v xml:space="preserve">       1.</v>
          </cell>
          <cell r="C729" t="str">
            <v>Nilai Sisa Alat</v>
          </cell>
          <cell r="D729" t="str">
            <v>=  10 % x B</v>
          </cell>
          <cell r="G729" t="str">
            <v>C</v>
          </cell>
          <cell r="H729">
            <v>2650000</v>
          </cell>
          <cell r="I729" t="str">
            <v>Rupiah</v>
          </cell>
        </row>
        <row r="731">
          <cell r="A731" t="str">
            <v xml:space="preserve">       2.</v>
          </cell>
          <cell r="C731" t="str">
            <v>Faktor Angsuran Modal    =</v>
          </cell>
          <cell r="E731" t="str">
            <v>i x (1 + i)^A'</v>
          </cell>
          <cell r="G731" t="str">
            <v>D</v>
          </cell>
          <cell r="H731">
            <v>0.38628912071535026</v>
          </cell>
          <cell r="I731" t="str">
            <v>-</v>
          </cell>
        </row>
        <row r="732">
          <cell r="E732" t="str">
            <v>(1 + i)^A' - 1</v>
          </cell>
        </row>
        <row r="733">
          <cell r="A733" t="str">
            <v xml:space="preserve">       3.</v>
          </cell>
          <cell r="C733" t="str">
            <v>Biaya Pasti per Jam  :</v>
          </cell>
        </row>
        <row r="734">
          <cell r="C734" t="str">
            <v>a.  Biaya Pengembalian Modal  =</v>
          </cell>
          <cell r="E734" t="str">
            <v>( B' - C ) x D</v>
          </cell>
          <cell r="G734" t="str">
            <v>E</v>
          </cell>
          <cell r="H734">
            <v>9212.9955290611033</v>
          </cell>
          <cell r="I734" t="str">
            <v>Rupiah</v>
          </cell>
        </row>
        <row r="735">
          <cell r="E735" t="str">
            <v>W'</v>
          </cell>
        </row>
        <row r="737">
          <cell r="C737" t="str">
            <v>b.  Asuransi, dll =</v>
          </cell>
          <cell r="D737">
            <v>2E-3</v>
          </cell>
          <cell r="E737" t="str">
            <v xml:space="preserve">  x   B'</v>
          </cell>
          <cell r="G737" t="str">
            <v>F</v>
          </cell>
          <cell r="H737">
            <v>53</v>
          </cell>
          <cell r="I737" t="str">
            <v>Rupiah</v>
          </cell>
        </row>
        <row r="738">
          <cell r="E738" t="str">
            <v>W'</v>
          </cell>
        </row>
        <row r="740">
          <cell r="C740" t="str">
            <v>Biaya Pasti per Jam             =</v>
          </cell>
          <cell r="E740" t="str">
            <v>( E + F )</v>
          </cell>
          <cell r="G740" t="str">
            <v>G</v>
          </cell>
          <cell r="H740">
            <v>9265.9955290611033</v>
          </cell>
          <cell r="I740" t="str">
            <v>Rupiah</v>
          </cell>
        </row>
        <row r="742">
          <cell r="A742" t="str">
            <v>C.</v>
          </cell>
          <cell r="C742" t="str">
            <v>BIAYA OPERASI PER JAM KERJA</v>
          </cell>
        </row>
        <row r="744">
          <cell r="A744" t="str">
            <v xml:space="preserve">       1.</v>
          </cell>
          <cell r="C744" t="str">
            <v xml:space="preserve">Bahan Bakar  =  (0.125-0.175 Ltr/HP/Jam)   x Pw x Ms </v>
          </cell>
          <cell r="G744" t="str">
            <v>H</v>
          </cell>
          <cell r="H744">
            <v>825</v>
          </cell>
          <cell r="I744" t="str">
            <v>Rupiah</v>
          </cell>
        </row>
        <row r="746">
          <cell r="A746" t="str">
            <v xml:space="preserve">       2.</v>
          </cell>
          <cell r="C746" t="str">
            <v>Pelumas         =  (0.01-0.02 Ltr/HP/Jam) x Pw x Mp</v>
          </cell>
          <cell r="G746" t="str">
            <v>I</v>
          </cell>
          <cell r="H746">
            <v>900</v>
          </cell>
          <cell r="I746" t="str">
            <v>Rupiah</v>
          </cell>
        </row>
        <row r="748">
          <cell r="A748" t="str">
            <v xml:space="preserve">       3.</v>
          </cell>
          <cell r="C748" t="str">
            <v>Perawatan dan</v>
          </cell>
          <cell r="D748" t="str">
            <v>(12,5 % - 17,5 %)  x  B'</v>
          </cell>
          <cell r="G748" t="str">
            <v>K</v>
          </cell>
          <cell r="H748">
            <v>3312.5</v>
          </cell>
          <cell r="I748" t="str">
            <v>Rupiah</v>
          </cell>
        </row>
        <row r="749">
          <cell r="C749" t="str">
            <v xml:space="preserve">        perbaikan    =</v>
          </cell>
          <cell r="D749" t="str">
            <v>W'</v>
          </cell>
        </row>
        <row r="751">
          <cell r="A751" t="str">
            <v xml:space="preserve">       4.</v>
          </cell>
          <cell r="C751" t="str">
            <v>Operator</v>
          </cell>
          <cell r="D751" t="str">
            <v>=   ( 1  Orang / Jam )  x  U1</v>
          </cell>
          <cell r="G751" t="str">
            <v>L</v>
          </cell>
          <cell r="H751">
            <v>10714.285714285714</v>
          </cell>
          <cell r="I751" t="str">
            <v>Rupiah</v>
          </cell>
        </row>
        <row r="752">
          <cell r="A752" t="str">
            <v xml:space="preserve">       5.</v>
          </cell>
          <cell r="C752" t="str">
            <v>Pembantu Operator</v>
          </cell>
          <cell r="D752" t="str">
            <v>=   ( 1  Orang / Jam )  x  U2</v>
          </cell>
          <cell r="G752" t="str">
            <v>M</v>
          </cell>
          <cell r="H752">
            <v>4000</v>
          </cell>
          <cell r="I752" t="str">
            <v>Rupiah</v>
          </cell>
        </row>
        <row r="754">
          <cell r="C754" t="str">
            <v>Biaya Operasi per Jam        =</v>
          </cell>
          <cell r="E754" t="str">
            <v>(H+I+K+L+M)</v>
          </cell>
          <cell r="G754" t="str">
            <v>P</v>
          </cell>
          <cell r="H754">
            <v>19751.785714285714</v>
          </cell>
          <cell r="I754" t="str">
            <v>Rupiah</v>
          </cell>
        </row>
        <row r="756">
          <cell r="A756" t="str">
            <v>D.</v>
          </cell>
          <cell r="C756" t="str">
            <v>TOTAL BIAYA SEWA ALAT / JAM   =   ( G + P )</v>
          </cell>
          <cell r="G756" t="str">
            <v>S</v>
          </cell>
          <cell r="H756">
            <v>29017.781243346817</v>
          </cell>
          <cell r="I756" t="str">
            <v>Rupiah</v>
          </cell>
        </row>
        <row r="759">
          <cell r="A759" t="str">
            <v>E.</v>
          </cell>
          <cell r="C759" t="str">
            <v>LAIN - LAIN</v>
          </cell>
        </row>
        <row r="760">
          <cell r="A760" t="str">
            <v xml:space="preserve">       1.</v>
          </cell>
          <cell r="C760" t="str">
            <v>Tingkat Suku Bunga</v>
          </cell>
          <cell r="G760" t="str">
            <v>i</v>
          </cell>
          <cell r="H760">
            <v>20</v>
          </cell>
          <cell r="I760" t="str">
            <v>% / Tahun</v>
          </cell>
        </row>
        <row r="761">
          <cell r="A761" t="str">
            <v xml:space="preserve">       2.</v>
          </cell>
          <cell r="C761" t="str">
            <v>Upah Operator / Sopir</v>
          </cell>
          <cell r="G761" t="str">
            <v>U1</v>
          </cell>
          <cell r="H761">
            <v>10714.285714285714</v>
          </cell>
          <cell r="I761" t="str">
            <v>Rp./Jam</v>
          </cell>
        </row>
        <row r="762">
          <cell r="A762" t="str">
            <v xml:space="preserve">       3.</v>
          </cell>
          <cell r="C762" t="str">
            <v>Upah Pembantu Operator / Pmb.Sopir</v>
          </cell>
          <cell r="G762" t="str">
            <v>U2</v>
          </cell>
          <cell r="H762">
            <v>4000</v>
          </cell>
          <cell r="I762" t="str">
            <v>Rp./Jam</v>
          </cell>
        </row>
        <row r="763">
          <cell r="A763" t="str">
            <v xml:space="preserve">       4.</v>
          </cell>
          <cell r="C763" t="str">
            <v>Bahan Bakar Bensin</v>
          </cell>
          <cell r="G763" t="str">
            <v>Mb</v>
          </cell>
          <cell r="H763">
            <v>4500</v>
          </cell>
          <cell r="I763" t="str">
            <v>Liter</v>
          </cell>
        </row>
        <row r="764">
          <cell r="A764" t="str">
            <v xml:space="preserve">       5.</v>
          </cell>
          <cell r="C764" t="str">
            <v>Bahan Bakar Solar</v>
          </cell>
          <cell r="G764" t="str">
            <v>Ms</v>
          </cell>
          <cell r="H764">
            <v>4400</v>
          </cell>
          <cell r="I764" t="str">
            <v>Liter</v>
          </cell>
        </row>
        <row r="765">
          <cell r="A765" t="str">
            <v xml:space="preserve">       6.</v>
          </cell>
          <cell r="C765" t="str">
            <v>Minyak Pelumas</v>
          </cell>
          <cell r="G765" t="str">
            <v>Mp</v>
          </cell>
          <cell r="H765">
            <v>30000</v>
          </cell>
          <cell r="I765" t="str">
            <v>Liter</v>
          </cell>
        </row>
        <row r="766">
          <cell r="A766" t="str">
            <v xml:space="preserve">       7.</v>
          </cell>
          <cell r="C766" t="str">
            <v>PPN diperhitungkan pada lembar Rekapitulasi</v>
          </cell>
        </row>
        <row r="767">
          <cell r="C767" t="str">
            <v>Biaya Pekerjaan</v>
          </cell>
        </row>
      </sheetData>
      <sheetData sheetId="4">
        <row r="2">
          <cell r="A2" t="str">
            <v>ITEM PEMBAYARAN NO.</v>
          </cell>
          <cell r="D2" t="str">
            <v>:  7.6 (8)</v>
          </cell>
          <cell r="J2" t="str">
            <v>Analisa EI-768</v>
          </cell>
        </row>
        <row r="3">
          <cell r="A3" t="str">
            <v>JENIS PEKERJAAN</v>
          </cell>
          <cell r="D3" t="str">
            <v>:  Pengadaan Tiang Pancang Baja</v>
          </cell>
        </row>
        <row r="4">
          <cell r="A4" t="str">
            <v>SATUAN PEMBAYARAN</v>
          </cell>
          <cell r="D4" t="str">
            <v>:  Kg</v>
          </cell>
          <cell r="H4" t="str">
            <v xml:space="preserve">        URAIAN ANALISA HARGA SATUAN</v>
          </cell>
        </row>
        <row r="7">
          <cell r="A7" t="str">
            <v>No.</v>
          </cell>
          <cell r="C7" t="str">
            <v>U R A I A N</v>
          </cell>
          <cell r="G7" t="str">
            <v>KODE</v>
          </cell>
          <cell r="H7" t="str">
            <v>KOEF.</v>
          </cell>
          <cell r="I7" t="str">
            <v>SATUAN</v>
          </cell>
          <cell r="J7" t="str">
            <v>KETERANGAN</v>
          </cell>
        </row>
        <row r="10">
          <cell r="A10" t="str">
            <v>I.</v>
          </cell>
          <cell r="C10" t="str">
            <v>ASUMSI</v>
          </cell>
        </row>
        <row r="11">
          <cell r="A11">
            <v>1</v>
          </cell>
          <cell r="C11" t="str">
            <v>Menggunakan alat (cara mekanik)</v>
          </cell>
        </row>
        <row r="12">
          <cell r="A12">
            <v>2</v>
          </cell>
          <cell r="C12" t="str">
            <v>Lokasi pekerjaan : di lokasi</v>
          </cell>
        </row>
        <row r="13">
          <cell r="A13">
            <v>3</v>
          </cell>
          <cell r="C13" t="str">
            <v>Jarak rata-rata Base camp ke lokasi pekerjaan</v>
          </cell>
          <cell r="G13" t="str">
            <v>L</v>
          </cell>
          <cell r="H13">
            <v>23.5</v>
          </cell>
          <cell r="I13" t="str">
            <v>Km</v>
          </cell>
        </row>
        <row r="14">
          <cell r="A14">
            <v>4</v>
          </cell>
          <cell r="C14" t="str">
            <v>Jam kerja efektif per-hari</v>
          </cell>
          <cell r="G14" t="str">
            <v>Tk</v>
          </cell>
          <cell r="H14">
            <v>7</v>
          </cell>
          <cell r="I14" t="str">
            <v>jam</v>
          </cell>
        </row>
        <row r="15">
          <cell r="A15">
            <v>4</v>
          </cell>
          <cell r="C15" t="str">
            <v>Ukuran diameter tiang pancang (sesuai keperluan)</v>
          </cell>
          <cell r="G15" t="str">
            <v>Uk</v>
          </cell>
          <cell r="H15">
            <v>600</v>
          </cell>
          <cell r="I15" t="str">
            <v>mm</v>
          </cell>
        </row>
        <row r="16">
          <cell r="A16">
            <v>5</v>
          </cell>
          <cell r="C16" t="str">
            <v>Tebal tiang</v>
          </cell>
          <cell r="G16" t="str">
            <v>t</v>
          </cell>
          <cell r="H16">
            <v>12.7</v>
          </cell>
          <cell r="I16" t="str">
            <v>mm</v>
          </cell>
        </row>
        <row r="17">
          <cell r="A17">
            <v>6</v>
          </cell>
          <cell r="C17" t="str">
            <v>Berat per-meter tiang</v>
          </cell>
          <cell r="G17" t="str">
            <v>b</v>
          </cell>
          <cell r="H17">
            <v>187</v>
          </cell>
          <cell r="I17" t="str">
            <v>kg</v>
          </cell>
        </row>
        <row r="18">
          <cell r="A18">
            <v>7</v>
          </cell>
          <cell r="C18" t="str">
            <v>Panjang Tiang (sesuai keperluan)</v>
          </cell>
          <cell r="G18" t="str">
            <v>p</v>
          </cell>
          <cell r="H18">
            <v>12</v>
          </cell>
          <cell r="I18" t="str">
            <v>M</v>
          </cell>
        </row>
        <row r="19">
          <cell r="A19">
            <v>8</v>
          </cell>
          <cell r="C19" t="str">
            <v>Jarak pelabuhan ke Base Camp</v>
          </cell>
          <cell r="G19" t="str">
            <v>Ld2</v>
          </cell>
          <cell r="H19">
            <v>80</v>
          </cell>
          <cell r="I19" t="str">
            <v>Km</v>
          </cell>
        </row>
        <row r="21">
          <cell r="A21" t="str">
            <v>II.</v>
          </cell>
          <cell r="C21" t="str">
            <v>URUTAN KERJA</v>
          </cell>
        </row>
        <row r="22">
          <cell r="A22">
            <v>1</v>
          </cell>
          <cell r="C22" t="str">
            <v>Material pipa didatangkan dari pelabuhan ke lokasi</v>
          </cell>
        </row>
        <row r="23">
          <cell r="C23" t="str">
            <v>dengan Trailer</v>
          </cell>
        </row>
        <row r="24">
          <cell r="A24">
            <v>2</v>
          </cell>
          <cell r="C24" t="str">
            <v>Di lokasi pekerjaan dibuatkan sepatu pancang</v>
          </cell>
        </row>
        <row r="25">
          <cell r="C25" t="str">
            <v xml:space="preserve">dan penyambungan pipa </v>
          </cell>
        </row>
        <row r="26">
          <cell r="A26">
            <v>3</v>
          </cell>
          <cell r="C26" t="str">
            <v>Penyambungan pipa dengan las listrik</v>
          </cell>
        </row>
        <row r="28">
          <cell r="A28" t="str">
            <v>III.</v>
          </cell>
          <cell r="C28" t="str">
            <v>PEMAKAIAN BAHAN, ALAT DAN TENAGA</v>
          </cell>
        </row>
        <row r="30">
          <cell r="A30" t="str">
            <v xml:space="preserve">   1.</v>
          </cell>
          <cell r="C30" t="str">
            <v>BAHAN</v>
          </cell>
        </row>
        <row r="31">
          <cell r="A31" t="str">
            <v>1.a.</v>
          </cell>
          <cell r="C31" t="str">
            <v>Pipa baja tiang pancang</v>
          </cell>
          <cell r="G31" t="str">
            <v>(M52)</v>
          </cell>
          <cell r="H31">
            <v>1.05</v>
          </cell>
          <cell r="I31" t="str">
            <v>Kg</v>
          </cell>
        </row>
        <row r="32">
          <cell r="C32" t="str">
            <v>Plat Baja</v>
          </cell>
          <cell r="D32" t="str">
            <v>(untuk penyambungan)</v>
          </cell>
          <cell r="G32" t="str">
            <v>(M48)</v>
          </cell>
          <cell r="H32">
            <v>0.20999950892979899</v>
          </cell>
          <cell r="I32" t="str">
            <v>Kg</v>
          </cell>
        </row>
        <row r="33">
          <cell r="C33" t="str">
            <v>Kawat Las</v>
          </cell>
          <cell r="D33" t="str">
            <v>(untuk sepatu &amp; penyambungan)</v>
          </cell>
          <cell r="G33" t="str">
            <v>(M51)</v>
          </cell>
          <cell r="H33">
            <v>0.05</v>
          </cell>
          <cell r="I33" t="str">
            <v>Dos</v>
          </cell>
        </row>
        <row r="35">
          <cell r="A35" t="str">
            <v>2.</v>
          </cell>
          <cell r="C35" t="str">
            <v>ALAT</v>
          </cell>
        </row>
        <row r="36">
          <cell r="A36" t="str">
            <v>2.a.</v>
          </cell>
          <cell r="C36" t="str">
            <v>TRAILER</v>
          </cell>
          <cell r="G36" t="str">
            <v>(E29)</v>
          </cell>
        </row>
        <row r="37">
          <cell r="C37" t="str">
            <v>Kapasitas bak sekali muat</v>
          </cell>
          <cell r="G37" t="str">
            <v>V</v>
          </cell>
          <cell r="H37">
            <v>5</v>
          </cell>
          <cell r="I37" t="str">
            <v>batang</v>
          </cell>
        </row>
        <row r="38">
          <cell r="C38" t="str">
            <v>Faktor efisiensi alat</v>
          </cell>
          <cell r="G38" t="str">
            <v>Fa</v>
          </cell>
          <cell r="H38">
            <v>0.83</v>
          </cell>
        </row>
        <row r="39">
          <cell r="C39" t="str">
            <v>Kecepatanrata-rata bermuatan</v>
          </cell>
          <cell r="G39" t="str">
            <v>v1</v>
          </cell>
          <cell r="H39">
            <v>40</v>
          </cell>
          <cell r="I39" t="str">
            <v>Km/Jam</v>
          </cell>
        </row>
        <row r="40">
          <cell r="C40" t="str">
            <v>Kecepatan rata-rata kosong</v>
          </cell>
          <cell r="G40" t="str">
            <v>v2</v>
          </cell>
          <cell r="H40">
            <v>60</v>
          </cell>
          <cell r="I40" t="str">
            <v>Km/Jam</v>
          </cell>
        </row>
        <row r="41">
          <cell r="C41" t="str">
            <v>Waktu siklus    :</v>
          </cell>
          <cell r="G41" t="str">
            <v>Ts1</v>
          </cell>
        </row>
        <row r="42">
          <cell r="C42" t="str">
            <v>- Waktu tempuh isi  = (Ld2 : v1 ) x 60</v>
          </cell>
          <cell r="G42" t="str">
            <v>T1</v>
          </cell>
          <cell r="H42">
            <v>120</v>
          </cell>
          <cell r="I42" t="str">
            <v>menit</v>
          </cell>
        </row>
        <row r="43">
          <cell r="C43" t="str">
            <v>- Waktu tempuh kosong  = (Ld2 : v2)  x  60</v>
          </cell>
          <cell r="G43" t="str">
            <v>T2</v>
          </cell>
          <cell r="H43">
            <v>80</v>
          </cell>
          <cell r="I43" t="str">
            <v>menit</v>
          </cell>
        </row>
        <row r="44">
          <cell r="C44" t="str">
            <v>-  Lain-lain (bongkar dan muat)</v>
          </cell>
          <cell r="G44" t="str">
            <v>T3</v>
          </cell>
          <cell r="H44">
            <v>85</v>
          </cell>
          <cell r="I44" t="str">
            <v>menit</v>
          </cell>
        </row>
        <row r="45">
          <cell r="G45" t="str">
            <v>Ts1</v>
          </cell>
          <cell r="H45">
            <v>285</v>
          </cell>
          <cell r="I45" t="str">
            <v>menit</v>
          </cell>
        </row>
        <row r="47">
          <cell r="C47" t="str">
            <v>Kapasitas Produksi / Jam   =</v>
          </cell>
          <cell r="E47" t="str">
            <v>V1 x p x Fa x 60</v>
          </cell>
          <cell r="G47" t="str">
            <v>Q1</v>
          </cell>
          <cell r="H47">
            <v>10.48421052631579</v>
          </cell>
          <cell r="I47" t="str">
            <v>M'</v>
          </cell>
        </row>
        <row r="48">
          <cell r="E48" t="str">
            <v>Ts1</v>
          </cell>
          <cell r="H48">
            <v>1960.5473684210529</v>
          </cell>
          <cell r="I48" t="str">
            <v>Kg</v>
          </cell>
        </row>
        <row r="50">
          <cell r="C50" t="str">
            <v>Koefisien Alat / kg</v>
          </cell>
          <cell r="D50" t="str">
            <v>= 1 : Q1</v>
          </cell>
          <cell r="G50" t="str">
            <v>(E29)</v>
          </cell>
          <cell r="H50">
            <v>5.100616369220196E-4</v>
          </cell>
          <cell r="I50" t="str">
            <v>Jam</v>
          </cell>
        </row>
        <row r="52">
          <cell r="A52" t="str">
            <v>2.b</v>
          </cell>
          <cell r="C52" t="str">
            <v xml:space="preserve">CRANE </v>
          </cell>
          <cell r="G52" t="str">
            <v>(E07)</v>
          </cell>
        </row>
        <row r="53">
          <cell r="C53" t="str">
            <v>Kapasitas</v>
          </cell>
          <cell r="G53" t="str">
            <v>V2</v>
          </cell>
          <cell r="H53">
            <v>3</v>
          </cell>
          <cell r="I53" t="str">
            <v>batang</v>
          </cell>
        </row>
        <row r="54">
          <cell r="C54" t="str">
            <v>Faktor Efisiensi alat</v>
          </cell>
          <cell r="G54" t="str">
            <v>Fa</v>
          </cell>
          <cell r="H54">
            <v>0.83</v>
          </cell>
          <cell r="I54" t="str">
            <v>-</v>
          </cell>
        </row>
        <row r="55">
          <cell r="C55" t="str">
            <v>Waktu siklus</v>
          </cell>
        </row>
        <row r="56">
          <cell r="C56" t="str">
            <v>- Waktu menurunkan</v>
          </cell>
          <cell r="G56" t="str">
            <v>T4</v>
          </cell>
          <cell r="H56">
            <v>30</v>
          </cell>
          <cell r="I56" t="str">
            <v>menit</v>
          </cell>
          <cell r="J56" t="str">
            <v>Lumpsum</v>
          </cell>
        </row>
        <row r="57">
          <cell r="C57" t="str">
            <v>- dan lain-lain ( termasuk mengatur dan menggeser)</v>
          </cell>
          <cell r="G57" t="str">
            <v>T5</v>
          </cell>
          <cell r="H57">
            <v>20</v>
          </cell>
          <cell r="I57" t="str">
            <v>menit</v>
          </cell>
        </row>
        <row r="58">
          <cell r="G58" t="str">
            <v>Ts2</v>
          </cell>
          <cell r="H58">
            <v>50</v>
          </cell>
          <cell r="I58" t="str">
            <v>menit</v>
          </cell>
        </row>
        <row r="60">
          <cell r="C60" t="str">
            <v>Kap. Prod. / jam  =</v>
          </cell>
          <cell r="D60" t="str">
            <v>V2 x p x Fa</v>
          </cell>
          <cell r="G60" t="str">
            <v>Q2</v>
          </cell>
          <cell r="H60">
            <v>35.856000000000002</v>
          </cell>
          <cell r="I60" t="str">
            <v>M'</v>
          </cell>
        </row>
        <row r="61">
          <cell r="D61" t="str">
            <v>Ts2</v>
          </cell>
          <cell r="H61">
            <v>6705.0720000000001</v>
          </cell>
          <cell r="I61" t="str">
            <v>Kg</v>
          </cell>
        </row>
        <row r="62">
          <cell r="J62" t="str">
            <v>Berlanjut ke hal. berikut.</v>
          </cell>
        </row>
        <row r="63">
          <cell r="A63" t="str">
            <v>ITEM PEMBAYARAN NO.</v>
          </cell>
          <cell r="D63" t="str">
            <v>:  7.6 (8)</v>
          </cell>
          <cell r="J63" t="str">
            <v>Analisa EI-768</v>
          </cell>
        </row>
        <row r="64">
          <cell r="A64" t="str">
            <v>JENIS PEKERJAAN</v>
          </cell>
          <cell r="D64" t="str">
            <v>:  Pengadaan Tiang Pancang Baja</v>
          </cell>
        </row>
        <row r="65">
          <cell r="A65" t="str">
            <v>SATUAN PEMBAYARAN</v>
          </cell>
          <cell r="D65" t="str">
            <v>:  Kg</v>
          </cell>
          <cell r="H65" t="str">
            <v xml:space="preserve">        URAIAN ANALISA HARGA SATUAN</v>
          </cell>
        </row>
        <row r="66">
          <cell r="J66" t="str">
            <v>Lanjutan</v>
          </cell>
        </row>
        <row r="68">
          <cell r="A68" t="str">
            <v>No.</v>
          </cell>
          <cell r="C68" t="str">
            <v>U R A I A N</v>
          </cell>
          <cell r="G68" t="str">
            <v>KODE</v>
          </cell>
          <cell r="H68" t="str">
            <v>KOEF.</v>
          </cell>
          <cell r="I68" t="str">
            <v>SATUAN</v>
          </cell>
          <cell r="J68" t="str">
            <v>KETERANGAN</v>
          </cell>
        </row>
        <row r="71">
          <cell r="C71" t="str">
            <v>Koefisien Alat / kg</v>
          </cell>
          <cell r="D71" t="str">
            <v xml:space="preserve"> =  1  :  Q1</v>
          </cell>
          <cell r="G71" t="str">
            <v>(E07)</v>
          </cell>
          <cell r="H71">
            <v>1.4914082950936246E-4</v>
          </cell>
          <cell r="I71" t="str">
            <v>jam</v>
          </cell>
        </row>
        <row r="73">
          <cell r="A73" t="str">
            <v>2.c.</v>
          </cell>
          <cell r="C73" t="str">
            <v>GENSET</v>
          </cell>
          <cell r="G73" t="str">
            <v>(E12)</v>
          </cell>
        </row>
        <row r="74">
          <cell r="C74" t="str">
            <v xml:space="preserve">Diasumsi panjang tiang </v>
          </cell>
          <cell r="G74" t="str">
            <v>p</v>
          </cell>
          <cell r="H74">
            <v>12</v>
          </cell>
          <cell r="I74" t="str">
            <v>M</v>
          </cell>
        </row>
        <row r="75">
          <cell r="C75" t="str">
            <v>Pembuatan sepatu/peruncing + sambungan</v>
          </cell>
          <cell r="G75" t="str">
            <v>Ts3</v>
          </cell>
          <cell r="H75">
            <v>1</v>
          </cell>
          <cell r="I75" t="str">
            <v>jam</v>
          </cell>
        </row>
        <row r="77">
          <cell r="C77" t="str">
            <v>Koefisien Alat / kg</v>
          </cell>
          <cell r="D77" t="str">
            <v>=  1 : ( p x b : Ts3 )</v>
          </cell>
          <cell r="G77" t="str">
            <v>(E12)</v>
          </cell>
          <cell r="H77">
            <v>4.4563279857397502E-4</v>
          </cell>
          <cell r="I77" t="str">
            <v>Jam</v>
          </cell>
        </row>
        <row r="79">
          <cell r="A79" t="str">
            <v>2.d.</v>
          </cell>
          <cell r="C79" t="str">
            <v>WELDING SET</v>
          </cell>
          <cell r="G79" t="str">
            <v>(E32)</v>
          </cell>
        </row>
        <row r="80">
          <cell r="C80" t="str">
            <v xml:space="preserve">Diasumsi panjang tiang </v>
          </cell>
          <cell r="G80" t="str">
            <v>p</v>
          </cell>
          <cell r="H80">
            <v>12</v>
          </cell>
          <cell r="I80" t="str">
            <v>M</v>
          </cell>
        </row>
        <row r="81">
          <cell r="C81" t="str">
            <v>Pembuatan sepatu/peruncing + sambungan</v>
          </cell>
          <cell r="G81" t="str">
            <v>Ts4</v>
          </cell>
          <cell r="H81">
            <v>1</v>
          </cell>
          <cell r="I81" t="str">
            <v>jam</v>
          </cell>
        </row>
        <row r="83">
          <cell r="C83" t="str">
            <v>Koefisien Alat / kg</v>
          </cell>
          <cell r="D83" t="str">
            <v>=  1 : ( p x b : Ts4 )</v>
          </cell>
          <cell r="G83" t="str">
            <v>(E32)</v>
          </cell>
          <cell r="H83">
            <v>4.4563279857397502E-4</v>
          </cell>
          <cell r="I83" t="str">
            <v>M/Jam</v>
          </cell>
        </row>
        <row r="85">
          <cell r="A85" t="str">
            <v>2.e.</v>
          </cell>
          <cell r="C85" t="str">
            <v>ALAT  BANTU</v>
          </cell>
        </row>
        <row r="86">
          <cell r="C86" t="str">
            <v>Diperlukan alat bantu untuk pek. Tiang Pancang Baja</v>
          </cell>
          <cell r="J86" t="str">
            <v>Lumpsum</v>
          </cell>
        </row>
        <row r="87">
          <cell r="C87" t="str">
            <v>- Tachkel</v>
          </cell>
        </row>
        <row r="88">
          <cell r="C88" t="str">
            <v>- Tambang, seling ,rantai dan Alat kecil lainnya</v>
          </cell>
        </row>
        <row r="90">
          <cell r="A90" t="str">
            <v>3.</v>
          </cell>
          <cell r="C90" t="str">
            <v>TENAGA</v>
          </cell>
          <cell r="G90" t="str">
            <v>Qt</v>
          </cell>
          <cell r="H90">
            <v>5</v>
          </cell>
          <cell r="I90" t="str">
            <v>batang</v>
          </cell>
        </row>
        <row r="91">
          <cell r="C91" t="str">
            <v>Produksi Tiang dalam 1 hari</v>
          </cell>
          <cell r="G91" t="str">
            <v>Qt</v>
          </cell>
          <cell r="H91">
            <v>60</v>
          </cell>
          <cell r="I91" t="str">
            <v>M</v>
          </cell>
        </row>
        <row r="92">
          <cell r="G92" t="str">
            <v>Qt</v>
          </cell>
          <cell r="H92">
            <v>11220</v>
          </cell>
          <cell r="I92" t="str">
            <v>Kg</v>
          </cell>
        </row>
        <row r="93">
          <cell r="C93" t="str">
            <v>Kebutuhan tenaga tambahan di lokasi ::</v>
          </cell>
        </row>
        <row r="94">
          <cell r="D94" t="str">
            <v>- Mandor</v>
          </cell>
          <cell r="G94" t="str">
            <v>M</v>
          </cell>
          <cell r="H94">
            <v>1</v>
          </cell>
          <cell r="I94" t="str">
            <v>orang</v>
          </cell>
        </row>
        <row r="95">
          <cell r="D95" t="str">
            <v>- Tukang</v>
          </cell>
          <cell r="G95" t="str">
            <v>Tb</v>
          </cell>
          <cell r="H95">
            <v>4</v>
          </cell>
          <cell r="I95" t="str">
            <v>orang</v>
          </cell>
        </row>
        <row r="96">
          <cell r="D96" t="str">
            <v>- Pekerja</v>
          </cell>
          <cell r="G96" t="str">
            <v>P</v>
          </cell>
          <cell r="H96">
            <v>12</v>
          </cell>
          <cell r="I96" t="str">
            <v>orang</v>
          </cell>
        </row>
        <row r="98">
          <cell r="C98" t="str">
            <v>Koefisien Tenaga / kg   :</v>
          </cell>
        </row>
        <row r="99">
          <cell r="D99" t="str">
            <v>-  Mandor</v>
          </cell>
          <cell r="E99" t="str">
            <v>= (Tk x M) : Qt</v>
          </cell>
          <cell r="G99" t="str">
            <v>(L03)</v>
          </cell>
          <cell r="H99">
            <v>6.2388591800356511E-4</v>
          </cell>
          <cell r="I99" t="str">
            <v>jam</v>
          </cell>
        </row>
        <row r="100">
          <cell r="D100" t="str">
            <v>-  Tukang</v>
          </cell>
          <cell r="E100" t="str">
            <v>= (Tk x Tb) : Qt</v>
          </cell>
          <cell r="G100" t="str">
            <v>(L02)</v>
          </cell>
          <cell r="H100">
            <v>2.4955436720142605E-3</v>
          </cell>
          <cell r="I100" t="str">
            <v>jam</v>
          </cell>
        </row>
        <row r="101">
          <cell r="D101" t="str">
            <v>-  Pekerja</v>
          </cell>
          <cell r="E101" t="str">
            <v>= (Tk x P) : Qt</v>
          </cell>
          <cell r="G101" t="str">
            <v>(L01)</v>
          </cell>
          <cell r="H101">
            <v>7.4866310160427805E-3</v>
          </cell>
          <cell r="I101" t="str">
            <v>jam</v>
          </cell>
        </row>
        <row r="103">
          <cell r="A103" t="str">
            <v>4.</v>
          </cell>
          <cell r="C103" t="str">
            <v>HARGA DASAR SATUAN UPAH, BAHAN DAN ALAT</v>
          </cell>
        </row>
        <row r="104">
          <cell r="C104" t="str">
            <v>Lihat lampiran.</v>
          </cell>
        </row>
        <row r="106">
          <cell r="A106" t="str">
            <v>5.</v>
          </cell>
          <cell r="C106" t="str">
            <v>ANALISA HARGA SATUAN PEKERJAAN</v>
          </cell>
        </row>
        <row r="107">
          <cell r="C107" t="str">
            <v>Lihat perhitungan dalam LAMPIRAN 2 PENAWARAN</v>
          </cell>
        </row>
        <row r="108">
          <cell r="C108" t="str">
            <v>PEREKEMAN ANALISA MASING-MASING HARGA SATUAN</v>
          </cell>
        </row>
        <row r="109">
          <cell r="C109" t="str">
            <v>Didapat Harga Satuan Pekerjaan :</v>
          </cell>
        </row>
        <row r="111">
          <cell r="C111" t="str">
            <v xml:space="preserve">Rp.  </v>
          </cell>
          <cell r="D111">
            <v>12019.807338460367</v>
          </cell>
          <cell r="E111" t="str">
            <v xml:space="preserve"> / Kg</v>
          </cell>
        </row>
        <row r="114">
          <cell r="A114" t="str">
            <v>6.</v>
          </cell>
          <cell r="C114" t="str">
            <v>MASA PELAKSANAAN YANG DIPERLUKAN</v>
          </cell>
        </row>
        <row r="115">
          <cell r="C115" t="str">
            <v>Masa Pelaksanaan :</v>
          </cell>
          <cell r="D115" t="str">
            <v>. . . . . . . . . . . .</v>
          </cell>
        </row>
        <row r="117">
          <cell r="A117" t="str">
            <v>7.</v>
          </cell>
          <cell r="C117" t="str">
            <v>VOLUME PEKERJAAN YANG DIPERLUKAN</v>
          </cell>
        </row>
        <row r="118">
          <cell r="C118" t="str">
            <v>Volume pekerjaan  :</v>
          </cell>
          <cell r="D118">
            <v>0</v>
          </cell>
          <cell r="E118" t="str">
            <v>Kg</v>
          </cell>
        </row>
        <row r="121">
          <cell r="A121" t="str">
            <v>ITEM PEMBAYARAN NO.</v>
          </cell>
          <cell r="D121" t="str">
            <v>:  7.6 (9)</v>
          </cell>
          <cell r="J121" t="str">
            <v>Analisa EI-769</v>
          </cell>
        </row>
        <row r="122">
          <cell r="A122" t="str">
            <v>JENIS PEKERJAAN</v>
          </cell>
          <cell r="D122" t="str">
            <v>:  Pengadaan T. Pancg. Bt. Bertulang</v>
          </cell>
        </row>
        <row r="123">
          <cell r="A123" t="str">
            <v>SATUAN PEMBAYARAN</v>
          </cell>
          <cell r="D123" t="str">
            <v>:  M3</v>
          </cell>
          <cell r="E123" t="str">
            <v>Ukuran (cm x cm)</v>
          </cell>
          <cell r="F123" t="str">
            <v>:</v>
          </cell>
          <cell r="G123">
            <v>40</v>
          </cell>
          <cell r="H123" t="str">
            <v xml:space="preserve">        URAIAN ANALISA HARGA SATUAN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>I.</v>
          </cell>
          <cell r="C129" t="str">
            <v>ASUMSI</v>
          </cell>
        </row>
        <row r="130">
          <cell r="A130">
            <v>1</v>
          </cell>
          <cell r="C130" t="str">
            <v>Menggunakan alat (cara mekanik)</v>
          </cell>
        </row>
        <row r="131">
          <cell r="A131">
            <v>2</v>
          </cell>
          <cell r="C131" t="str">
            <v>Beton &amp; tulangan sesuai analisa item pekerjaan ybs.</v>
          </cell>
        </row>
        <row r="132">
          <cell r="A132">
            <v>3</v>
          </cell>
          <cell r="C132" t="str">
            <v>Tiang Pcg. dibuat di Base Camp &amp; diangkut ke lokasi pek.</v>
          </cell>
        </row>
        <row r="133">
          <cell r="A133">
            <v>4</v>
          </cell>
          <cell r="C133" t="str">
            <v>Jarak rata-rata Base camp ke lokasi pekerjaan</v>
          </cell>
          <cell r="G133" t="str">
            <v>L</v>
          </cell>
          <cell r="H133">
            <v>23.5</v>
          </cell>
          <cell r="I133" t="str">
            <v>KM</v>
          </cell>
        </row>
        <row r="134">
          <cell r="A134">
            <v>5</v>
          </cell>
          <cell r="C134" t="str">
            <v>Jam kerja efektif per-hari</v>
          </cell>
          <cell r="G134" t="str">
            <v>Tk</v>
          </cell>
          <cell r="H134">
            <v>7</v>
          </cell>
          <cell r="I134" t="str">
            <v>jam</v>
          </cell>
        </row>
        <row r="135">
          <cell r="A135">
            <v>6</v>
          </cell>
          <cell r="C135" t="str">
            <v>Panjang Tiang (sesuai kebutuhan)</v>
          </cell>
          <cell r="G135" t="str">
            <v>Lt</v>
          </cell>
          <cell r="H135">
            <v>7.9577471545947667</v>
          </cell>
          <cell r="I135" t="str">
            <v>M</v>
          </cell>
        </row>
        <row r="136">
          <cell r="A136">
            <v>7</v>
          </cell>
          <cell r="C136" t="str">
            <v>Ukuran tiang pancang (sesuai kebutuhan)</v>
          </cell>
          <cell r="G136" t="str">
            <v>Uk</v>
          </cell>
          <cell r="H136">
            <v>0.4</v>
          </cell>
          <cell r="I136" t="str">
            <v>M</v>
          </cell>
        </row>
        <row r="137">
          <cell r="A137">
            <v>8</v>
          </cell>
          <cell r="C137" t="str">
            <v>Kebutuhan baja tulangan :  250 Kg/m3</v>
          </cell>
          <cell r="G137" t="str">
            <v>Mb</v>
          </cell>
          <cell r="H137">
            <v>250</v>
          </cell>
          <cell r="I137" t="str">
            <v xml:space="preserve"> Kg/M3</v>
          </cell>
        </row>
        <row r="139">
          <cell r="A139" t="str">
            <v>II.</v>
          </cell>
          <cell r="C139" t="str">
            <v>URUTAN KERJA</v>
          </cell>
        </row>
        <row r="140">
          <cell r="A140">
            <v>1</v>
          </cell>
          <cell r="C140" t="str">
            <v>Semen, pasir, batu kerikil dan air dicampur dan diaduk</v>
          </cell>
        </row>
        <row r="141">
          <cell r="C141" t="str">
            <v>menjadi beton dengan menggunakan Concrete Mixer</v>
          </cell>
        </row>
        <row r="142">
          <cell r="A142">
            <v>2</v>
          </cell>
          <cell r="C142" t="str">
            <v>Besi tulangan dibuat di base camp dan dibawa kelokasi</v>
          </cell>
        </row>
        <row r="143">
          <cell r="A143">
            <v>3</v>
          </cell>
          <cell r="C143" t="str">
            <v>Beton di-cor ke dalam perancah yang telah disiapkan</v>
          </cell>
        </row>
        <row r="144">
          <cell r="A144">
            <v>4</v>
          </cell>
          <cell r="C144" t="str">
            <v>Penyelesaian dan perapihan setelah pemasangan</v>
          </cell>
        </row>
        <row r="146">
          <cell r="A146" t="str">
            <v>III.</v>
          </cell>
          <cell r="C146" t="str">
            <v>PEMAKAIAN BAHAN, ALAT DAN TENAGA</v>
          </cell>
        </row>
        <row r="148">
          <cell r="A148" t="str">
            <v xml:space="preserve">   1.</v>
          </cell>
          <cell r="C148" t="str">
            <v>BAHAN</v>
          </cell>
        </row>
        <row r="149">
          <cell r="A149" t="str">
            <v>1.a.</v>
          </cell>
          <cell r="C149" t="str">
            <v>Beton K 400</v>
          </cell>
          <cell r="G149" t="str">
            <v>(EI-712)</v>
          </cell>
          <cell r="H149">
            <v>1</v>
          </cell>
          <cell r="I149" t="str">
            <v>M3</v>
          </cell>
        </row>
        <row r="150">
          <cell r="A150" t="str">
            <v>1.b.</v>
          </cell>
          <cell r="C150" t="str">
            <v>Baja Tulangan</v>
          </cell>
          <cell r="D150" t="str">
            <v xml:space="preserve"> = Mb</v>
          </cell>
          <cell r="G150" t="str">
            <v>(EI-73)</v>
          </cell>
          <cell r="H150">
            <v>250</v>
          </cell>
          <cell r="I150" t="str">
            <v>Kg</v>
          </cell>
        </row>
        <row r="151">
          <cell r="A151" t="str">
            <v>1.c.</v>
          </cell>
          <cell r="C151" t="str">
            <v>Plat Baja utk Sepatu tiang/sambungan (t=16mm)</v>
          </cell>
          <cell r="G151" t="str">
            <v>(M48)</v>
          </cell>
          <cell r="H151">
            <v>4.5037872281863285</v>
          </cell>
          <cell r="I151" t="str">
            <v>Kg</v>
          </cell>
        </row>
        <row r="152">
          <cell r="A152" t="str">
            <v>1.d.</v>
          </cell>
          <cell r="C152" t="str">
            <v>Kaju Bekisting tambahan = {Uk x 1.0 x 4 x 0.02}</v>
          </cell>
          <cell r="G152" t="str">
            <v>(M19)</v>
          </cell>
          <cell r="H152">
            <v>3.2000000000000001E-2</v>
          </cell>
          <cell r="I152" t="str">
            <v>M3</v>
          </cell>
        </row>
        <row r="153">
          <cell r="A153" t="str">
            <v>1.e.</v>
          </cell>
          <cell r="C153" t="str">
            <v>Paku</v>
          </cell>
          <cell r="G153" t="str">
            <v>(M18)</v>
          </cell>
          <cell r="H153">
            <v>0.32</v>
          </cell>
          <cell r="I153" t="str">
            <v>Kg</v>
          </cell>
        </row>
        <row r="155">
          <cell r="A155" t="str">
            <v>2.</v>
          </cell>
          <cell r="C155" t="str">
            <v>ALAT</v>
          </cell>
        </row>
        <row r="156">
          <cell r="C156" t="str">
            <v>DUMP TRUCK</v>
          </cell>
          <cell r="D156" t="str">
            <v>(untuk angkut ke lokasi pek.)</v>
          </cell>
          <cell r="G156" t="str">
            <v>(E08)</v>
          </cell>
        </row>
        <row r="157">
          <cell r="C157" t="str">
            <v>Kapasitas bak sekali muat</v>
          </cell>
          <cell r="G157" t="str">
            <v>V</v>
          </cell>
          <cell r="H157">
            <v>6</v>
          </cell>
          <cell r="I157" t="str">
            <v>Ton</v>
          </cell>
        </row>
        <row r="158">
          <cell r="C158" t="str">
            <v>Faktor efisiensi alat</v>
          </cell>
          <cell r="G158" t="str">
            <v>Fa</v>
          </cell>
          <cell r="H158">
            <v>0.83</v>
          </cell>
        </row>
        <row r="159">
          <cell r="C159" t="str">
            <v>Kecepatanrata-rata bermuatan</v>
          </cell>
          <cell r="G159" t="str">
            <v>v1</v>
          </cell>
          <cell r="H159">
            <v>35</v>
          </cell>
          <cell r="I159" t="str">
            <v>Km/Jam</v>
          </cell>
        </row>
        <row r="160">
          <cell r="C160" t="str">
            <v>Kecepatan rata-rata kosong</v>
          </cell>
          <cell r="G160" t="str">
            <v>v2</v>
          </cell>
          <cell r="H160">
            <v>50</v>
          </cell>
          <cell r="I160" t="str">
            <v>Km/Jam</v>
          </cell>
        </row>
        <row r="161">
          <cell r="C161" t="str">
            <v>Waktu siklus    :</v>
          </cell>
          <cell r="G161" t="str">
            <v>Ts1</v>
          </cell>
        </row>
        <row r="162">
          <cell r="C162" t="str">
            <v>- Waktu  tempuh isi  = (L : v1 ) x 60</v>
          </cell>
          <cell r="G162" t="str">
            <v>T1</v>
          </cell>
          <cell r="H162">
            <v>40.285714285714285</v>
          </cell>
          <cell r="I162" t="str">
            <v>menit</v>
          </cell>
        </row>
        <row r="163">
          <cell r="C163" t="str">
            <v>- Waktu tempuh kosong  = (L : v2)  x  60</v>
          </cell>
          <cell r="G163" t="str">
            <v>T2</v>
          </cell>
          <cell r="H163">
            <v>28.2</v>
          </cell>
          <cell r="I163" t="str">
            <v>menit</v>
          </cell>
        </row>
        <row r="164">
          <cell r="C164" t="str">
            <v>-  Lain-Lain (tunggu, bongkar dan muat)</v>
          </cell>
          <cell r="G164" t="str">
            <v>T3</v>
          </cell>
          <cell r="H164">
            <v>50</v>
          </cell>
          <cell r="I164" t="str">
            <v>menit</v>
          </cell>
        </row>
        <row r="165">
          <cell r="G165" t="str">
            <v>Ts1</v>
          </cell>
          <cell r="H165">
            <v>118.48571428571428</v>
          </cell>
          <cell r="I165" t="str">
            <v>menit</v>
          </cell>
        </row>
        <row r="167">
          <cell r="C167" t="str">
            <v>Kapasitas Produksi / Jam   =</v>
          </cell>
          <cell r="E167" t="str">
            <v>V x Fa x 60</v>
          </cell>
          <cell r="G167" t="str">
            <v>Q1</v>
          </cell>
          <cell r="H167">
            <v>2.5218230045816248</v>
          </cell>
          <cell r="I167" t="str">
            <v>Ton</v>
          </cell>
          <cell r="J167" t="str">
            <v xml:space="preserve"> BJ Beton kira2</v>
          </cell>
        </row>
        <row r="168">
          <cell r="E168" t="str">
            <v>Ts1</v>
          </cell>
          <cell r="H168">
            <v>1.0087292018326499</v>
          </cell>
          <cell r="I168" t="str">
            <v>M3</v>
          </cell>
          <cell r="J168" t="str">
            <v xml:space="preserve"> 2.5 T/m3</v>
          </cell>
        </row>
        <row r="170">
          <cell r="C170" t="str">
            <v>Koefisien Alat / m3</v>
          </cell>
          <cell r="D170" t="str">
            <v>= 1 : Q1</v>
          </cell>
          <cell r="G170" t="str">
            <v>(E08)</v>
          </cell>
          <cell r="H170">
            <v>0.99134633773188008</v>
          </cell>
          <cell r="I170" t="str">
            <v>Jam</v>
          </cell>
        </row>
        <row r="172">
          <cell r="A172" t="str">
            <v>2.b.</v>
          </cell>
          <cell r="C172" t="str">
            <v>ALAT  BANTU</v>
          </cell>
        </row>
        <row r="173">
          <cell r="C173" t="str">
            <v>Diperlukan alat bantu kecil antara lain :</v>
          </cell>
          <cell r="J173" t="str">
            <v>Lumpsum</v>
          </cell>
        </row>
        <row r="174">
          <cell r="C174" t="str">
            <v>- Alat Las</v>
          </cell>
        </row>
        <row r="175">
          <cell r="C175" t="str">
            <v>- Alat kecil lainnya.</v>
          </cell>
        </row>
        <row r="181">
          <cell r="J181" t="str">
            <v>Berlanjut ke hal. berikut.</v>
          </cell>
        </row>
        <row r="182">
          <cell r="A182" t="str">
            <v>ITEM PEMBAYARAN NO.</v>
          </cell>
          <cell r="D182" t="str">
            <v>:  7.6 (9)</v>
          </cell>
          <cell r="J182" t="str">
            <v>Analisa EI-769</v>
          </cell>
        </row>
        <row r="183">
          <cell r="A183" t="str">
            <v>JENIS PEKERJAAN</v>
          </cell>
          <cell r="D183" t="str">
            <v>:  Pengadaan T. Pancg. Bt. Bertulang</v>
          </cell>
        </row>
        <row r="184">
          <cell r="A184" t="str">
            <v>SATUAN PEMBAYARAN</v>
          </cell>
          <cell r="D184" t="str">
            <v>:  M3</v>
          </cell>
          <cell r="H184" t="str">
            <v xml:space="preserve">        URAIAN ANALISA HARGA SATUAN</v>
          </cell>
        </row>
        <row r="185">
          <cell r="J185" t="str">
            <v>Lanjutan</v>
          </cell>
        </row>
        <row r="187">
          <cell r="A187" t="str">
            <v>No.</v>
          </cell>
          <cell r="C187" t="str">
            <v>U R A I A N</v>
          </cell>
          <cell r="G187" t="str">
            <v>KODE</v>
          </cell>
          <cell r="H187" t="str">
            <v>KOEF.</v>
          </cell>
          <cell r="I187" t="str">
            <v>SATUAN</v>
          </cell>
          <cell r="J187" t="str">
            <v>KETERANGAN</v>
          </cell>
        </row>
        <row r="190">
          <cell r="A190" t="str">
            <v>3.</v>
          </cell>
          <cell r="C190" t="str">
            <v>TENAGA</v>
          </cell>
          <cell r="G190" t="str">
            <v>Qt</v>
          </cell>
          <cell r="H190">
            <v>5</v>
          </cell>
          <cell r="I190" t="str">
            <v>Batang</v>
          </cell>
        </row>
        <row r="191">
          <cell r="C191" t="str">
            <v>Produksi Tiang dalam 1 hari</v>
          </cell>
          <cell r="G191" t="str">
            <v>Qt</v>
          </cell>
          <cell r="H191">
            <v>39.788735772973837</v>
          </cell>
          <cell r="I191" t="str">
            <v>M'</v>
          </cell>
        </row>
        <row r="192">
          <cell r="G192" t="str">
            <v>Qt</v>
          </cell>
          <cell r="H192">
            <v>6.366197723675814</v>
          </cell>
          <cell r="I192" t="str">
            <v>M3</v>
          </cell>
        </row>
        <row r="193">
          <cell r="C193" t="str">
            <v>Kebutuhan tenaga tambahan di lokasi :</v>
          </cell>
        </row>
        <row r="194">
          <cell r="D194" t="str">
            <v>- Mandor</v>
          </cell>
          <cell r="G194" t="str">
            <v>M</v>
          </cell>
          <cell r="H194">
            <v>1</v>
          </cell>
          <cell r="I194" t="str">
            <v>orang</v>
          </cell>
        </row>
        <row r="195">
          <cell r="D195" t="str">
            <v>- Tukang</v>
          </cell>
          <cell r="E195" t="str">
            <v>(kayu &amp; besi)</v>
          </cell>
          <cell r="G195" t="str">
            <v>Tb</v>
          </cell>
          <cell r="H195">
            <v>2</v>
          </cell>
          <cell r="I195" t="str">
            <v>orang</v>
          </cell>
        </row>
        <row r="196">
          <cell r="D196" t="str">
            <v>- Pekerja</v>
          </cell>
          <cell r="G196" t="str">
            <v>P</v>
          </cell>
          <cell r="H196">
            <v>4</v>
          </cell>
          <cell r="I196" t="str">
            <v>orang</v>
          </cell>
        </row>
        <row r="198">
          <cell r="C198" t="str">
            <v>Koefisien Tenaga / M3   :</v>
          </cell>
        </row>
        <row r="199">
          <cell r="D199" t="str">
            <v>-  Mandor</v>
          </cell>
          <cell r="E199" t="str">
            <v>= (Tk x M) : Qt</v>
          </cell>
          <cell r="G199" t="str">
            <v>(L03)</v>
          </cell>
          <cell r="H199">
            <v>1.0995574287564276</v>
          </cell>
          <cell r="I199" t="str">
            <v>jam</v>
          </cell>
        </row>
        <row r="200">
          <cell r="D200" t="str">
            <v>-  Tukang</v>
          </cell>
          <cell r="E200" t="str">
            <v>= (Tk x Tb) : Qt</v>
          </cell>
          <cell r="G200" t="str">
            <v>(L02)</v>
          </cell>
          <cell r="H200">
            <v>2.1991148575128552</v>
          </cell>
          <cell r="I200" t="str">
            <v>jam</v>
          </cell>
        </row>
        <row r="201">
          <cell r="D201" t="str">
            <v>-  Pekerja</v>
          </cell>
          <cell r="E201" t="str">
            <v>= (Tk x P) : Qt</v>
          </cell>
          <cell r="G201" t="str">
            <v>(L01)</v>
          </cell>
          <cell r="H201">
            <v>4.3982297150257104</v>
          </cell>
          <cell r="I201" t="str">
            <v>jam</v>
          </cell>
        </row>
        <row r="203">
          <cell r="A203" t="str">
            <v>4.</v>
          </cell>
          <cell r="C203" t="str">
            <v>HARGA DASAR SATUAN UPAH, BAHAN DAN ALAT</v>
          </cell>
        </row>
        <row r="204">
          <cell r="C204" t="str">
            <v>Lihat lampiran.</v>
          </cell>
        </row>
        <row r="206">
          <cell r="A206" t="str">
            <v>5.</v>
          </cell>
          <cell r="C206" t="str">
            <v>ANALISA HARGA SATUAN PEKERJAAN</v>
          </cell>
        </row>
        <row r="207">
          <cell r="C207" t="str">
            <v>Lihat perhitungan dalam LAMPIRAN 2 PENAWARAN</v>
          </cell>
        </row>
        <row r="208">
          <cell r="C208" t="str">
            <v>PEREKEMAN ANALISA MASING-MASING HARGA</v>
          </cell>
        </row>
        <row r="209">
          <cell r="C209" t="str">
            <v>SATUAN.</v>
          </cell>
        </row>
        <row r="210">
          <cell r="C210" t="str">
            <v>Didapat Harga Satuan Pekerjaan :</v>
          </cell>
        </row>
        <row r="212">
          <cell r="C212" t="str">
            <v xml:space="preserve">Rp.  </v>
          </cell>
          <cell r="D212" t="e">
            <v>#REF!</v>
          </cell>
          <cell r="E212" t="str">
            <v xml:space="preserve"> / M3</v>
          </cell>
        </row>
        <row r="216">
          <cell r="A216" t="str">
            <v>6.</v>
          </cell>
          <cell r="C216" t="str">
            <v>MASA PELAKSANAAN YANG DIPERLUKAN</v>
          </cell>
        </row>
        <row r="217">
          <cell r="C217" t="str">
            <v>Masa Pelaksanaan :</v>
          </cell>
          <cell r="D217" t="str">
            <v>. . . . . . . . . . . .</v>
          </cell>
        </row>
        <row r="219">
          <cell r="A219" t="str">
            <v>7.</v>
          </cell>
          <cell r="C219" t="str">
            <v>VOLUME PEKERJAAN YANG DIPERLUKAN</v>
          </cell>
        </row>
        <row r="220">
          <cell r="C220" t="str">
            <v>Volume pekerjaan  :</v>
          </cell>
          <cell r="D220">
            <v>0</v>
          </cell>
          <cell r="E220" t="str">
            <v>M3</v>
          </cell>
        </row>
        <row r="241">
          <cell r="A241" t="str">
            <v>ITEM PEMBAYARAN NO.</v>
          </cell>
          <cell r="D241" t="str">
            <v>:  II.1</v>
          </cell>
          <cell r="J241" t="str">
            <v>Analisa EI-7610</v>
          </cell>
        </row>
        <row r="242">
          <cell r="A242" t="str">
            <v>JENIS PEKERJAAN</v>
          </cell>
          <cell r="D242" t="str">
            <v>:  Pengadaan T. Pancg. Bt. Pratekan</v>
          </cell>
        </row>
        <row r="243">
          <cell r="A243" t="str">
            <v>SATUAN PEMBAYARAN</v>
          </cell>
          <cell r="D243" t="str">
            <v>:  M'</v>
          </cell>
          <cell r="E243" t="str">
            <v>Ukuran cm</v>
          </cell>
          <cell r="F243" t="str">
            <v>:</v>
          </cell>
          <cell r="G243" t="str">
            <v>50 x 22 L= 9 M</v>
          </cell>
          <cell r="I243" t="str">
            <v>URAIAN ANALISA HARGA SATUAN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A249" t="str">
            <v>I.</v>
          </cell>
          <cell r="C249" t="str">
            <v>ASUMSI</v>
          </cell>
        </row>
        <row r="250">
          <cell r="A250">
            <v>1</v>
          </cell>
          <cell r="C250" t="str">
            <v>Membeli Tiang Pancang jadi dari Pabrik</v>
          </cell>
        </row>
        <row r="251">
          <cell r="A251">
            <v>2</v>
          </cell>
          <cell r="C251" t="str">
            <v>Lokasi pekerjaan : di Kandang Kab. A. Selatan</v>
          </cell>
        </row>
        <row r="252">
          <cell r="A252">
            <v>3</v>
          </cell>
          <cell r="C252" t="str">
            <v>Jarak rata-rata Base camp ke lokasi pekerjaan</v>
          </cell>
          <cell r="G252" t="str">
            <v>L</v>
          </cell>
          <cell r="H252">
            <v>1</v>
          </cell>
          <cell r="I252" t="str">
            <v>KM</v>
          </cell>
        </row>
        <row r="253">
          <cell r="A253">
            <v>4</v>
          </cell>
          <cell r="C253" t="str">
            <v>Jam kerja efektif per-hari</v>
          </cell>
          <cell r="G253" t="str">
            <v>Tk</v>
          </cell>
          <cell r="H253">
            <v>7</v>
          </cell>
          <cell r="I253" t="str">
            <v>jam</v>
          </cell>
        </row>
        <row r="254">
          <cell r="A254">
            <v>5</v>
          </cell>
          <cell r="C254" t="str">
            <v>Ukuran tiang pancang sesuai kebutuhan (diameter)</v>
          </cell>
          <cell r="G254" t="str">
            <v>Uk</v>
          </cell>
          <cell r="H254" t="str">
            <v>500 x 220</v>
          </cell>
          <cell r="I254" t="str">
            <v>cm</v>
          </cell>
        </row>
        <row r="255">
          <cell r="A255">
            <v>6</v>
          </cell>
          <cell r="C255" t="str">
            <v>Panjang Tiang Pancang</v>
          </cell>
          <cell r="G255" t="str">
            <v>p</v>
          </cell>
          <cell r="H255">
            <v>9</v>
          </cell>
          <cell r="I255" t="str">
            <v>M</v>
          </cell>
        </row>
        <row r="256">
          <cell r="A256">
            <v>7</v>
          </cell>
          <cell r="C256" t="str">
            <v>Jarak pelabuhan ke Base Camp</v>
          </cell>
          <cell r="G256" t="str">
            <v>Ld2</v>
          </cell>
          <cell r="H256">
            <v>300</v>
          </cell>
          <cell r="I256" t="str">
            <v>KM</v>
          </cell>
        </row>
        <row r="258">
          <cell r="A258" t="str">
            <v>II.</v>
          </cell>
          <cell r="C258" t="str">
            <v>URUTAN KERJA</v>
          </cell>
        </row>
        <row r="259">
          <cell r="A259">
            <v>1</v>
          </cell>
          <cell r="C259" t="str">
            <v>Tiang pancang dikirim oleh pabrik ke pelabuhan ter-</v>
          </cell>
        </row>
        <row r="260">
          <cell r="C260" t="str">
            <v>dekat atau dari pabrik ke lokasi (kalau satu pulau)</v>
          </cell>
        </row>
        <row r="261">
          <cell r="A261">
            <v>2</v>
          </cell>
          <cell r="C261" t="str">
            <v>Tiang Pancang dari pelabuhan diangkut dengan truck</v>
          </cell>
        </row>
        <row r="262">
          <cell r="C262" t="str">
            <v>atas tanggungan kontraktor</v>
          </cell>
        </row>
        <row r="263">
          <cell r="A263">
            <v>3</v>
          </cell>
          <cell r="C263" t="str">
            <v>Memuat &amp; menurunkan dari/ke truck dengan Crane</v>
          </cell>
        </row>
        <row r="265">
          <cell r="A265" t="str">
            <v>III.</v>
          </cell>
          <cell r="C265" t="str">
            <v>PEMAKAIAN BAHAN, ALAT DAN TENAGA</v>
          </cell>
        </row>
        <row r="267">
          <cell r="A267" t="str">
            <v xml:space="preserve">   1.</v>
          </cell>
          <cell r="C267" t="str">
            <v>BAHAN</v>
          </cell>
        </row>
        <row r="268">
          <cell r="C268" t="str">
            <v>Tiang Pancang Beton Pratekan Lengkap</v>
          </cell>
          <cell r="G268" t="str">
            <v>(M50)</v>
          </cell>
          <cell r="H268">
            <v>1</v>
          </cell>
          <cell r="I268" t="str">
            <v>M3</v>
          </cell>
        </row>
        <row r="272">
          <cell r="A272" t="str">
            <v>2.</v>
          </cell>
          <cell r="C272" t="str">
            <v>ALAT</v>
          </cell>
        </row>
        <row r="273">
          <cell r="A273" t="str">
            <v>2.a</v>
          </cell>
          <cell r="C273" t="str">
            <v>TRAILER 20 TON</v>
          </cell>
          <cell r="G273" t="str">
            <v>(E29)</v>
          </cell>
        </row>
        <row r="274">
          <cell r="C274" t="str">
            <v>Kapasitas bak sekali muat</v>
          </cell>
          <cell r="G274" t="str">
            <v>V</v>
          </cell>
          <cell r="H274">
            <v>15</v>
          </cell>
          <cell r="I274" t="str">
            <v>batang</v>
          </cell>
        </row>
        <row r="275">
          <cell r="C275" t="str">
            <v>Faktor efisiensi alat</v>
          </cell>
          <cell r="G275" t="str">
            <v>Fa</v>
          </cell>
          <cell r="H275">
            <v>0.95</v>
          </cell>
        </row>
        <row r="276">
          <cell r="C276" t="str">
            <v>Kecepatan rata-rata bermuatan</v>
          </cell>
          <cell r="G276" t="str">
            <v>v1</v>
          </cell>
          <cell r="H276">
            <v>45</v>
          </cell>
          <cell r="I276" t="str">
            <v>Km/Jam</v>
          </cell>
        </row>
        <row r="277">
          <cell r="C277" t="str">
            <v>Kecepatan rata-rata kosong</v>
          </cell>
          <cell r="G277" t="str">
            <v>v2</v>
          </cell>
          <cell r="H277">
            <v>65</v>
          </cell>
          <cell r="I277" t="str">
            <v>Km/Jam</v>
          </cell>
        </row>
        <row r="278">
          <cell r="C278" t="str">
            <v>Waktu siklus    :</v>
          </cell>
          <cell r="G278" t="str">
            <v>Ts1</v>
          </cell>
        </row>
        <row r="279">
          <cell r="C279" t="str">
            <v>- Waktu tempuh isi  = (Ld2 : v1 ) x 60</v>
          </cell>
          <cell r="G279" t="str">
            <v>T1</v>
          </cell>
          <cell r="H279">
            <v>400</v>
          </cell>
          <cell r="I279" t="str">
            <v>menit</v>
          </cell>
        </row>
        <row r="280">
          <cell r="C280" t="str">
            <v>- Waktu tempuh kosong  = (Ld2 : v2)  x  60</v>
          </cell>
          <cell r="G280" t="str">
            <v>T2</v>
          </cell>
          <cell r="H280">
            <v>276.92307692307691</v>
          </cell>
          <cell r="I280" t="str">
            <v>menit</v>
          </cell>
        </row>
        <row r="281">
          <cell r="C281" t="str">
            <v>- Lain-lain (bongkar dan muat)</v>
          </cell>
          <cell r="G281" t="str">
            <v>T3</v>
          </cell>
          <cell r="H281">
            <v>30</v>
          </cell>
          <cell r="I281" t="str">
            <v>menit</v>
          </cell>
        </row>
        <row r="282">
          <cell r="G282" t="str">
            <v>Ts1</v>
          </cell>
          <cell r="H282">
            <v>706.92307692307691</v>
          </cell>
          <cell r="I282" t="str">
            <v>menit</v>
          </cell>
        </row>
        <row r="284">
          <cell r="C284" t="str">
            <v>Kapasitas Produksi / Jam   =</v>
          </cell>
          <cell r="E284" t="str">
            <v>V x p x Fa x 60</v>
          </cell>
          <cell r="G284" t="str">
            <v>Q1</v>
          </cell>
          <cell r="H284">
            <v>10.885201305767138</v>
          </cell>
          <cell r="I284" t="str">
            <v>M1/Jam</v>
          </cell>
        </row>
        <row r="285">
          <cell r="E285" t="str">
            <v>Ts1</v>
          </cell>
          <cell r="G285" t="str">
            <v>Q1</v>
          </cell>
          <cell r="H285">
            <v>1.1973721436343852</v>
          </cell>
          <cell r="I285" t="str">
            <v>M3/Jam</v>
          </cell>
        </row>
        <row r="287">
          <cell r="C287" t="str">
            <v>Koefisien Alat / m3</v>
          </cell>
          <cell r="D287" t="str">
            <v xml:space="preserve">  = 1 : Q1</v>
          </cell>
          <cell r="G287" t="str">
            <v>(E29)</v>
          </cell>
          <cell r="H287">
            <v>0.83516223867101058</v>
          </cell>
          <cell r="I287" t="str">
            <v>Jam</v>
          </cell>
        </row>
        <row r="289">
          <cell r="A289" t="str">
            <v>2.b</v>
          </cell>
          <cell r="C289" t="str">
            <v xml:space="preserve">CRANE </v>
          </cell>
          <cell r="G289" t="str">
            <v>(E07)</v>
          </cell>
        </row>
        <row r="290">
          <cell r="C290" t="str">
            <v>Kapasitas</v>
          </cell>
          <cell r="G290" t="str">
            <v>V2</v>
          </cell>
          <cell r="H290">
            <v>3</v>
          </cell>
          <cell r="I290" t="str">
            <v>batang</v>
          </cell>
        </row>
        <row r="291">
          <cell r="C291" t="str">
            <v>Faktor Efisiensi alat</v>
          </cell>
          <cell r="G291" t="str">
            <v>Fa</v>
          </cell>
          <cell r="H291">
            <v>0.95</v>
          </cell>
          <cell r="I291" t="str">
            <v>-</v>
          </cell>
        </row>
        <row r="292">
          <cell r="C292" t="str">
            <v>Waktu siklus</v>
          </cell>
        </row>
        <row r="293">
          <cell r="C293" t="str">
            <v>- Waktu memuat dan membongkar</v>
          </cell>
          <cell r="G293" t="str">
            <v>T1</v>
          </cell>
          <cell r="H293">
            <v>15</v>
          </cell>
          <cell r="I293" t="str">
            <v>menit</v>
          </cell>
          <cell r="J293" t="str">
            <v>Lumpsum</v>
          </cell>
        </row>
        <row r="294">
          <cell r="C294" t="str">
            <v>- dan lain-lain ( termasuk mengatur dan menggeser)</v>
          </cell>
          <cell r="G294" t="str">
            <v>T2</v>
          </cell>
          <cell r="H294">
            <v>5</v>
          </cell>
          <cell r="I294" t="str">
            <v>menit</v>
          </cell>
        </row>
        <row r="295">
          <cell r="G295" t="str">
            <v>Ts2</v>
          </cell>
          <cell r="H295">
            <v>20</v>
          </cell>
          <cell r="I295" t="str">
            <v>menit</v>
          </cell>
        </row>
        <row r="297">
          <cell r="C297" t="str">
            <v>Kap. Prod. / jam  =</v>
          </cell>
          <cell r="D297" t="str">
            <v>V x p x Fa x 60</v>
          </cell>
          <cell r="G297" t="str">
            <v>Q2</v>
          </cell>
          <cell r="H297">
            <v>76.95</v>
          </cell>
          <cell r="I297" t="str">
            <v>M1/jam</v>
          </cell>
        </row>
        <row r="298">
          <cell r="D298" t="str">
            <v>Ts2</v>
          </cell>
          <cell r="G298" t="str">
            <v>Q2</v>
          </cell>
          <cell r="H298">
            <v>8.464500000000001</v>
          </cell>
          <cell r="I298" t="str">
            <v>M3/jam</v>
          </cell>
        </row>
        <row r="299">
          <cell r="C299" t="str">
            <v>Koefisien Alat / M3</v>
          </cell>
          <cell r="D299" t="str">
            <v xml:space="preserve"> =  1  :  Q2</v>
          </cell>
          <cell r="G299" t="str">
            <v>(E07)</v>
          </cell>
          <cell r="H299">
            <v>0.11814046901766198</v>
          </cell>
          <cell r="I299" t="str">
            <v>jam</v>
          </cell>
        </row>
        <row r="301">
          <cell r="J301" t="str">
            <v>Berlanjut ke hal. berikut.</v>
          </cell>
        </row>
        <row r="302">
          <cell r="A302" t="str">
            <v>ITEM PEMBAYARAN NO.</v>
          </cell>
          <cell r="D302" t="str">
            <v>:  II.1</v>
          </cell>
          <cell r="J302" t="str">
            <v>Analisa EI-7610</v>
          </cell>
        </row>
        <row r="303">
          <cell r="A303" t="str">
            <v>JENIS PEKERJAAN</v>
          </cell>
          <cell r="D303" t="str">
            <v>:  Pengadaan T. Pancg. Bt. Pratekan</v>
          </cell>
          <cell r="G303" t="str">
            <v>50 x 22</v>
          </cell>
        </row>
        <row r="304">
          <cell r="A304" t="str">
            <v>SATUAN PEMBAYARAN</v>
          </cell>
          <cell r="D304" t="str">
            <v>:  M3</v>
          </cell>
          <cell r="H304" t="str">
            <v xml:space="preserve">        URAIAN ANALISA HARGA SATUAN</v>
          </cell>
        </row>
        <row r="305">
          <cell r="J305" t="str">
            <v>Lanjutan</v>
          </cell>
        </row>
        <row r="307">
          <cell r="A307" t="str">
            <v>No.</v>
          </cell>
          <cell r="C307" t="str">
            <v>U R A I A N</v>
          </cell>
          <cell r="G307" t="str">
            <v>KODE</v>
          </cell>
          <cell r="H307" t="str">
            <v>KOEF.</v>
          </cell>
          <cell r="I307" t="str">
            <v>SATUAN</v>
          </cell>
          <cell r="J307" t="str">
            <v>KETERANGAN</v>
          </cell>
        </row>
        <row r="310">
          <cell r="A310" t="str">
            <v>2.c.</v>
          </cell>
          <cell r="C310" t="str">
            <v>ALAT  BANTU</v>
          </cell>
        </row>
        <row r="311">
          <cell r="C311" t="str">
            <v>Diperlukan alat bantu untuk transportasi</v>
          </cell>
          <cell r="J311" t="str">
            <v>Lumpsum</v>
          </cell>
        </row>
        <row r="312">
          <cell r="C312" t="str">
            <v>- Tackle</v>
          </cell>
        </row>
        <row r="313">
          <cell r="C313" t="str">
            <v>- Tambang</v>
          </cell>
        </row>
        <row r="314">
          <cell r="C314" t="str">
            <v>- Alat kecil lainnya</v>
          </cell>
        </row>
        <row r="316">
          <cell r="A316" t="str">
            <v>3.</v>
          </cell>
          <cell r="C316" t="str">
            <v>TENAGA</v>
          </cell>
        </row>
        <row r="317">
          <cell r="C317" t="str">
            <v>Produksi per hari  (unloading)  =  Q2 x Tk</v>
          </cell>
          <cell r="G317" t="str">
            <v>Qt</v>
          </cell>
          <cell r="H317">
            <v>59.251500000000007</v>
          </cell>
          <cell r="I317" t="str">
            <v>M3</v>
          </cell>
        </row>
        <row r="318">
          <cell r="C318" t="str">
            <v>Kebutuhan tenaga  (di lokasi pekerjaan) :</v>
          </cell>
        </row>
        <row r="319">
          <cell r="D319" t="str">
            <v>- Mandor</v>
          </cell>
          <cell r="G319" t="str">
            <v>M</v>
          </cell>
          <cell r="H319">
            <v>0</v>
          </cell>
          <cell r="I319" t="str">
            <v>orang</v>
          </cell>
        </row>
        <row r="320">
          <cell r="D320" t="str">
            <v>- Tukang</v>
          </cell>
          <cell r="G320" t="str">
            <v>Tb</v>
          </cell>
          <cell r="H320">
            <v>0</v>
          </cell>
          <cell r="I320" t="str">
            <v>orang</v>
          </cell>
        </row>
        <row r="321">
          <cell r="D321" t="str">
            <v>- Pekerja</v>
          </cell>
          <cell r="G321" t="str">
            <v>P</v>
          </cell>
          <cell r="H321">
            <v>1</v>
          </cell>
          <cell r="I321" t="str">
            <v>orang</v>
          </cell>
        </row>
        <row r="323">
          <cell r="C323" t="str">
            <v>Koefisien Tenaga / M3   :</v>
          </cell>
        </row>
        <row r="324">
          <cell r="D324" t="str">
            <v>-  Mandor</v>
          </cell>
          <cell r="E324" t="str">
            <v>= (Tk x M) : Qt</v>
          </cell>
          <cell r="G324" t="str">
            <v>(L03)</v>
          </cell>
          <cell r="H324">
            <v>0</v>
          </cell>
          <cell r="I324" t="str">
            <v>jam</v>
          </cell>
        </row>
        <row r="325">
          <cell r="D325" t="str">
            <v>-  Tukang</v>
          </cell>
          <cell r="E325" t="str">
            <v>= (Tk x Tb) : Qt</v>
          </cell>
          <cell r="G325" t="str">
            <v>(L02)</v>
          </cell>
          <cell r="H325">
            <v>0</v>
          </cell>
          <cell r="I325" t="str">
            <v>jam</v>
          </cell>
        </row>
        <row r="326">
          <cell r="D326" t="str">
            <v>-  Pekerja</v>
          </cell>
          <cell r="E326" t="str">
            <v>= (Tk x P) : Qt</v>
          </cell>
          <cell r="G326" t="str">
            <v>(L01)</v>
          </cell>
          <cell r="H326">
            <v>0.11814046901766198</v>
          </cell>
          <cell r="I326" t="str">
            <v>jam</v>
          </cell>
        </row>
        <row r="329">
          <cell r="A329" t="str">
            <v>4.</v>
          </cell>
          <cell r="C329" t="str">
            <v>HARGA DASAR SATUAN UPAH, BAHAN DAN ALAT</v>
          </cell>
        </row>
        <row r="330">
          <cell r="C330" t="str">
            <v>Lihat lampiran.</v>
          </cell>
        </row>
        <row r="332">
          <cell r="A332" t="str">
            <v>5.</v>
          </cell>
          <cell r="C332" t="str">
            <v>ANALISA HARGA SATUAN PEKERJAAN</v>
          </cell>
        </row>
        <row r="333">
          <cell r="C333" t="str">
            <v>Lihat perhitungan dalam LAMPIRAN 2 PENAWARAN</v>
          </cell>
        </row>
        <row r="334">
          <cell r="C334" t="str">
            <v>PEREKEMAN ANALISA MASING-MASING HARGA</v>
          </cell>
        </row>
        <row r="335">
          <cell r="C335" t="str">
            <v>SATUAN.</v>
          </cell>
        </row>
        <row r="336">
          <cell r="C336" t="str">
            <v>Didapat Harga Satuan Pekerjaan :</v>
          </cell>
        </row>
        <row r="338">
          <cell r="C338" t="str">
            <v xml:space="preserve">Rp.  </v>
          </cell>
          <cell r="D338">
            <v>497812.353</v>
          </cell>
          <cell r="E338" t="str">
            <v xml:space="preserve"> / M1</v>
          </cell>
        </row>
        <row r="342">
          <cell r="A342" t="str">
            <v>6.</v>
          </cell>
          <cell r="C342" t="str">
            <v>MASA PELAKSANAAN YANG DIPERLUKAN</v>
          </cell>
        </row>
        <row r="343">
          <cell r="C343" t="str">
            <v>Masa Pelaksanaan :</v>
          </cell>
          <cell r="D343">
            <v>45.349971665761139</v>
          </cell>
          <cell r="E343" t="str">
            <v>Hari</v>
          </cell>
        </row>
        <row r="345">
          <cell r="A345" t="str">
            <v>7.</v>
          </cell>
          <cell r="C345" t="str">
            <v>VOLUME PEKERJAAN YANG DIPERLUKAN</v>
          </cell>
        </row>
        <row r="346">
          <cell r="C346" t="str">
            <v>Volume pekerjaan  :</v>
          </cell>
          <cell r="D346">
            <v>2664</v>
          </cell>
          <cell r="E346" t="str">
            <v>M'</v>
          </cell>
        </row>
        <row r="362">
          <cell r="A362" t="str">
            <v>ITEM PEMBAYARAN NO.</v>
          </cell>
          <cell r="D362" t="str">
            <v>:  7.6 (13) a</v>
          </cell>
          <cell r="J362" t="str">
            <v>Analisa EI-7613</v>
          </cell>
        </row>
        <row r="363">
          <cell r="A363" t="str">
            <v>JENIS PEKERJAAN</v>
          </cell>
          <cell r="D363" t="str">
            <v>:  Pemancangan T. Pancang Baja</v>
          </cell>
          <cell r="H363" t="str">
            <v>(Dia 400 mm)</v>
          </cell>
        </row>
        <row r="364">
          <cell r="A364" t="str">
            <v>SATUAN PEMBAYARAN</v>
          </cell>
          <cell r="D364" t="str">
            <v>:  M'</v>
          </cell>
          <cell r="H364" t="str">
            <v xml:space="preserve">        URAIAN ANALISA HARGA SATUAN</v>
          </cell>
        </row>
        <row r="367">
          <cell r="A367" t="str">
            <v>No.</v>
          </cell>
          <cell r="C367" t="str">
            <v>U R A I A N</v>
          </cell>
          <cell r="G367" t="str">
            <v>KODE</v>
          </cell>
          <cell r="H367" t="str">
            <v>KOEF.</v>
          </cell>
          <cell r="I367" t="str">
            <v>SATUAN</v>
          </cell>
          <cell r="J367" t="str">
            <v>KETERANGAN</v>
          </cell>
        </row>
        <row r="370">
          <cell r="A370" t="str">
            <v>I.</v>
          </cell>
          <cell r="C370" t="str">
            <v>ASUMSI</v>
          </cell>
        </row>
        <row r="371">
          <cell r="A371">
            <v>1</v>
          </cell>
          <cell r="C371" t="str">
            <v>Menggunakan alat (cara mekanik)</v>
          </cell>
        </row>
        <row r="372">
          <cell r="A372">
            <v>2</v>
          </cell>
          <cell r="C372" t="str">
            <v>Lokasi pekerjaan : di lokasi</v>
          </cell>
        </row>
        <row r="373">
          <cell r="A373">
            <v>3</v>
          </cell>
          <cell r="C373" t="str">
            <v>Jam kerja efektif per-hari</v>
          </cell>
          <cell r="G373" t="str">
            <v>Tk</v>
          </cell>
          <cell r="H373">
            <v>7</v>
          </cell>
          <cell r="I373" t="str">
            <v>jam</v>
          </cell>
        </row>
        <row r="374">
          <cell r="A374">
            <v>4</v>
          </cell>
          <cell r="C374" t="str">
            <v>Panjang Tiang</v>
          </cell>
          <cell r="G374" t="str">
            <v>p</v>
          </cell>
          <cell r="H374">
            <v>20</v>
          </cell>
          <cell r="I374" t="str">
            <v>M</v>
          </cell>
        </row>
        <row r="375">
          <cell r="A375">
            <v>5</v>
          </cell>
          <cell r="C375" t="str">
            <v>Pemakaian Kawat las dan alat Las utk penyambungan</v>
          </cell>
        </row>
        <row r="376">
          <cell r="C376" t="str">
            <v>termasuk dalam item Penyediaan Tiang Pancang</v>
          </cell>
        </row>
        <row r="378">
          <cell r="A378" t="str">
            <v>II.</v>
          </cell>
          <cell r="C378" t="str">
            <v>URUTAN KERJA</v>
          </cell>
        </row>
        <row r="379">
          <cell r="A379">
            <v>1</v>
          </cell>
          <cell r="C379" t="str">
            <v>Material Tiang pancang yang telah siap ada dekat</v>
          </cell>
        </row>
        <row r="380">
          <cell r="C380" t="str">
            <v>lokasi pemancangan</v>
          </cell>
        </row>
        <row r="381">
          <cell r="A381">
            <v>2</v>
          </cell>
          <cell r="C381" t="str">
            <v>Penyambungan dilakukan pada saat pemancangan</v>
          </cell>
        </row>
        <row r="383">
          <cell r="A383" t="str">
            <v>III.</v>
          </cell>
          <cell r="C383" t="str">
            <v>PEMAKAIAN BAHAN, ALAT DAN TENAGA</v>
          </cell>
        </row>
        <row r="385">
          <cell r="A385" t="str">
            <v xml:space="preserve">   1.</v>
          </cell>
          <cell r="C385" t="str">
            <v>BAHAN</v>
          </cell>
        </row>
        <row r="386">
          <cell r="C386" t="str">
            <v xml:space="preserve">Pemakaian bahan pada pekerjaan penyiapan </v>
          </cell>
        </row>
        <row r="387">
          <cell r="C387" t="str">
            <v>material tiang pancang</v>
          </cell>
        </row>
        <row r="389">
          <cell r="A389" t="str">
            <v>2.</v>
          </cell>
          <cell r="C389" t="str">
            <v>ALAT</v>
          </cell>
        </row>
        <row r="392">
          <cell r="A392" t="str">
            <v>2.a</v>
          </cell>
          <cell r="C392" t="str">
            <v>Crane on Track 35 Ton</v>
          </cell>
          <cell r="G392" t="str">
            <v>(E31)</v>
          </cell>
        </row>
        <row r="393">
          <cell r="C393" t="str">
            <v>Kapasitas</v>
          </cell>
          <cell r="G393" t="str">
            <v>V1</v>
          </cell>
          <cell r="H393">
            <v>1</v>
          </cell>
          <cell r="I393" t="str">
            <v>Titik</v>
          </cell>
        </row>
        <row r="394">
          <cell r="C394" t="str">
            <v>Faktor Efisiensi alat</v>
          </cell>
          <cell r="G394" t="str">
            <v>Fa</v>
          </cell>
          <cell r="H394">
            <v>0.83</v>
          </cell>
          <cell r="I394" t="str">
            <v>-</v>
          </cell>
        </row>
        <row r="395">
          <cell r="C395" t="str">
            <v>Waktu siklus</v>
          </cell>
        </row>
        <row r="396">
          <cell r="C396" t="str">
            <v>- Waktu penggeseran dan penyetelan tiang</v>
          </cell>
          <cell r="G396" t="str">
            <v>T1</v>
          </cell>
          <cell r="H396">
            <v>75</v>
          </cell>
          <cell r="I396" t="str">
            <v>menit</v>
          </cell>
        </row>
        <row r="397">
          <cell r="C397" t="str">
            <v>- Waktu pemancangan sampai kalendering 3 cm</v>
          </cell>
          <cell r="G397" t="str">
            <v>T2</v>
          </cell>
          <cell r="H397">
            <v>85</v>
          </cell>
          <cell r="I397" t="str">
            <v>menit</v>
          </cell>
        </row>
        <row r="398">
          <cell r="C398" t="str">
            <v>- Waktu penjambungan tiang</v>
          </cell>
          <cell r="G398" t="str">
            <v>T3</v>
          </cell>
          <cell r="H398">
            <v>85</v>
          </cell>
          <cell r="I398" t="str">
            <v>menit</v>
          </cell>
        </row>
        <row r="399">
          <cell r="G399" t="str">
            <v>Ts1</v>
          </cell>
          <cell r="H399">
            <v>170</v>
          </cell>
          <cell r="I399" t="str">
            <v>menit</v>
          </cell>
        </row>
        <row r="401">
          <cell r="C401" t="str">
            <v>Kap. Prod. / jam  =</v>
          </cell>
          <cell r="D401" t="str">
            <v>V1 x p x Fa</v>
          </cell>
          <cell r="G401" t="str">
            <v>Q1</v>
          </cell>
          <cell r="H401">
            <v>5.8588235294117634</v>
          </cell>
          <cell r="I401" t="str">
            <v>M1/jam</v>
          </cell>
        </row>
        <row r="402">
          <cell r="D402" t="str">
            <v>Ts1</v>
          </cell>
        </row>
        <row r="403">
          <cell r="C403" t="str">
            <v xml:space="preserve">Koefisien Alat / m' </v>
          </cell>
          <cell r="D403" t="str">
            <v xml:space="preserve"> = 1 : Q1</v>
          </cell>
          <cell r="G403" t="str">
            <v>(E31)</v>
          </cell>
          <cell r="H403">
            <v>0.17068273092369482</v>
          </cell>
          <cell r="I403" t="str">
            <v>Jam</v>
          </cell>
        </row>
        <row r="405">
          <cell r="A405" t="str">
            <v>2.b</v>
          </cell>
          <cell r="C405" t="str">
            <v>PILE DRIVER HAMMER</v>
          </cell>
          <cell r="G405" t="str">
            <v>(E30)</v>
          </cell>
        </row>
        <row r="406">
          <cell r="C406" t="str">
            <v>Kapasitas</v>
          </cell>
          <cell r="G406" t="str">
            <v>V2</v>
          </cell>
          <cell r="H406">
            <v>1</v>
          </cell>
          <cell r="I406" t="str">
            <v>Titik</v>
          </cell>
        </row>
        <row r="407">
          <cell r="C407" t="str">
            <v>Faktor Efisiensi alat</v>
          </cell>
          <cell r="G407" t="str">
            <v>Fa</v>
          </cell>
          <cell r="H407">
            <v>0.83</v>
          </cell>
          <cell r="I407" t="str">
            <v>-</v>
          </cell>
        </row>
        <row r="408">
          <cell r="C408" t="str">
            <v>Waktu siklus</v>
          </cell>
        </row>
        <row r="409">
          <cell r="C409" t="str">
            <v>- Waktu pemancangan sampai kalendering 3 cm</v>
          </cell>
          <cell r="G409" t="str">
            <v>Ts2</v>
          </cell>
          <cell r="H409">
            <v>85</v>
          </cell>
          <cell r="I409" t="str">
            <v>menit</v>
          </cell>
        </row>
        <row r="411">
          <cell r="C411" t="str">
            <v>Kap. Prod. / jam  =</v>
          </cell>
          <cell r="D411" t="str">
            <v>V2 x p x Fa</v>
          </cell>
          <cell r="G411" t="str">
            <v>Q2</v>
          </cell>
          <cell r="H411">
            <v>11.717647058823527</v>
          </cell>
          <cell r="I411" t="str">
            <v>M1/jam</v>
          </cell>
        </row>
        <row r="412">
          <cell r="D412" t="str">
            <v>Ts2</v>
          </cell>
        </row>
        <row r="413">
          <cell r="C413" t="str">
            <v xml:space="preserve">Koefisien Alat / m' </v>
          </cell>
          <cell r="D413" t="str">
            <v xml:space="preserve"> = 1 : Q2</v>
          </cell>
          <cell r="G413" t="str">
            <v>(E07)</v>
          </cell>
          <cell r="H413">
            <v>8.534136546184741E-2</v>
          </cell>
          <cell r="I413" t="str">
            <v>Jam</v>
          </cell>
        </row>
        <row r="417">
          <cell r="A417" t="str">
            <v>2.b.</v>
          </cell>
          <cell r="C417" t="str">
            <v>ALAT  BANTU</v>
          </cell>
        </row>
        <row r="418">
          <cell r="C418" t="str">
            <v>Diperlukan alat bantu kecil selama penyetelan dan</v>
          </cell>
          <cell r="J418" t="str">
            <v>Lumpsum</v>
          </cell>
        </row>
        <row r="419">
          <cell r="C419" t="str">
            <v>penyambungan</v>
          </cell>
        </row>
        <row r="420">
          <cell r="C420" t="str">
            <v>- Rantai/sling baja, dan Lain-Lain</v>
          </cell>
        </row>
        <row r="422">
          <cell r="J422" t="str">
            <v>Berlanjut ke hal. berikut.</v>
          </cell>
        </row>
        <row r="423">
          <cell r="A423" t="str">
            <v>ITEM PEMBAYARAN NO.</v>
          </cell>
          <cell r="D423" t="str">
            <v>:  7.6 (13) a</v>
          </cell>
          <cell r="J423" t="str">
            <v>Analisa EI-7613</v>
          </cell>
        </row>
        <row r="424">
          <cell r="A424" t="str">
            <v>JENIS PEKERJAAN</v>
          </cell>
          <cell r="D424" t="str">
            <v>:  Pemancangan T. Pancang Baja</v>
          </cell>
          <cell r="G424" t="str">
            <v>(Dia 400 mm)</v>
          </cell>
        </row>
        <row r="425">
          <cell r="A425" t="str">
            <v>SATUAN PEMBAYARAN</v>
          </cell>
          <cell r="D425" t="str">
            <v>:  M'</v>
          </cell>
          <cell r="H425" t="str">
            <v xml:space="preserve">        URAIAN ANALISA HARGA SATUAN</v>
          </cell>
        </row>
        <row r="426">
          <cell r="J426" t="str">
            <v>Lanjutan</v>
          </cell>
        </row>
        <row r="428">
          <cell r="A428" t="str">
            <v>No.</v>
          </cell>
          <cell r="C428" t="str">
            <v>U R A I A N</v>
          </cell>
          <cell r="G428" t="str">
            <v>KODE</v>
          </cell>
          <cell r="H428" t="str">
            <v>KOEF.</v>
          </cell>
          <cell r="I428" t="str">
            <v>SATUAN</v>
          </cell>
          <cell r="J428" t="str">
            <v>KETERANGAN</v>
          </cell>
        </row>
        <row r="431">
          <cell r="A431" t="str">
            <v>3.</v>
          </cell>
          <cell r="C431" t="str">
            <v>TENAGA</v>
          </cell>
        </row>
        <row r="432">
          <cell r="C432" t="str">
            <v>Produksi Tiang dalam 1 hari</v>
          </cell>
          <cell r="E432" t="str">
            <v>= Tk x Q1</v>
          </cell>
          <cell r="G432" t="str">
            <v>Qt</v>
          </cell>
          <cell r="H432">
            <v>41.011764705882342</v>
          </cell>
          <cell r="I432" t="str">
            <v>M'</v>
          </cell>
        </row>
        <row r="433">
          <cell r="C433" t="str">
            <v>Kebutuhan tenaga tambahan di lokasi :</v>
          </cell>
        </row>
        <row r="434">
          <cell r="D434" t="str">
            <v>- Mandor</v>
          </cell>
          <cell r="G434" t="str">
            <v>M</v>
          </cell>
          <cell r="H434">
            <v>1</v>
          </cell>
          <cell r="I434" t="str">
            <v>orang</v>
          </cell>
        </row>
        <row r="435">
          <cell r="D435" t="str">
            <v>- Tukang</v>
          </cell>
          <cell r="G435" t="str">
            <v>Tb</v>
          </cell>
          <cell r="H435">
            <v>3</v>
          </cell>
          <cell r="I435" t="str">
            <v>orang</v>
          </cell>
        </row>
        <row r="436">
          <cell r="D436" t="str">
            <v>- Pekerja</v>
          </cell>
          <cell r="G436" t="str">
            <v>P</v>
          </cell>
          <cell r="H436">
            <v>9</v>
          </cell>
          <cell r="I436" t="str">
            <v>orang</v>
          </cell>
        </row>
        <row r="438">
          <cell r="C438" t="str">
            <v>Koefisien Tenaga / M1   :</v>
          </cell>
        </row>
        <row r="439">
          <cell r="D439" t="str">
            <v>-  Mandor</v>
          </cell>
          <cell r="E439" t="str">
            <v xml:space="preserve"> = ( Tk x M ) : Qt</v>
          </cell>
          <cell r="G439" t="str">
            <v>(L03)</v>
          </cell>
          <cell r="H439">
            <v>0.17068273092369482</v>
          </cell>
          <cell r="I439" t="str">
            <v>jam</v>
          </cell>
        </row>
        <row r="440">
          <cell r="D440" t="str">
            <v>-  Tukang</v>
          </cell>
          <cell r="E440" t="str">
            <v xml:space="preserve"> = ( Tk x Tb ) : Qt</v>
          </cell>
          <cell r="G440" t="str">
            <v>(L02)</v>
          </cell>
          <cell r="H440">
            <v>0.51204819277108449</v>
          </cell>
          <cell r="I440" t="str">
            <v>jam</v>
          </cell>
        </row>
        <row r="441">
          <cell r="D441" t="str">
            <v>-  Pekerja</v>
          </cell>
          <cell r="E441" t="str">
            <v xml:space="preserve"> = ( Tk x P ) : Qt</v>
          </cell>
          <cell r="G441" t="str">
            <v>(L01)</v>
          </cell>
          <cell r="H441">
            <v>1.5361445783132535</v>
          </cell>
          <cell r="I441" t="str">
            <v>jam</v>
          </cell>
        </row>
        <row r="444">
          <cell r="A444" t="str">
            <v>4.</v>
          </cell>
          <cell r="C444" t="str">
            <v>HARGA DASAR SATUAN UPAH, BAHAN DAN ALAT</v>
          </cell>
        </row>
        <row r="445">
          <cell r="C445" t="str">
            <v>Lihat lampiran.</v>
          </cell>
        </row>
        <row r="447">
          <cell r="A447" t="str">
            <v>5.</v>
          </cell>
          <cell r="C447" t="str">
            <v>ANALISA HARGA SATUAN PEKERJAAN</v>
          </cell>
        </row>
        <row r="448">
          <cell r="C448" t="str">
            <v>Lihat perhitungan dalam LAMPIRAN 2 PENAWARAN</v>
          </cell>
        </row>
        <row r="449">
          <cell r="C449" t="str">
            <v>PEREKEMAN ANALISA MASING-MASING HARGA</v>
          </cell>
        </row>
        <row r="450">
          <cell r="C450" t="str">
            <v>SATUAN.</v>
          </cell>
        </row>
        <row r="451">
          <cell r="C451" t="str">
            <v>Didapat Harga Satuan Pekerjaan :</v>
          </cell>
        </row>
        <row r="453">
          <cell r="C453" t="str">
            <v xml:space="preserve">Rp.  </v>
          </cell>
          <cell r="D453">
            <v>290315.61907828122</v>
          </cell>
          <cell r="E453" t="str">
            <v xml:space="preserve"> / M'</v>
          </cell>
        </row>
        <row r="457">
          <cell r="A457" t="str">
            <v>6.</v>
          </cell>
          <cell r="C457" t="str">
            <v>MASA PELAKSANAAN YANG DIPERLUKAN</v>
          </cell>
        </row>
        <row r="458">
          <cell r="C458" t="str">
            <v>Masa Pelaksanaan :</v>
          </cell>
          <cell r="D458" t="str">
            <v>. . . . . . . . . . . .</v>
          </cell>
        </row>
        <row r="460">
          <cell r="A460" t="str">
            <v>7.</v>
          </cell>
          <cell r="C460" t="str">
            <v>VOLUME PEKERJAAN YANG DIPERLUKAN</v>
          </cell>
        </row>
        <row r="461">
          <cell r="C461" t="str">
            <v>Volume pekerjaan  :</v>
          </cell>
          <cell r="D461">
            <v>0</v>
          </cell>
          <cell r="E461" t="str">
            <v xml:space="preserve">    M'</v>
          </cell>
        </row>
        <row r="482">
          <cell r="A482" t="str">
            <v>ITEM PEMBAYARAN NO.</v>
          </cell>
          <cell r="D482" t="str">
            <v>:  II.2</v>
          </cell>
          <cell r="J482" t="str">
            <v>Analisa EI-7612</v>
          </cell>
        </row>
        <row r="483">
          <cell r="A483" t="str">
            <v>JENIS PEKERJAAN</v>
          </cell>
          <cell r="D483" t="str">
            <v>:  Pemancgn. T. Pancang Beton</v>
          </cell>
          <cell r="G483" t="str">
            <v>( 50 x 22 ) cm</v>
          </cell>
        </row>
        <row r="484">
          <cell r="A484" t="str">
            <v>SATUAN PEMBAYARAN</v>
          </cell>
          <cell r="D484" t="str">
            <v>:  M'</v>
          </cell>
          <cell r="H484" t="str">
            <v xml:space="preserve">        URAIAN ANALISA HARGA SATUAN</v>
          </cell>
        </row>
        <row r="487">
          <cell r="A487" t="str">
            <v>No.</v>
          </cell>
          <cell r="C487" t="str">
            <v>U R A I A N</v>
          </cell>
          <cell r="G487" t="str">
            <v>KODE</v>
          </cell>
          <cell r="H487" t="str">
            <v>KOEF.</v>
          </cell>
          <cell r="I487" t="str">
            <v>SATUAN</v>
          </cell>
          <cell r="J487" t="str">
            <v>KETERANGAN</v>
          </cell>
        </row>
        <row r="490">
          <cell r="A490" t="str">
            <v>I.</v>
          </cell>
          <cell r="C490" t="str">
            <v>ASUMSI</v>
          </cell>
        </row>
        <row r="491">
          <cell r="A491">
            <v>1</v>
          </cell>
          <cell r="C491" t="str">
            <v>Menggunakan alat (cara mekanik)</v>
          </cell>
        </row>
        <row r="492">
          <cell r="A492">
            <v>2</v>
          </cell>
          <cell r="C492" t="str">
            <v>Lokasi pekerjaan : di lokasi</v>
          </cell>
        </row>
        <row r="493">
          <cell r="A493">
            <v>3</v>
          </cell>
          <cell r="C493" t="str">
            <v>Jam kerja efektif per-hari</v>
          </cell>
          <cell r="G493" t="str">
            <v>Tk</v>
          </cell>
          <cell r="H493">
            <v>7</v>
          </cell>
          <cell r="I493" t="str">
            <v>jam</v>
          </cell>
        </row>
        <row r="494">
          <cell r="A494">
            <v>4</v>
          </cell>
          <cell r="C494" t="str">
            <v>Panjang Tiang</v>
          </cell>
          <cell r="G494" t="str">
            <v>p</v>
          </cell>
          <cell r="H494">
            <v>9</v>
          </cell>
          <cell r="I494" t="str">
            <v>M</v>
          </cell>
        </row>
        <row r="495">
          <cell r="A495">
            <v>5</v>
          </cell>
          <cell r="C495" t="str">
            <v>Ukuran Tiang sesuai keperluan</v>
          </cell>
        </row>
        <row r="496">
          <cell r="A496">
            <v>6</v>
          </cell>
          <cell r="C496" t="str">
            <v>Pemakaian Kawat las dan alat Las utk penyambungan</v>
          </cell>
        </row>
        <row r="497">
          <cell r="C497" t="str">
            <v>termasuk dlm item Penyediaan Tiang Pancang Beton</v>
          </cell>
        </row>
        <row r="500">
          <cell r="A500" t="str">
            <v>II.</v>
          </cell>
          <cell r="C500" t="str">
            <v>URUTAN KERJA</v>
          </cell>
        </row>
        <row r="501">
          <cell r="A501">
            <v>1</v>
          </cell>
          <cell r="C501" t="str">
            <v>Material Tiang pancang yang telah siap ada dekat lokasi</v>
          </cell>
        </row>
        <row r="502">
          <cell r="C502" t="str">
            <v>pemancangan</v>
          </cell>
        </row>
        <row r="503">
          <cell r="A503">
            <v>2</v>
          </cell>
          <cell r="C503" t="str">
            <v>Penyambungan dilakukan pada saat pemancangan</v>
          </cell>
        </row>
        <row r="505">
          <cell r="A505" t="str">
            <v>III.</v>
          </cell>
          <cell r="C505" t="str">
            <v>PEMAKAIAN BAHAN, ALAT DAN TENAGA</v>
          </cell>
        </row>
        <row r="507">
          <cell r="A507" t="str">
            <v xml:space="preserve">   1.</v>
          </cell>
          <cell r="C507" t="str">
            <v>BAHAN</v>
          </cell>
        </row>
        <row r="508">
          <cell r="C508" t="str">
            <v xml:space="preserve">Pemakaian bahan pada pekerjaan penyiapan </v>
          </cell>
        </row>
        <row r="509">
          <cell r="C509" t="str">
            <v>material tiang pancang</v>
          </cell>
        </row>
        <row r="511">
          <cell r="A511" t="str">
            <v>2.</v>
          </cell>
          <cell r="C511" t="str">
            <v>ALAT</v>
          </cell>
        </row>
        <row r="513">
          <cell r="A513" t="str">
            <v>2.a</v>
          </cell>
          <cell r="C513" t="str">
            <v>Crane on Track 35 Ton</v>
          </cell>
          <cell r="G513" t="str">
            <v>(E31)</v>
          </cell>
        </row>
        <row r="514">
          <cell r="C514" t="str">
            <v>Kapasitas</v>
          </cell>
          <cell r="G514" t="str">
            <v>V1</v>
          </cell>
          <cell r="H514">
            <v>1</v>
          </cell>
          <cell r="I514" t="str">
            <v>Titik</v>
          </cell>
        </row>
        <row r="515">
          <cell r="C515" t="str">
            <v>Faktor Efisiensi alat</v>
          </cell>
          <cell r="G515" t="str">
            <v>Fa</v>
          </cell>
          <cell r="H515">
            <v>0.9</v>
          </cell>
          <cell r="I515" t="str">
            <v>-</v>
          </cell>
        </row>
        <row r="516">
          <cell r="C516" t="str">
            <v>Waktu siklus</v>
          </cell>
        </row>
        <row r="517">
          <cell r="C517" t="str">
            <v>- Waktu penggeseran dan penyetelan tiang</v>
          </cell>
          <cell r="G517" t="str">
            <v>T1</v>
          </cell>
          <cell r="H517">
            <v>20</v>
          </cell>
          <cell r="I517" t="str">
            <v>menit</v>
          </cell>
        </row>
        <row r="518">
          <cell r="C518" t="str">
            <v>- Waktu pemancangan sampai kalendering 3 cm</v>
          </cell>
          <cell r="G518" t="str">
            <v>T2</v>
          </cell>
          <cell r="H518">
            <v>25</v>
          </cell>
          <cell r="I518" t="str">
            <v>menit</v>
          </cell>
        </row>
        <row r="519">
          <cell r="C519" t="str">
            <v>- Waktu penjambungan tiang</v>
          </cell>
          <cell r="G519" t="str">
            <v>T3</v>
          </cell>
          <cell r="H519">
            <v>0</v>
          </cell>
          <cell r="I519" t="str">
            <v>menit</v>
          </cell>
        </row>
        <row r="520">
          <cell r="G520" t="str">
            <v>Ts1</v>
          </cell>
          <cell r="H520">
            <v>45</v>
          </cell>
          <cell r="I520" t="str">
            <v>menit</v>
          </cell>
        </row>
        <row r="522">
          <cell r="C522" t="str">
            <v>Kap. Prod. / jam  =</v>
          </cell>
          <cell r="D522" t="str">
            <v>V1 x p x Fa x 60</v>
          </cell>
          <cell r="G522" t="str">
            <v>Q1</v>
          </cell>
          <cell r="H522">
            <v>10.8</v>
          </cell>
          <cell r="I522" t="str">
            <v>M1/jam</v>
          </cell>
        </row>
        <row r="523">
          <cell r="D523" t="str">
            <v>Ts1</v>
          </cell>
        </row>
        <row r="524">
          <cell r="C524" t="str">
            <v xml:space="preserve">Koefisien Alat / m' </v>
          </cell>
          <cell r="D524" t="str">
            <v>= 1 : Q1</v>
          </cell>
          <cell r="G524" t="str">
            <v>(E31)</v>
          </cell>
          <cell r="H524">
            <v>9.2592592592592587E-2</v>
          </cell>
          <cell r="I524" t="str">
            <v>Jam</v>
          </cell>
        </row>
        <row r="526">
          <cell r="A526" t="str">
            <v>2.b</v>
          </cell>
          <cell r="C526" t="str">
            <v>PILE DRIVER HAMMER</v>
          </cell>
          <cell r="G526" t="str">
            <v>(E30)</v>
          </cell>
        </row>
        <row r="527">
          <cell r="C527" t="str">
            <v>Kapasitas</v>
          </cell>
          <cell r="G527" t="str">
            <v>V2</v>
          </cell>
          <cell r="H527">
            <v>1</v>
          </cell>
          <cell r="I527" t="str">
            <v>Titik</v>
          </cell>
        </row>
        <row r="528">
          <cell r="C528" t="str">
            <v>Faktor Efisiensi alat</v>
          </cell>
          <cell r="G528" t="str">
            <v>Fa</v>
          </cell>
          <cell r="H528">
            <v>0.9</v>
          </cell>
          <cell r="I528" t="str">
            <v>-</v>
          </cell>
        </row>
        <row r="529">
          <cell r="C529" t="str">
            <v>Waktu siklus</v>
          </cell>
        </row>
        <row r="530">
          <cell r="C530" t="str">
            <v>- Waktu pemancangan sampai kalendering 3 cm</v>
          </cell>
          <cell r="G530" t="str">
            <v>Ts2</v>
          </cell>
          <cell r="H530">
            <v>30</v>
          </cell>
          <cell r="I530" t="str">
            <v>menit</v>
          </cell>
        </row>
        <row r="532">
          <cell r="C532" t="str">
            <v>Kap. Prod. / jam  =</v>
          </cell>
          <cell r="D532" t="str">
            <v>V2 x p x Fa</v>
          </cell>
          <cell r="G532" t="str">
            <v>Q1</v>
          </cell>
          <cell r="H532">
            <v>16.2</v>
          </cell>
          <cell r="I532" t="str">
            <v>M1/jam</v>
          </cell>
        </row>
        <row r="533">
          <cell r="D533" t="str">
            <v>Ts2</v>
          </cell>
        </row>
        <row r="534">
          <cell r="C534" t="str">
            <v xml:space="preserve">Koefisien Alat / m' </v>
          </cell>
          <cell r="D534" t="str">
            <v>= 1 : Q1</v>
          </cell>
          <cell r="G534" t="str">
            <v>(E07)</v>
          </cell>
          <cell r="H534">
            <v>6.1728395061728399E-2</v>
          </cell>
          <cell r="I534" t="str">
            <v>Jam</v>
          </cell>
        </row>
        <row r="537">
          <cell r="A537" t="str">
            <v>2.b.</v>
          </cell>
          <cell r="C537" t="str">
            <v>ALAT  BANTU</v>
          </cell>
        </row>
        <row r="538">
          <cell r="C538" t="str">
            <v>Diperlukan alat bantu kecil selama penyetelan dan</v>
          </cell>
          <cell r="J538" t="str">
            <v>Lumpsum</v>
          </cell>
        </row>
        <row r="539">
          <cell r="C539" t="str">
            <v xml:space="preserve">    penyambungan</v>
          </cell>
        </row>
        <row r="540">
          <cell r="C540" t="str">
            <v>- Rantai/sling baja</v>
          </cell>
        </row>
        <row r="542">
          <cell r="J542" t="str">
            <v>Berlanjut ke hal. berikut.</v>
          </cell>
        </row>
        <row r="543">
          <cell r="A543" t="str">
            <v>ITEM PEMBAYARAN NO.</v>
          </cell>
          <cell r="D543" t="str">
            <v>:  II.2</v>
          </cell>
          <cell r="J543" t="str">
            <v>Analisa EI-7612</v>
          </cell>
        </row>
        <row r="544">
          <cell r="A544" t="str">
            <v>JENIS PEKERJAAN</v>
          </cell>
          <cell r="D544" t="str">
            <v>:  Pemancgn. T. Pancang Beton</v>
          </cell>
          <cell r="F544" t="str">
            <v>( 50 x 22 ) cm</v>
          </cell>
        </row>
        <row r="545">
          <cell r="A545" t="str">
            <v>SATUAN PEMBAYARAN</v>
          </cell>
          <cell r="D545" t="str">
            <v>:  M'</v>
          </cell>
          <cell r="H545" t="str">
            <v xml:space="preserve">        URAIAN ANALISA HARGA SATUAN</v>
          </cell>
        </row>
        <row r="546">
          <cell r="J546" t="str">
            <v>Lanjutan</v>
          </cell>
        </row>
        <row r="548">
          <cell r="A548" t="str">
            <v>No.</v>
          </cell>
          <cell r="C548" t="str">
            <v>U R A I A N</v>
          </cell>
          <cell r="G548" t="str">
            <v>KODE</v>
          </cell>
          <cell r="H548" t="str">
            <v>KOEF.</v>
          </cell>
          <cell r="I548" t="str">
            <v>SATUAN</v>
          </cell>
          <cell r="J548" t="str">
            <v>KETERANGAN</v>
          </cell>
        </row>
        <row r="551">
          <cell r="A551" t="str">
            <v>3.</v>
          </cell>
          <cell r="C551" t="str">
            <v>TENAGA</v>
          </cell>
        </row>
        <row r="552">
          <cell r="C552" t="str">
            <v>Produksi Tiang dalam 1 hari</v>
          </cell>
          <cell r="E552" t="str">
            <v>= Tk x Q1</v>
          </cell>
          <cell r="G552" t="str">
            <v>Qt</v>
          </cell>
          <cell r="H552">
            <v>113.39999999999999</v>
          </cell>
          <cell r="I552" t="str">
            <v>M'</v>
          </cell>
        </row>
        <row r="553">
          <cell r="C553" t="str">
            <v>Kebutuhan tenaga tambahan di lokasi ::</v>
          </cell>
        </row>
        <row r="554">
          <cell r="D554" t="str">
            <v>- Mandor</v>
          </cell>
          <cell r="G554" t="str">
            <v>M</v>
          </cell>
          <cell r="H554">
            <v>1</v>
          </cell>
          <cell r="I554" t="str">
            <v>orang</v>
          </cell>
        </row>
        <row r="555">
          <cell r="D555" t="str">
            <v>- Tukang</v>
          </cell>
          <cell r="G555" t="str">
            <v>Tb</v>
          </cell>
          <cell r="H555">
            <v>1</v>
          </cell>
          <cell r="I555" t="str">
            <v>orang</v>
          </cell>
        </row>
        <row r="556">
          <cell r="D556" t="str">
            <v>- Pekerja</v>
          </cell>
          <cell r="G556" t="str">
            <v>P</v>
          </cell>
          <cell r="H556">
            <v>3</v>
          </cell>
          <cell r="I556" t="str">
            <v>orang</v>
          </cell>
        </row>
        <row r="558">
          <cell r="C558" t="str">
            <v>Koefisien Tenaga / M3   :</v>
          </cell>
        </row>
        <row r="559">
          <cell r="D559" t="str">
            <v>-  Mandor</v>
          </cell>
          <cell r="E559" t="str">
            <v xml:space="preserve"> = ( Tk x M ) : Qt</v>
          </cell>
          <cell r="G559" t="str">
            <v>(L03)</v>
          </cell>
          <cell r="H559">
            <v>6.1728395061728399E-2</v>
          </cell>
          <cell r="I559" t="str">
            <v>jam</v>
          </cell>
        </row>
        <row r="560">
          <cell r="D560" t="str">
            <v>-  Tukang</v>
          </cell>
          <cell r="E560" t="str">
            <v xml:space="preserve"> = ( Tk x Tb ) : Qt</v>
          </cell>
          <cell r="G560" t="str">
            <v>(L02)</v>
          </cell>
          <cell r="H560">
            <v>7.9365079365079375E-2</v>
          </cell>
          <cell r="I560" t="str">
            <v>jam</v>
          </cell>
        </row>
        <row r="561">
          <cell r="D561" t="str">
            <v>-  Pekerja</v>
          </cell>
          <cell r="E561" t="str">
            <v xml:space="preserve"> = ( Tk x P ) : Qt</v>
          </cell>
          <cell r="G561" t="str">
            <v>(L01)</v>
          </cell>
          <cell r="H561">
            <v>0.23809523809523811</v>
          </cell>
          <cell r="I561" t="str">
            <v>jam</v>
          </cell>
        </row>
        <row r="564">
          <cell r="A564" t="str">
            <v>4.</v>
          </cell>
          <cell r="C564" t="str">
            <v>HARGA DASAR SATUAN UPAH, BAHAN DAN ALAT</v>
          </cell>
        </row>
        <row r="565">
          <cell r="C565" t="str">
            <v>Lihat lampiran.</v>
          </cell>
        </row>
        <row r="567">
          <cell r="A567" t="str">
            <v>5.</v>
          </cell>
          <cell r="C567" t="str">
            <v>ANALISA HARGA SATUAN PEKERJAAN</v>
          </cell>
        </row>
        <row r="568">
          <cell r="C568" t="str">
            <v>Lihat perhitungan dalam LAMPIRAN 2 PENAWARAN</v>
          </cell>
        </row>
        <row r="569">
          <cell r="C569" t="str">
            <v>PEREKEMAN ANALISA MASING-MASING HARGA</v>
          </cell>
        </row>
        <row r="570">
          <cell r="C570" t="str">
            <v>SATUAN.</v>
          </cell>
        </row>
        <row r="571">
          <cell r="C571" t="str">
            <v>Didapat Harga Satuan Pekerjaan :</v>
          </cell>
        </row>
        <row r="573">
          <cell r="C573" t="str">
            <v xml:space="preserve">Rp.  </v>
          </cell>
          <cell r="D573">
            <v>30180.77</v>
          </cell>
          <cell r="E573" t="str">
            <v xml:space="preserve"> / M'</v>
          </cell>
        </row>
        <row r="577">
          <cell r="A577" t="str">
            <v>6.</v>
          </cell>
          <cell r="C577" t="str">
            <v>MASA PELAKSANAAN YANG DIPERLUKAN</v>
          </cell>
        </row>
        <row r="578">
          <cell r="C578" t="str">
            <v>Masa Pelaksanaan :</v>
          </cell>
          <cell r="D578">
            <v>42.416225749559082</v>
          </cell>
          <cell r="E578" t="str">
            <v>Hari</v>
          </cell>
        </row>
        <row r="580">
          <cell r="A580" t="str">
            <v>7.</v>
          </cell>
          <cell r="C580" t="str">
            <v>VOLUME PEKERJAAN YANG DIPERLUKAN</v>
          </cell>
        </row>
        <row r="581">
          <cell r="C581" t="str">
            <v>Volume pekerjaan  :</v>
          </cell>
          <cell r="D581">
            <v>1924</v>
          </cell>
          <cell r="E581" t="str">
            <v>M'</v>
          </cell>
        </row>
        <row r="602">
          <cell r="A602" t="str">
            <v>ITEM PEMBAYARAN NO.</v>
          </cell>
          <cell r="D602" t="str">
            <v>:  7.6 ( ....... )</v>
          </cell>
          <cell r="J602" t="str">
            <v>Analisa EI-76...</v>
          </cell>
        </row>
        <row r="603">
          <cell r="A603" t="str">
            <v>JENIS PEKERJAAN</v>
          </cell>
          <cell r="D603" t="str">
            <v>: Pemancgn. T. Panc. Btn. Pratekan</v>
          </cell>
        </row>
        <row r="604">
          <cell r="A604" t="str">
            <v>SATUAN PEMBAYARAN</v>
          </cell>
          <cell r="D604" t="str">
            <v>:  M'</v>
          </cell>
          <cell r="H604" t="str">
            <v xml:space="preserve">        URAIAN ANALISA HARGA SATUAN</v>
          </cell>
        </row>
        <row r="607">
          <cell r="A607" t="str">
            <v>No.</v>
          </cell>
          <cell r="C607" t="str">
            <v>U R A I A N</v>
          </cell>
          <cell r="G607" t="str">
            <v>KODE</v>
          </cell>
          <cell r="H607" t="str">
            <v>KOEF.</v>
          </cell>
          <cell r="I607" t="str">
            <v>SATUAN</v>
          </cell>
          <cell r="J607" t="str">
            <v>KETERANGAN</v>
          </cell>
        </row>
        <row r="610">
          <cell r="A610" t="str">
            <v>I.</v>
          </cell>
          <cell r="C610" t="str">
            <v>ASUMSI</v>
          </cell>
        </row>
        <row r="611">
          <cell r="A611">
            <v>1</v>
          </cell>
          <cell r="C611" t="str">
            <v>Menggunakan alat (cara mekanik)</v>
          </cell>
        </row>
        <row r="612">
          <cell r="A612">
            <v>2</v>
          </cell>
          <cell r="C612" t="str">
            <v>Lokasi pekerjaan : di lokasi</v>
          </cell>
        </row>
        <row r="613">
          <cell r="A613">
            <v>3</v>
          </cell>
          <cell r="C613" t="str">
            <v>Jam kerja efektif per-hari</v>
          </cell>
          <cell r="G613" t="str">
            <v>Tk</v>
          </cell>
          <cell r="H613">
            <v>7</v>
          </cell>
          <cell r="I613" t="str">
            <v>jam</v>
          </cell>
        </row>
        <row r="614">
          <cell r="A614">
            <v>4</v>
          </cell>
          <cell r="C614" t="str">
            <v>Panjang Tiang</v>
          </cell>
          <cell r="G614" t="str">
            <v>p</v>
          </cell>
          <cell r="H614">
            <v>20</v>
          </cell>
          <cell r="I614" t="str">
            <v>M</v>
          </cell>
        </row>
        <row r="615">
          <cell r="A615">
            <v>5</v>
          </cell>
          <cell r="C615" t="str">
            <v>Ukuran Tiang (sesuai kebutuhan)</v>
          </cell>
          <cell r="G615" t="str">
            <v>Uk</v>
          </cell>
          <cell r="H615">
            <v>0.35</v>
          </cell>
          <cell r="I615" t="str">
            <v>Cm</v>
          </cell>
        </row>
        <row r="620">
          <cell r="A620" t="str">
            <v>II.</v>
          </cell>
          <cell r="C620" t="str">
            <v>URUTAN KERJA</v>
          </cell>
        </row>
        <row r="621">
          <cell r="A621">
            <v>1</v>
          </cell>
          <cell r="C621" t="str">
            <v>Material Tiang pancang yang telah siap ada dekat lokasi</v>
          </cell>
        </row>
        <row r="622">
          <cell r="C622" t="str">
            <v>pemancangan</v>
          </cell>
        </row>
        <row r="623">
          <cell r="A623">
            <v>2</v>
          </cell>
          <cell r="C623" t="str">
            <v>Penyambungan dilakukan pada saat pemancangan</v>
          </cell>
        </row>
        <row r="625">
          <cell r="A625" t="str">
            <v>III.</v>
          </cell>
          <cell r="C625" t="str">
            <v>PEMAKAIAN BAHAN, ALAT DAN TENAGA</v>
          </cell>
        </row>
        <row r="627">
          <cell r="A627" t="str">
            <v xml:space="preserve">   1.</v>
          </cell>
          <cell r="C627" t="str">
            <v>BAHAN</v>
          </cell>
        </row>
        <row r="628">
          <cell r="C628" t="str">
            <v xml:space="preserve">Pemakaian Bahan Pada pekerjaan penyiapan </v>
          </cell>
        </row>
        <row r="629">
          <cell r="C629" t="str">
            <v>material tiang pancang</v>
          </cell>
        </row>
        <row r="631">
          <cell r="A631" t="str">
            <v>2.</v>
          </cell>
          <cell r="C631" t="str">
            <v>ALAT</v>
          </cell>
        </row>
        <row r="632">
          <cell r="H632">
            <v>0</v>
          </cell>
        </row>
        <row r="633">
          <cell r="A633" t="str">
            <v>2.a</v>
          </cell>
          <cell r="C633" t="str">
            <v>Crane on Track 35 Ton</v>
          </cell>
          <cell r="G633" t="str">
            <v>(E31)</v>
          </cell>
        </row>
        <row r="634">
          <cell r="C634" t="str">
            <v>Kapasitas</v>
          </cell>
          <cell r="G634" t="str">
            <v>V1</v>
          </cell>
          <cell r="H634">
            <v>1</v>
          </cell>
          <cell r="I634" t="str">
            <v>Titik</v>
          </cell>
        </row>
        <row r="635">
          <cell r="C635" t="str">
            <v>Faktor Efisiensi alat</v>
          </cell>
          <cell r="G635" t="str">
            <v>Fa</v>
          </cell>
          <cell r="H635">
            <v>0.83</v>
          </cell>
          <cell r="I635" t="str">
            <v>-</v>
          </cell>
        </row>
        <row r="636">
          <cell r="C636" t="str">
            <v>Waktu siklus</v>
          </cell>
        </row>
        <row r="637">
          <cell r="C637" t="str">
            <v>- Waktu penggeseran dan penyetelan tiang</v>
          </cell>
          <cell r="G637" t="str">
            <v>T1</v>
          </cell>
          <cell r="H637">
            <v>75</v>
          </cell>
          <cell r="I637" t="str">
            <v>menit</v>
          </cell>
        </row>
        <row r="638">
          <cell r="C638" t="str">
            <v>- Waktu pemancangan sampai kalendering 3 cm</v>
          </cell>
          <cell r="G638" t="str">
            <v>T2</v>
          </cell>
          <cell r="H638">
            <v>45</v>
          </cell>
          <cell r="I638" t="str">
            <v>menit</v>
          </cell>
        </row>
        <row r="639">
          <cell r="C639" t="str">
            <v>- Waktu penjambungan tiang</v>
          </cell>
          <cell r="G639" t="str">
            <v>T3</v>
          </cell>
          <cell r="H639">
            <v>45</v>
          </cell>
          <cell r="I639" t="str">
            <v>menit</v>
          </cell>
        </row>
        <row r="640">
          <cell r="G640" t="str">
            <v>Ts1</v>
          </cell>
          <cell r="H640">
            <v>90</v>
          </cell>
          <cell r="I640" t="str">
            <v>menit</v>
          </cell>
        </row>
        <row r="642">
          <cell r="C642" t="str">
            <v>Kap. Prod. / jam  =</v>
          </cell>
          <cell r="D642" t="str">
            <v>V1 x p x Fa</v>
          </cell>
          <cell r="G642" t="str">
            <v>Q1</v>
          </cell>
          <cell r="H642">
            <v>11.066666666666665</v>
          </cell>
          <cell r="I642" t="str">
            <v>M1/jam</v>
          </cell>
        </row>
        <row r="643">
          <cell r="D643" t="str">
            <v>Ts1</v>
          </cell>
        </row>
        <row r="644">
          <cell r="C644" t="str">
            <v xml:space="preserve">Koefisien Alat / m' </v>
          </cell>
          <cell r="D644" t="str">
            <v>= 1 : Q1</v>
          </cell>
          <cell r="G644" t="str">
            <v>(E31)</v>
          </cell>
          <cell r="H644">
            <v>9.0361445783132543E-2</v>
          </cell>
          <cell r="I644" t="str">
            <v>Jam</v>
          </cell>
        </row>
        <row r="646">
          <cell r="A646" t="str">
            <v>2.b</v>
          </cell>
          <cell r="C646" t="str">
            <v>PILE DRIVER HAMMER</v>
          </cell>
          <cell r="G646" t="str">
            <v>(E30)</v>
          </cell>
        </row>
        <row r="647">
          <cell r="C647" t="str">
            <v>Kapasitas</v>
          </cell>
          <cell r="G647" t="str">
            <v>V2</v>
          </cell>
          <cell r="H647">
            <v>1</v>
          </cell>
          <cell r="I647" t="str">
            <v>Titik</v>
          </cell>
        </row>
        <row r="648">
          <cell r="C648" t="str">
            <v>Faktor Efisiensi alat</v>
          </cell>
          <cell r="G648" t="str">
            <v>Fa</v>
          </cell>
          <cell r="H648">
            <v>0.83</v>
          </cell>
          <cell r="I648" t="str">
            <v>-</v>
          </cell>
        </row>
        <row r="649">
          <cell r="C649" t="str">
            <v>Waktu siklus</v>
          </cell>
        </row>
        <row r="650">
          <cell r="C650" t="str">
            <v>- Waktu pemancangan sampai kalendering 3 cm</v>
          </cell>
          <cell r="G650" t="str">
            <v>Ts2</v>
          </cell>
          <cell r="H650">
            <v>45</v>
          </cell>
          <cell r="I650" t="str">
            <v>menit</v>
          </cell>
        </row>
        <row r="652">
          <cell r="C652" t="str">
            <v>Kap. Prod. / jam  =</v>
          </cell>
          <cell r="D652" t="str">
            <v>V2 x p x Fa</v>
          </cell>
          <cell r="G652" t="str">
            <v>Q2</v>
          </cell>
          <cell r="H652">
            <v>22.133333333333329</v>
          </cell>
          <cell r="I652" t="str">
            <v>M1/jam</v>
          </cell>
        </row>
        <row r="653">
          <cell r="D653" t="str">
            <v>Ts2</v>
          </cell>
        </row>
        <row r="654">
          <cell r="C654" t="str">
            <v xml:space="preserve">Koefisien Alat / m' </v>
          </cell>
          <cell r="D654" t="str">
            <v>= 1 : Q2</v>
          </cell>
          <cell r="G654" t="str">
            <v>(E07)</v>
          </cell>
          <cell r="H654">
            <v>4.5180722891566272E-2</v>
          </cell>
          <cell r="I654" t="str">
            <v>Jam</v>
          </cell>
        </row>
        <row r="657">
          <cell r="A657" t="str">
            <v>2.b.</v>
          </cell>
          <cell r="C657" t="str">
            <v>ALAT  BANTU</v>
          </cell>
        </row>
        <row r="658">
          <cell r="C658" t="str">
            <v>Diperlukan alat bantu kecil selama penyetelan dan</v>
          </cell>
          <cell r="J658" t="str">
            <v>Lumpsum</v>
          </cell>
        </row>
        <row r="659">
          <cell r="C659" t="str">
            <v>penyambungan</v>
          </cell>
        </row>
        <row r="660">
          <cell r="C660" t="str">
            <v>- Rantai/sling baja, dan lain-lain</v>
          </cell>
        </row>
        <row r="662">
          <cell r="J662" t="str">
            <v>Berlanjut ke hal. berikut.</v>
          </cell>
        </row>
        <row r="663">
          <cell r="A663" t="str">
            <v>ITEM PEMBAYARAN NO.</v>
          </cell>
          <cell r="D663" t="str">
            <v>:  7.6 ( ....... )</v>
          </cell>
          <cell r="J663" t="str">
            <v>Analisa EI-76...</v>
          </cell>
        </row>
        <row r="664">
          <cell r="A664" t="str">
            <v>JENIS PEKERJAAN</v>
          </cell>
          <cell r="D664" t="str">
            <v>: Pemancgn. T. Panc. Btn. Pratekan</v>
          </cell>
        </row>
        <row r="665">
          <cell r="A665" t="str">
            <v>SATUAN PEMBAYARAN</v>
          </cell>
          <cell r="D665" t="str">
            <v>:  M'</v>
          </cell>
          <cell r="H665" t="str">
            <v xml:space="preserve">        URAIAN ANALISA HARGA SATUAN</v>
          </cell>
        </row>
        <row r="666">
          <cell r="J666" t="str">
            <v>Lanjutan</v>
          </cell>
        </row>
        <row r="668">
          <cell r="A668" t="str">
            <v>No.</v>
          </cell>
          <cell r="C668" t="str">
            <v>U R A I A N</v>
          </cell>
          <cell r="G668" t="str">
            <v>KODE</v>
          </cell>
          <cell r="H668" t="str">
            <v>KOEF.</v>
          </cell>
          <cell r="I668" t="str">
            <v>SATUAN</v>
          </cell>
          <cell r="J668" t="str">
            <v>KETERANGAN</v>
          </cell>
        </row>
        <row r="671">
          <cell r="A671" t="str">
            <v>3.</v>
          </cell>
          <cell r="C671" t="str">
            <v>TENAGA</v>
          </cell>
        </row>
        <row r="672">
          <cell r="C672" t="str">
            <v>Produksi Tiang dalam 1 jam</v>
          </cell>
          <cell r="G672" t="str">
            <v>Qt</v>
          </cell>
          <cell r="H672">
            <v>11.066666666666665</v>
          </cell>
          <cell r="I672" t="str">
            <v>M'</v>
          </cell>
        </row>
        <row r="673">
          <cell r="C673" t="str">
            <v>Kebutuhan tenaga tambahan di lokasi ::</v>
          </cell>
        </row>
        <row r="674">
          <cell r="D674" t="str">
            <v>- Mandor</v>
          </cell>
          <cell r="G674" t="str">
            <v>M</v>
          </cell>
          <cell r="H674">
            <v>1</v>
          </cell>
          <cell r="I674" t="str">
            <v>orang</v>
          </cell>
        </row>
        <row r="675">
          <cell r="D675" t="str">
            <v>- Tukang</v>
          </cell>
          <cell r="G675" t="str">
            <v>Tb</v>
          </cell>
          <cell r="H675">
            <v>2</v>
          </cell>
          <cell r="I675" t="str">
            <v>orang</v>
          </cell>
        </row>
        <row r="676">
          <cell r="D676" t="str">
            <v>- Pekerja</v>
          </cell>
          <cell r="G676" t="str">
            <v>P</v>
          </cell>
          <cell r="H676">
            <v>9</v>
          </cell>
          <cell r="I676" t="str">
            <v>orang</v>
          </cell>
        </row>
        <row r="678">
          <cell r="C678" t="str">
            <v>Koefisien Tenaga / M3   :</v>
          </cell>
        </row>
        <row r="679">
          <cell r="D679" t="str">
            <v>-  Mandor</v>
          </cell>
          <cell r="E679" t="str">
            <v xml:space="preserve"> = M : Qt</v>
          </cell>
          <cell r="G679" t="str">
            <v>(L03)</v>
          </cell>
          <cell r="H679">
            <v>9.0361445783132543E-2</v>
          </cell>
          <cell r="I679" t="str">
            <v>jam</v>
          </cell>
        </row>
        <row r="680">
          <cell r="D680" t="str">
            <v>-  Tukang</v>
          </cell>
          <cell r="E680" t="str">
            <v xml:space="preserve"> = Tb : Qt</v>
          </cell>
          <cell r="G680" t="str">
            <v>(L02)</v>
          </cell>
          <cell r="H680">
            <v>0.18072289156626509</v>
          </cell>
          <cell r="I680" t="str">
            <v>jam</v>
          </cell>
        </row>
        <row r="681">
          <cell r="D681" t="str">
            <v>-  Pekerja</v>
          </cell>
          <cell r="E681" t="str">
            <v xml:space="preserve"> = P : Qt</v>
          </cell>
          <cell r="G681" t="str">
            <v>(L01)</v>
          </cell>
          <cell r="H681">
            <v>0.81325301204819289</v>
          </cell>
          <cell r="I681" t="str">
            <v>jam</v>
          </cell>
        </row>
        <row r="684">
          <cell r="A684" t="str">
            <v>4.</v>
          </cell>
          <cell r="C684" t="str">
            <v>HARGA DASAR SATUAN UPAH, BAHAN DAN ALAT</v>
          </cell>
        </row>
        <row r="685">
          <cell r="C685" t="str">
            <v>Lihat lampiran.</v>
          </cell>
        </row>
        <row r="687">
          <cell r="A687" t="str">
            <v>5.</v>
          </cell>
          <cell r="C687" t="str">
            <v>ANALISA HARGA SATUAN PEKERJAAN</v>
          </cell>
        </row>
        <row r="688">
          <cell r="C688" t="str">
            <v>Lihat perhitungan dalam LAMPIRAN 2 PENAWARAN</v>
          </cell>
        </row>
        <row r="689">
          <cell r="C689" t="str">
            <v>PEREKEMAN ANALISA MASING-MASING HARGA</v>
          </cell>
        </row>
        <row r="690">
          <cell r="C690" t="str">
            <v>SATUAN.</v>
          </cell>
        </row>
        <row r="691">
          <cell r="C691" t="str">
            <v>Didapat Harga Satuan Pekerjaan :</v>
          </cell>
        </row>
        <row r="693">
          <cell r="C693" t="str">
            <v xml:space="preserve">Rp.  </v>
          </cell>
          <cell r="D693">
            <v>36620.453797745504</v>
          </cell>
          <cell r="E693" t="str">
            <v xml:space="preserve"> / M'</v>
          </cell>
        </row>
        <row r="697">
          <cell r="A697" t="str">
            <v>6.</v>
          </cell>
          <cell r="C697" t="str">
            <v>MASA PELAKSANAAN YANG DIPERLUKAN</v>
          </cell>
        </row>
        <row r="698">
          <cell r="C698" t="str">
            <v>Masa Pelaksanaan :</v>
          </cell>
          <cell r="D698" t="str">
            <v>. . . . . . . . . . . .</v>
          </cell>
        </row>
        <row r="700">
          <cell r="A700" t="str">
            <v>7.</v>
          </cell>
          <cell r="C700" t="str">
            <v>VOLUME PEKERJAAN YANG DIPERLUKAN</v>
          </cell>
        </row>
        <row r="701">
          <cell r="C701" t="str">
            <v>Volume pekerjaan  :</v>
          </cell>
          <cell r="D701">
            <v>0</v>
          </cell>
          <cell r="E701" t="str">
            <v>M3</v>
          </cell>
        </row>
        <row r="723">
          <cell r="A723" t="str">
            <v>ITEM PEMBAYARAN NO.</v>
          </cell>
          <cell r="D723" t="str">
            <v>:  7.6 (25)</v>
          </cell>
          <cell r="J723" t="str">
            <v>Analisa EI-7618</v>
          </cell>
        </row>
        <row r="724">
          <cell r="A724" t="str">
            <v>JENIS PEKERJAAN</v>
          </cell>
          <cell r="D724" t="str">
            <v>:  Pengujian Tiang s/d Dia. 600 MM</v>
          </cell>
        </row>
        <row r="725">
          <cell r="A725" t="str">
            <v>SATUAN PEMBAYARAN</v>
          </cell>
          <cell r="D725" t="str">
            <v>:  BUAH</v>
          </cell>
          <cell r="H725" t="str">
            <v xml:space="preserve">        URAIAN ANALISA HARGA SATUAN</v>
          </cell>
        </row>
        <row r="728">
          <cell r="A728" t="str">
            <v>No.</v>
          </cell>
          <cell r="C728" t="str">
            <v>U R A I A N</v>
          </cell>
          <cell r="G728" t="str">
            <v>KODE</v>
          </cell>
          <cell r="H728" t="str">
            <v>KOEF.</v>
          </cell>
          <cell r="I728" t="str">
            <v>SATUAN</v>
          </cell>
          <cell r="J728" t="str">
            <v>KETERANGAN</v>
          </cell>
        </row>
        <row r="731">
          <cell r="A731" t="str">
            <v>I.</v>
          </cell>
          <cell r="C731" t="str">
            <v>ASUMSI</v>
          </cell>
        </row>
        <row r="732">
          <cell r="A732">
            <v>1</v>
          </cell>
          <cell r="C732" t="str">
            <v xml:space="preserve">Menggunakan Tiang Pancang Beton : Uk.40 x 40 cm </v>
          </cell>
        </row>
        <row r="733">
          <cell r="A733">
            <v>2</v>
          </cell>
          <cell r="C733" t="str">
            <v>Banyak Tiang</v>
          </cell>
          <cell r="G733" t="str">
            <v>Bh</v>
          </cell>
          <cell r="H733">
            <v>3</v>
          </cell>
          <cell r="I733" t="str">
            <v>Buah</v>
          </cell>
        </row>
        <row r="734">
          <cell r="A734">
            <v>3</v>
          </cell>
          <cell r="C734" t="str">
            <v>Panjang Tiang</v>
          </cell>
          <cell r="G734" t="str">
            <v>Pj</v>
          </cell>
          <cell r="H734">
            <v>24</v>
          </cell>
          <cell r="I734" t="str">
            <v>M</v>
          </cell>
        </row>
        <row r="735">
          <cell r="A735">
            <v>4</v>
          </cell>
          <cell r="C735" t="str">
            <v>Tiang Penahan dipancang sedalam</v>
          </cell>
          <cell r="G735" t="str">
            <v>Dl1</v>
          </cell>
          <cell r="H735">
            <v>21</v>
          </cell>
          <cell r="I735" t="str">
            <v>M</v>
          </cell>
        </row>
        <row r="736">
          <cell r="A736">
            <v>5</v>
          </cell>
          <cell r="C736" t="str">
            <v>Tiang Percobaan dipancang sedalam</v>
          </cell>
          <cell r="G736" t="str">
            <v>Dl2</v>
          </cell>
          <cell r="H736">
            <v>23</v>
          </cell>
          <cell r="I736" t="str">
            <v>M</v>
          </cell>
        </row>
        <row r="737">
          <cell r="A737">
            <v>6</v>
          </cell>
          <cell r="C737" t="str">
            <v>Pemancangan Tiang berdasarkan Item pekerjaan ybs</v>
          </cell>
        </row>
        <row r="738">
          <cell r="A738">
            <v>7</v>
          </cell>
          <cell r="C738" t="str">
            <v>Lama Pembebanan  2 hari</v>
          </cell>
          <cell r="G738" t="str">
            <v>Lb</v>
          </cell>
          <cell r="H738">
            <v>48</v>
          </cell>
          <cell r="I738" t="str">
            <v>Jam</v>
          </cell>
        </row>
        <row r="739">
          <cell r="A739">
            <v>8</v>
          </cell>
          <cell r="C739" t="str">
            <v>Tiang Percobahan</v>
          </cell>
          <cell r="G739" t="str">
            <v>p</v>
          </cell>
          <cell r="H739">
            <v>1</v>
          </cell>
          <cell r="I739" t="str">
            <v>Tiang</v>
          </cell>
        </row>
        <row r="741">
          <cell r="A741" t="str">
            <v>II.</v>
          </cell>
          <cell r="C741" t="str">
            <v>URUTAN KERJA</v>
          </cell>
        </row>
        <row r="742">
          <cell r="A742">
            <v>1</v>
          </cell>
          <cell r="C742" t="str">
            <v>Tiang pancang dipancang untuk kedalaman diatas</v>
          </cell>
        </row>
        <row r="743">
          <cell r="A743">
            <v>2</v>
          </cell>
          <cell r="C743" t="str">
            <v>Selesai dipancang disiapkan tempat pembebanan ber-</v>
          </cell>
        </row>
        <row r="744">
          <cell r="C744" t="str">
            <v>dasarkan ketentuan dengan balok baja H 400 x 400.</v>
          </cell>
        </row>
        <row r="745">
          <cell r="A745">
            <v>3</v>
          </cell>
          <cell r="C745" t="str">
            <v>Pemasangan Jack/Dongkrak dan dial pada 5 tempat</v>
          </cell>
        </row>
        <row r="748">
          <cell r="A748" t="str">
            <v>III.</v>
          </cell>
          <cell r="C748" t="str">
            <v>PEMAKAIAN BAHAN, ALAT DAN TENAGA</v>
          </cell>
        </row>
        <row r="749">
          <cell r="A749" t="str">
            <v xml:space="preserve">   1.</v>
          </cell>
          <cell r="C749" t="str">
            <v>BAHAN</v>
          </cell>
        </row>
        <row r="751">
          <cell r="C751" t="str">
            <v>Tiang Pancang</v>
          </cell>
          <cell r="D751" t="str">
            <v>=  Bh x Pj</v>
          </cell>
          <cell r="H751">
            <v>72</v>
          </cell>
          <cell r="I751" t="str">
            <v>Meter</v>
          </cell>
          <cell r="J751" t="str">
            <v>tidak dinilai</v>
          </cell>
        </row>
        <row r="752">
          <cell r="C752" t="str">
            <v>Pemancangan</v>
          </cell>
          <cell r="D752" t="str">
            <v>=  2 x Dl1 + dl2</v>
          </cell>
          <cell r="H752">
            <v>65</v>
          </cell>
          <cell r="I752" t="str">
            <v>Meter</v>
          </cell>
          <cell r="J752" t="str">
            <v>tidak dinilai</v>
          </cell>
        </row>
        <row r="753">
          <cell r="C753" t="str">
            <v>Baja Structure</v>
          </cell>
          <cell r="D753" t="str">
            <v>(profil H 400x400  = 24m)</v>
          </cell>
          <cell r="H753">
            <v>3360</v>
          </cell>
          <cell r="I753" t="str">
            <v>Kg</v>
          </cell>
          <cell r="J753" t="str">
            <v>sifatnya sewa</v>
          </cell>
        </row>
        <row r="754">
          <cell r="J754" t="str">
            <v>(harga 40 %)</v>
          </cell>
        </row>
        <row r="755">
          <cell r="A755" t="str">
            <v>2.</v>
          </cell>
          <cell r="C755" t="str">
            <v>ALAT</v>
          </cell>
        </row>
        <row r="757">
          <cell r="A757" t="str">
            <v>2.a</v>
          </cell>
          <cell r="C757" t="str">
            <v>Jack  Hydrolic</v>
          </cell>
        </row>
        <row r="758">
          <cell r="C758" t="str">
            <v>Kapasitas</v>
          </cell>
          <cell r="G758" t="str">
            <v>V1</v>
          </cell>
          <cell r="H758" t="e">
            <v>#REF!</v>
          </cell>
          <cell r="I758" t="str">
            <v>Ton</v>
          </cell>
        </row>
        <row r="759">
          <cell r="C759" t="str">
            <v>Faktor Efisiensi alat</v>
          </cell>
          <cell r="G759" t="str">
            <v>Fa</v>
          </cell>
          <cell r="H759">
            <v>1</v>
          </cell>
          <cell r="I759" t="str">
            <v>-</v>
          </cell>
        </row>
        <row r="760">
          <cell r="C760" t="str">
            <v>Waktu siklus</v>
          </cell>
        </row>
        <row r="761">
          <cell r="C761" t="str">
            <v>- Waktu persiapan</v>
          </cell>
          <cell r="G761" t="str">
            <v>T1</v>
          </cell>
          <cell r="H761">
            <v>15</v>
          </cell>
          <cell r="I761" t="str">
            <v>menit</v>
          </cell>
        </row>
        <row r="762">
          <cell r="C762" t="str">
            <v>- Waktu percobahan</v>
          </cell>
          <cell r="G762" t="str">
            <v>T2</v>
          </cell>
          <cell r="H762">
            <v>5760</v>
          </cell>
          <cell r="I762" t="str">
            <v>menit</v>
          </cell>
        </row>
        <row r="763">
          <cell r="G763" t="str">
            <v>Ts1</v>
          </cell>
          <cell r="H763">
            <v>5775</v>
          </cell>
          <cell r="I763" t="str">
            <v>menit</v>
          </cell>
        </row>
        <row r="766">
          <cell r="C766" t="str">
            <v>Koefisien Alat / Tiang</v>
          </cell>
          <cell r="G766" t="str">
            <v>(E31)</v>
          </cell>
          <cell r="H766">
            <v>96.25</v>
          </cell>
          <cell r="I766" t="str">
            <v>Jam</v>
          </cell>
        </row>
        <row r="768">
          <cell r="A768" t="str">
            <v>2.b</v>
          </cell>
          <cell r="C768" t="str">
            <v>GENSET</v>
          </cell>
          <cell r="E768" t="str">
            <v>Selama persiapan</v>
          </cell>
        </row>
        <row r="769">
          <cell r="C769" t="str">
            <v>- Waktu persiapan</v>
          </cell>
          <cell r="G769" t="str">
            <v>pj</v>
          </cell>
          <cell r="H769">
            <v>15</v>
          </cell>
          <cell r="I769" t="str">
            <v>menit</v>
          </cell>
        </row>
        <row r="771">
          <cell r="C771" t="str">
            <v>Koefisien Alat / M'</v>
          </cell>
          <cell r="H771">
            <v>0.25</v>
          </cell>
          <cell r="I771" t="str">
            <v>jam</v>
          </cell>
        </row>
        <row r="775">
          <cell r="A775" t="str">
            <v>2.c.</v>
          </cell>
          <cell r="C775" t="str">
            <v>WELDING SET</v>
          </cell>
          <cell r="E775" t="str">
            <v>Selama persiapan</v>
          </cell>
        </row>
        <row r="776">
          <cell r="C776" t="str">
            <v>- Waktu persiapan</v>
          </cell>
          <cell r="G776" t="str">
            <v>pj</v>
          </cell>
          <cell r="H776">
            <v>15</v>
          </cell>
          <cell r="I776" t="str">
            <v>menit</v>
          </cell>
        </row>
        <row r="778">
          <cell r="C778" t="str">
            <v>Koefisien Alat / M'</v>
          </cell>
          <cell r="H778">
            <v>0.25</v>
          </cell>
          <cell r="I778" t="str">
            <v>jam</v>
          </cell>
        </row>
        <row r="783">
          <cell r="J783" t="str">
            <v>Berlanjut ke hal. berikut.</v>
          </cell>
        </row>
        <row r="784">
          <cell r="A784" t="str">
            <v>ITEM PEMBAYARAN NO.</v>
          </cell>
          <cell r="D784" t="str">
            <v>:  7.6 (25)</v>
          </cell>
          <cell r="J784" t="str">
            <v>Analisa EI-7618</v>
          </cell>
        </row>
        <row r="785">
          <cell r="A785" t="str">
            <v>JENIS PEKERJAAN</v>
          </cell>
          <cell r="D785" t="str">
            <v>:  Pengujian Tiang s/d Dia. 600 MM</v>
          </cell>
        </row>
        <row r="786">
          <cell r="A786" t="str">
            <v>SATUAN PEMBAYARAN</v>
          </cell>
          <cell r="D786" t="str">
            <v>:  BUAH</v>
          </cell>
          <cell r="H786" t="str">
            <v xml:space="preserve">        URAIAN ANALISA HARGA SATUAN</v>
          </cell>
        </row>
        <row r="787">
          <cell r="J787" t="str">
            <v>Lanjutan</v>
          </cell>
        </row>
        <row r="789">
          <cell r="A789" t="str">
            <v>No.</v>
          </cell>
          <cell r="C789" t="str">
            <v>U R A I A N</v>
          </cell>
          <cell r="G789" t="str">
            <v>KODE</v>
          </cell>
          <cell r="H789" t="str">
            <v>KOEF.</v>
          </cell>
          <cell r="I789" t="str">
            <v>SATUAN</v>
          </cell>
          <cell r="J789" t="str">
            <v>KETERANGAN</v>
          </cell>
        </row>
        <row r="792">
          <cell r="A792" t="str">
            <v>2.b.</v>
          </cell>
          <cell r="C792" t="str">
            <v>ALAT  BANTU</v>
          </cell>
        </row>
        <row r="793">
          <cell r="C793" t="str">
            <v>Diperlukan alat bantu antara lain :</v>
          </cell>
          <cell r="J793" t="str">
            <v>Lumpsum</v>
          </cell>
        </row>
        <row r="794">
          <cell r="C794" t="str">
            <v>- Gauge (meteran untuk monitor pergerakan)</v>
          </cell>
        </row>
        <row r="795">
          <cell r="C795" t="str">
            <v>- Tenda dan alat kecil lainnya</v>
          </cell>
        </row>
        <row r="797">
          <cell r="A797" t="str">
            <v>3.</v>
          </cell>
          <cell r="C797" t="str">
            <v>TENAGA</v>
          </cell>
        </row>
        <row r="798">
          <cell r="C798" t="str">
            <v>Untuk Persiapan/pemasangan baja struktur  :</v>
          </cell>
          <cell r="G798" t="str">
            <v>Ts2</v>
          </cell>
          <cell r="H798">
            <v>15</v>
          </cell>
          <cell r="I798" t="str">
            <v>Menit</v>
          </cell>
        </row>
        <row r="799">
          <cell r="D799" t="str">
            <v>- Mandor</v>
          </cell>
          <cell r="G799" t="str">
            <v>M</v>
          </cell>
          <cell r="H799">
            <v>1</v>
          </cell>
          <cell r="I799" t="str">
            <v>orang</v>
          </cell>
        </row>
        <row r="800">
          <cell r="D800" t="str">
            <v>- Tukang</v>
          </cell>
          <cell r="G800" t="str">
            <v>T</v>
          </cell>
          <cell r="H800">
            <v>1</v>
          </cell>
          <cell r="I800" t="str">
            <v>orang</v>
          </cell>
        </row>
        <row r="801">
          <cell r="D801" t="str">
            <v>- Pekerja</v>
          </cell>
          <cell r="G801" t="str">
            <v>P</v>
          </cell>
          <cell r="H801">
            <v>4</v>
          </cell>
          <cell r="I801" t="str">
            <v>orang</v>
          </cell>
        </row>
        <row r="803">
          <cell r="C803" t="str">
            <v>Koefisien Tenaga / Tiang   :</v>
          </cell>
        </row>
        <row r="804">
          <cell r="D804" t="str">
            <v>-  Mandor</v>
          </cell>
          <cell r="E804" t="str">
            <v xml:space="preserve"> = M x Ts2 / 60</v>
          </cell>
          <cell r="G804" t="str">
            <v>(L03)</v>
          </cell>
          <cell r="H804">
            <v>0.25</v>
          </cell>
          <cell r="I804" t="str">
            <v>jam</v>
          </cell>
        </row>
        <row r="805">
          <cell r="D805" t="str">
            <v>-  Tukang</v>
          </cell>
          <cell r="E805" t="str">
            <v xml:space="preserve"> = T x Ts2 / 60</v>
          </cell>
          <cell r="G805" t="str">
            <v>(L02)</v>
          </cell>
          <cell r="H805">
            <v>0.25</v>
          </cell>
          <cell r="I805" t="str">
            <v>jam</v>
          </cell>
        </row>
        <row r="806">
          <cell r="D806" t="str">
            <v>-  Pekerja</v>
          </cell>
          <cell r="E806" t="str">
            <v xml:space="preserve"> = P x Ts2 / 60</v>
          </cell>
          <cell r="G806" t="str">
            <v>(L01)</v>
          </cell>
          <cell r="H806">
            <v>1</v>
          </cell>
          <cell r="I806" t="str">
            <v>jam</v>
          </cell>
        </row>
        <row r="808">
          <cell r="C808" t="str">
            <v>Untuk Loading Test  :</v>
          </cell>
          <cell r="G808" t="str">
            <v>Ts3</v>
          </cell>
          <cell r="H808">
            <v>5760</v>
          </cell>
          <cell r="I808" t="str">
            <v>Menit</v>
          </cell>
        </row>
        <row r="809">
          <cell r="D809" t="str">
            <v>- Mandor</v>
          </cell>
          <cell r="G809" t="str">
            <v>M</v>
          </cell>
          <cell r="H809">
            <v>1</v>
          </cell>
          <cell r="I809" t="str">
            <v>orang</v>
          </cell>
        </row>
        <row r="810">
          <cell r="D810" t="str">
            <v>- Tukang</v>
          </cell>
          <cell r="G810" t="str">
            <v>T</v>
          </cell>
          <cell r="H810">
            <v>1</v>
          </cell>
          <cell r="I810" t="str">
            <v>orang</v>
          </cell>
        </row>
        <row r="811">
          <cell r="D811" t="str">
            <v>- Pekerja</v>
          </cell>
          <cell r="G811" t="str">
            <v>P</v>
          </cell>
          <cell r="H811">
            <v>2</v>
          </cell>
          <cell r="I811" t="str">
            <v>orang</v>
          </cell>
        </row>
        <row r="813">
          <cell r="C813" t="str">
            <v>Koefisien Tenaga / Tiang   :</v>
          </cell>
        </row>
        <row r="814">
          <cell r="D814" t="str">
            <v>-  Mandor</v>
          </cell>
          <cell r="E814" t="str">
            <v xml:space="preserve"> = M x Ts3 / 60</v>
          </cell>
          <cell r="G814" t="str">
            <v>(L03)</v>
          </cell>
          <cell r="H814">
            <v>96</v>
          </cell>
          <cell r="I814" t="str">
            <v>jam</v>
          </cell>
        </row>
        <row r="815">
          <cell r="D815" t="str">
            <v>-  Tukang</v>
          </cell>
          <cell r="E815" t="str">
            <v xml:space="preserve"> = T x Ts3 / 60</v>
          </cell>
          <cell r="G815" t="str">
            <v>(L02)</v>
          </cell>
          <cell r="H815">
            <v>96</v>
          </cell>
          <cell r="I815" t="str">
            <v>jam</v>
          </cell>
        </row>
        <row r="816">
          <cell r="D816" t="str">
            <v>-  Pekerja</v>
          </cell>
          <cell r="E816" t="str">
            <v xml:space="preserve"> = P x Ts3 / 60</v>
          </cell>
          <cell r="G816" t="str">
            <v>(L01)</v>
          </cell>
          <cell r="H816">
            <v>192</v>
          </cell>
          <cell r="I816" t="str">
            <v>jam</v>
          </cell>
        </row>
        <row r="818">
          <cell r="C818" t="str">
            <v>Total Koefisien Tenaga / Tiang   :</v>
          </cell>
        </row>
        <row r="819">
          <cell r="D819" t="str">
            <v>-  Mandor</v>
          </cell>
          <cell r="G819" t="str">
            <v>(L03)</v>
          </cell>
          <cell r="H819">
            <v>96.25</v>
          </cell>
          <cell r="I819" t="str">
            <v>jam</v>
          </cell>
        </row>
        <row r="820">
          <cell r="D820" t="str">
            <v>-  Tukang</v>
          </cell>
          <cell r="G820" t="str">
            <v>(L02)</v>
          </cell>
          <cell r="H820">
            <v>96.25</v>
          </cell>
          <cell r="I820" t="str">
            <v>jam</v>
          </cell>
        </row>
        <row r="821">
          <cell r="D821" t="str">
            <v>-  Pekerja</v>
          </cell>
          <cell r="G821" t="str">
            <v>(L01)</v>
          </cell>
          <cell r="H821">
            <v>193</v>
          </cell>
          <cell r="I821" t="str">
            <v>jam</v>
          </cell>
        </row>
        <row r="823">
          <cell r="A823" t="str">
            <v>4.</v>
          </cell>
          <cell r="C823" t="str">
            <v>HARGA DASAR SATUAN UPAH, BAHAN DAN ALAT</v>
          </cell>
        </row>
        <row r="824">
          <cell r="C824" t="str">
            <v>Lihat lampiran.</v>
          </cell>
        </row>
        <row r="827">
          <cell r="A827" t="str">
            <v>5.</v>
          </cell>
          <cell r="C827" t="str">
            <v>ANALISA HARGA SATUAN PEKERJAAN</v>
          </cell>
        </row>
        <row r="828">
          <cell r="C828" t="str">
            <v>Lihat perhitungan dalam LAMPIRAN 2 PENAWARAN</v>
          </cell>
        </row>
        <row r="829">
          <cell r="C829" t="str">
            <v>PEREKEMAN ANALISA MASING-MASING HARGA</v>
          </cell>
        </row>
        <row r="830">
          <cell r="C830" t="str">
            <v>SATUAN.</v>
          </cell>
        </row>
        <row r="831">
          <cell r="C831" t="str">
            <v>Didapat Harga Satuan Pekerjaan :</v>
          </cell>
        </row>
        <row r="833">
          <cell r="C833" t="str">
            <v xml:space="preserve">Rp.  </v>
          </cell>
          <cell r="D833">
            <v>14622129.648308007</v>
          </cell>
          <cell r="E833" t="str">
            <v xml:space="preserve"> / Tiang</v>
          </cell>
        </row>
        <row r="836">
          <cell r="A836" t="str">
            <v>6.</v>
          </cell>
          <cell r="C836" t="str">
            <v>MASA PELAKSANAAN YANG DIPERLUKAN</v>
          </cell>
        </row>
        <row r="837">
          <cell r="C837" t="str">
            <v>Masa Pelaksanaan :</v>
          </cell>
          <cell r="D837" t="str">
            <v>. . . . . . . . . . . .</v>
          </cell>
        </row>
        <row r="839">
          <cell r="A839" t="str">
            <v>7.</v>
          </cell>
          <cell r="C839" t="str">
            <v>VOLUME PEKERJAAN YANG DIPERLUKAN</v>
          </cell>
        </row>
        <row r="840">
          <cell r="C840" t="str">
            <v>Volume pekerjaan  :</v>
          </cell>
          <cell r="D840" t="e">
            <v>#REF!</v>
          </cell>
          <cell r="E840" t="str">
            <v>Tiang</v>
          </cell>
        </row>
        <row r="843">
          <cell r="A843" t="str">
            <v>ITEM PEMBAYARAN NO.</v>
          </cell>
          <cell r="D843" t="str">
            <v>:  7.6 (26)</v>
          </cell>
          <cell r="J843" t="str">
            <v>Analisa EI-7619</v>
          </cell>
        </row>
        <row r="844">
          <cell r="A844" t="str">
            <v>JENIS PEKERJAAN</v>
          </cell>
          <cell r="D844" t="str">
            <v>:  Pengujian Tiang &gt; Dia. 600 MM</v>
          </cell>
        </row>
        <row r="845">
          <cell r="A845" t="str">
            <v>SATUAN PEMBAYARAN</v>
          </cell>
          <cell r="D845" t="str">
            <v>:  BUAH</v>
          </cell>
          <cell r="H845" t="str">
            <v xml:space="preserve">        URAIAN ANALISA HARGA SATUAN</v>
          </cell>
        </row>
        <row r="848">
          <cell r="A848" t="str">
            <v>No.</v>
          </cell>
          <cell r="C848" t="str">
            <v>U R A I A N</v>
          </cell>
          <cell r="G848" t="str">
            <v>KODE</v>
          </cell>
          <cell r="H848" t="str">
            <v>KOEF.</v>
          </cell>
          <cell r="I848" t="str">
            <v>SATUAN</v>
          </cell>
          <cell r="J848" t="str">
            <v>KETERANGAN</v>
          </cell>
        </row>
        <row r="851">
          <cell r="A851" t="str">
            <v>I.</v>
          </cell>
          <cell r="C851" t="str">
            <v>ASUMSI</v>
          </cell>
        </row>
        <row r="852">
          <cell r="A852">
            <v>1</v>
          </cell>
          <cell r="C852" t="str">
            <v xml:space="preserve">Menggunakan Tiang Pancang Baja .Dia  1000 mm </v>
          </cell>
        </row>
        <row r="853">
          <cell r="A853">
            <v>2</v>
          </cell>
          <cell r="C853" t="str">
            <v>Banyak Tiang</v>
          </cell>
          <cell r="G853" t="str">
            <v>Bh</v>
          </cell>
          <cell r="H853">
            <v>3</v>
          </cell>
          <cell r="I853" t="str">
            <v>Buah</v>
          </cell>
        </row>
        <row r="854">
          <cell r="A854">
            <v>3</v>
          </cell>
          <cell r="C854" t="str">
            <v>Panjang Tiang</v>
          </cell>
          <cell r="G854" t="str">
            <v>Pj</v>
          </cell>
          <cell r="H854">
            <v>24</v>
          </cell>
          <cell r="I854" t="str">
            <v>M</v>
          </cell>
        </row>
        <row r="855">
          <cell r="A855">
            <v>4</v>
          </cell>
          <cell r="C855" t="str">
            <v>Tiang Penahan dipancang sedalam</v>
          </cell>
          <cell r="G855" t="str">
            <v>Dl1</v>
          </cell>
          <cell r="H855">
            <v>21</v>
          </cell>
          <cell r="I855" t="str">
            <v>M</v>
          </cell>
        </row>
        <row r="856">
          <cell r="A856">
            <v>5</v>
          </cell>
          <cell r="C856" t="str">
            <v>Tiang Percobahan dipancang sedalam</v>
          </cell>
          <cell r="G856" t="str">
            <v>Dl2</v>
          </cell>
          <cell r="H856">
            <v>23</v>
          </cell>
          <cell r="I856" t="str">
            <v>M</v>
          </cell>
        </row>
        <row r="857">
          <cell r="A857">
            <v>6</v>
          </cell>
          <cell r="C857" t="str">
            <v>Pemancangan Tiang berdasarkan Item pekerjaan ybs</v>
          </cell>
        </row>
        <row r="858">
          <cell r="A858">
            <v>7</v>
          </cell>
          <cell r="C858" t="str">
            <v>Lama Pembebanan  2 hari</v>
          </cell>
          <cell r="G858" t="str">
            <v>Lb</v>
          </cell>
          <cell r="H858">
            <v>48</v>
          </cell>
          <cell r="I858" t="str">
            <v>Jam</v>
          </cell>
        </row>
        <row r="859">
          <cell r="A859">
            <v>8</v>
          </cell>
          <cell r="C859" t="str">
            <v>Tiang Percobahan</v>
          </cell>
          <cell r="G859" t="str">
            <v>p</v>
          </cell>
          <cell r="H859">
            <v>1</v>
          </cell>
          <cell r="I859" t="str">
            <v>Tiang</v>
          </cell>
        </row>
        <row r="861">
          <cell r="A861" t="str">
            <v>II.</v>
          </cell>
          <cell r="C861" t="str">
            <v>URUTAN KERJA</v>
          </cell>
        </row>
        <row r="862">
          <cell r="A862">
            <v>1</v>
          </cell>
          <cell r="C862" t="str">
            <v>Tiang pancang dipancang untuk kedalaman diatas</v>
          </cell>
        </row>
        <row r="863">
          <cell r="A863">
            <v>2</v>
          </cell>
          <cell r="C863" t="str">
            <v>Selesai dipancang disiapkan tempat pembebanan ber-</v>
          </cell>
        </row>
        <row r="864">
          <cell r="C864" t="str">
            <v>dasarkan ketentuan dengan balok baja H 400 x 400.</v>
          </cell>
        </row>
        <row r="865">
          <cell r="A865">
            <v>3</v>
          </cell>
          <cell r="C865" t="str">
            <v>Pemasangan Jack/Dongkrak dan dial pada 5 tempat</v>
          </cell>
        </row>
        <row r="868">
          <cell r="A868" t="str">
            <v>III.</v>
          </cell>
          <cell r="C868" t="str">
            <v>PEMAKAIAN BAHAN, ALAT DAN TENAGA</v>
          </cell>
        </row>
        <row r="869">
          <cell r="A869" t="str">
            <v xml:space="preserve">   1.</v>
          </cell>
          <cell r="C869" t="str">
            <v>BAHAN</v>
          </cell>
        </row>
        <row r="871">
          <cell r="C871" t="str">
            <v>Tiang Pancang</v>
          </cell>
          <cell r="D871" t="str">
            <v>=  Bh x Pj</v>
          </cell>
          <cell r="H871">
            <v>72</v>
          </cell>
          <cell r="I871" t="str">
            <v>Meter</v>
          </cell>
          <cell r="J871" t="str">
            <v>tidak dinilai</v>
          </cell>
        </row>
        <row r="872">
          <cell r="C872" t="str">
            <v>Pemancangan</v>
          </cell>
          <cell r="D872" t="str">
            <v>=  2 x Dl1 + dl2</v>
          </cell>
          <cell r="H872">
            <v>65</v>
          </cell>
          <cell r="I872" t="str">
            <v>Meter</v>
          </cell>
          <cell r="J872" t="str">
            <v>tidak dinilai</v>
          </cell>
        </row>
        <row r="873">
          <cell r="C873" t="str">
            <v>Baja Structure</v>
          </cell>
          <cell r="D873" t="str">
            <v>(profil H 400x400  = 24m)</v>
          </cell>
          <cell r="H873">
            <v>3360</v>
          </cell>
          <cell r="I873" t="str">
            <v>Kg</v>
          </cell>
          <cell r="J873" t="str">
            <v>sifatnya sewa</v>
          </cell>
        </row>
        <row r="874">
          <cell r="J874" t="str">
            <v>(harga 40 %)</v>
          </cell>
        </row>
        <row r="875">
          <cell r="A875" t="str">
            <v>2.</v>
          </cell>
          <cell r="C875" t="str">
            <v>ALAT</v>
          </cell>
        </row>
        <row r="877">
          <cell r="A877" t="str">
            <v>2.a</v>
          </cell>
          <cell r="C877" t="str">
            <v>Jack  Hydrolic</v>
          </cell>
        </row>
        <row r="878">
          <cell r="C878" t="str">
            <v>Kapasitas</v>
          </cell>
          <cell r="G878" t="str">
            <v>V1</v>
          </cell>
          <cell r="H878" t="e">
            <v>#REF!</v>
          </cell>
          <cell r="I878" t="str">
            <v>Ton</v>
          </cell>
        </row>
        <row r="879">
          <cell r="C879" t="str">
            <v>Faktor Efisiensi alat</v>
          </cell>
          <cell r="G879" t="str">
            <v>Fa</v>
          </cell>
          <cell r="H879">
            <v>1</v>
          </cell>
          <cell r="I879" t="str">
            <v>-</v>
          </cell>
        </row>
        <row r="880">
          <cell r="C880" t="str">
            <v>Waktu siklus</v>
          </cell>
        </row>
        <row r="881">
          <cell r="C881" t="str">
            <v>- Waktu persiapan</v>
          </cell>
          <cell r="G881" t="str">
            <v>T1</v>
          </cell>
          <cell r="H881">
            <v>60</v>
          </cell>
          <cell r="I881" t="str">
            <v>menit</v>
          </cell>
        </row>
        <row r="882">
          <cell r="C882" t="str">
            <v>- Waktu percobaan</v>
          </cell>
          <cell r="G882" t="str">
            <v>T2</v>
          </cell>
          <cell r="H882">
            <v>5760</v>
          </cell>
          <cell r="I882" t="str">
            <v>menit</v>
          </cell>
        </row>
        <row r="883">
          <cell r="G883" t="str">
            <v>Ts1</v>
          </cell>
          <cell r="H883">
            <v>5820</v>
          </cell>
          <cell r="I883" t="str">
            <v>menit</v>
          </cell>
        </row>
        <row r="886">
          <cell r="C886" t="str">
            <v>Koefisien Alat / Tiang</v>
          </cell>
          <cell r="G886" t="str">
            <v>(E31)</v>
          </cell>
          <cell r="H886">
            <v>97</v>
          </cell>
          <cell r="I886" t="str">
            <v>Jam</v>
          </cell>
        </row>
        <row r="888">
          <cell r="A888" t="str">
            <v>2.b</v>
          </cell>
          <cell r="C888" t="str">
            <v>GENSET</v>
          </cell>
          <cell r="E888" t="str">
            <v>Selama persiapan</v>
          </cell>
        </row>
        <row r="889">
          <cell r="C889" t="str">
            <v>- Waktu persiapan</v>
          </cell>
          <cell r="G889" t="str">
            <v>pj</v>
          </cell>
          <cell r="H889">
            <v>60</v>
          </cell>
          <cell r="I889" t="str">
            <v>menit</v>
          </cell>
        </row>
        <row r="891">
          <cell r="C891" t="str">
            <v>Koefisien Alat / M'</v>
          </cell>
          <cell r="H891">
            <v>1</v>
          </cell>
          <cell r="I891" t="str">
            <v>jam</v>
          </cell>
        </row>
        <row r="895">
          <cell r="A895" t="str">
            <v>2.c.</v>
          </cell>
          <cell r="C895" t="str">
            <v>WELDING SET</v>
          </cell>
          <cell r="E895" t="str">
            <v>Selama persiapan</v>
          </cell>
        </row>
        <row r="896">
          <cell r="C896" t="str">
            <v>- Waktu persiapan</v>
          </cell>
          <cell r="G896" t="str">
            <v>pj</v>
          </cell>
          <cell r="H896">
            <v>60</v>
          </cell>
          <cell r="I896" t="str">
            <v>menit</v>
          </cell>
        </row>
        <row r="898">
          <cell r="C898" t="str">
            <v>Koefisien Alat / M'</v>
          </cell>
          <cell r="H898">
            <v>1</v>
          </cell>
          <cell r="I898" t="str">
            <v>jam</v>
          </cell>
        </row>
        <row r="903">
          <cell r="J903" t="str">
            <v>Berlanjut ke hal. berikut.</v>
          </cell>
        </row>
        <row r="904">
          <cell r="A904" t="str">
            <v>ITEM PEMBAYARAN NO.</v>
          </cell>
          <cell r="D904" t="str">
            <v>:  7.6 (26)</v>
          </cell>
          <cell r="J904" t="str">
            <v>Analisa EI-7619</v>
          </cell>
        </row>
        <row r="905">
          <cell r="A905" t="str">
            <v>JENIS PEKERJAAN</v>
          </cell>
          <cell r="D905" t="str">
            <v>:  Pengujian Tiang &gt; Dia. 600 MM</v>
          </cell>
        </row>
        <row r="906">
          <cell r="A906" t="str">
            <v>SATUAN PEMBAYARAN</v>
          </cell>
          <cell r="D906" t="str">
            <v>:  BUAH</v>
          </cell>
          <cell r="H906" t="str">
            <v xml:space="preserve">        URAIAN ANALISA HARGA SATUAN</v>
          </cell>
        </row>
        <row r="907">
          <cell r="J907" t="str">
            <v>Lanjutan</v>
          </cell>
        </row>
        <row r="909">
          <cell r="A909" t="str">
            <v>No.</v>
          </cell>
          <cell r="C909" t="str">
            <v>U R A I A N</v>
          </cell>
          <cell r="G909" t="str">
            <v>KODE</v>
          </cell>
          <cell r="H909" t="str">
            <v>KOEF.</v>
          </cell>
          <cell r="I909" t="str">
            <v>SATUAN</v>
          </cell>
          <cell r="J909" t="str">
            <v>KETERANGAN</v>
          </cell>
        </row>
        <row r="912">
          <cell r="A912" t="str">
            <v>2.b.</v>
          </cell>
          <cell r="C912" t="str">
            <v>ALAT  BANTU</v>
          </cell>
        </row>
        <row r="913">
          <cell r="C913" t="str">
            <v xml:space="preserve">Diperlukan alat bantu kecil </v>
          </cell>
          <cell r="J913" t="str">
            <v>Lumpsum</v>
          </cell>
        </row>
        <row r="914">
          <cell r="C914" t="str">
            <v>- Gauge (meteran untuk monitor pergerakan)</v>
          </cell>
        </row>
        <row r="915">
          <cell r="C915" t="str">
            <v>- Tenda dan alat kecil lainnya</v>
          </cell>
        </row>
        <row r="917">
          <cell r="A917" t="str">
            <v>3.</v>
          </cell>
          <cell r="C917" t="str">
            <v>TENAGA</v>
          </cell>
        </row>
        <row r="918">
          <cell r="C918" t="str">
            <v>Untuk Persiapan/pemasangan baja struktur  :</v>
          </cell>
          <cell r="G918" t="str">
            <v>Ts2</v>
          </cell>
          <cell r="H918">
            <v>60</v>
          </cell>
          <cell r="I918" t="str">
            <v>Menit</v>
          </cell>
        </row>
        <row r="919">
          <cell r="D919" t="str">
            <v>- Mandor</v>
          </cell>
          <cell r="G919" t="str">
            <v>M</v>
          </cell>
          <cell r="H919">
            <v>1</v>
          </cell>
          <cell r="I919" t="str">
            <v>orang</v>
          </cell>
        </row>
        <row r="920">
          <cell r="D920" t="str">
            <v>- Tukang</v>
          </cell>
          <cell r="G920" t="str">
            <v>T</v>
          </cell>
          <cell r="H920">
            <v>2</v>
          </cell>
          <cell r="I920" t="str">
            <v>orang</v>
          </cell>
        </row>
        <row r="921">
          <cell r="D921" t="str">
            <v>- Pekerja</v>
          </cell>
          <cell r="G921" t="str">
            <v>P</v>
          </cell>
          <cell r="H921">
            <v>6</v>
          </cell>
          <cell r="I921" t="str">
            <v>orang</v>
          </cell>
        </row>
        <row r="923">
          <cell r="C923" t="str">
            <v>Koefisien Tenaga / Tiang   :</v>
          </cell>
        </row>
        <row r="924">
          <cell r="D924" t="str">
            <v>-  Mandor</v>
          </cell>
          <cell r="E924" t="str">
            <v xml:space="preserve"> = M x Ts2 / 60</v>
          </cell>
          <cell r="G924" t="str">
            <v>(L03)</v>
          </cell>
          <cell r="H924">
            <v>1</v>
          </cell>
          <cell r="I924" t="str">
            <v>jam</v>
          </cell>
        </row>
        <row r="925">
          <cell r="D925" t="str">
            <v>-  Tukang</v>
          </cell>
          <cell r="E925" t="str">
            <v xml:space="preserve"> = T x Ts2 / 60</v>
          </cell>
          <cell r="G925" t="str">
            <v>(L02)</v>
          </cell>
          <cell r="H925">
            <v>2</v>
          </cell>
          <cell r="I925" t="str">
            <v>jam</v>
          </cell>
        </row>
        <row r="926">
          <cell r="D926" t="str">
            <v>-  Pekerja</v>
          </cell>
          <cell r="E926" t="str">
            <v xml:space="preserve"> = P x Ts2 / 60</v>
          </cell>
          <cell r="G926" t="str">
            <v>(L01)</v>
          </cell>
          <cell r="H926">
            <v>6</v>
          </cell>
          <cell r="I926" t="str">
            <v>jam</v>
          </cell>
        </row>
        <row r="928">
          <cell r="C928" t="str">
            <v>Untuk Loading Test  :</v>
          </cell>
          <cell r="G928" t="str">
            <v>Ts3</v>
          </cell>
          <cell r="H928">
            <v>5760</v>
          </cell>
          <cell r="I928" t="str">
            <v>Menit</v>
          </cell>
        </row>
        <row r="929">
          <cell r="D929" t="str">
            <v>- Mandor</v>
          </cell>
          <cell r="G929" t="str">
            <v>M</v>
          </cell>
          <cell r="H929">
            <v>1</v>
          </cell>
          <cell r="I929" t="str">
            <v>orang</v>
          </cell>
        </row>
        <row r="930">
          <cell r="D930" t="str">
            <v>- Tukang</v>
          </cell>
          <cell r="G930" t="str">
            <v>T</v>
          </cell>
          <cell r="H930">
            <v>2</v>
          </cell>
          <cell r="I930" t="str">
            <v>orang</v>
          </cell>
        </row>
        <row r="931">
          <cell r="D931" t="str">
            <v>- Pekerja</v>
          </cell>
          <cell r="G931" t="str">
            <v>P</v>
          </cell>
          <cell r="H931">
            <v>4</v>
          </cell>
          <cell r="I931" t="str">
            <v>orang</v>
          </cell>
        </row>
        <row r="933">
          <cell r="C933" t="str">
            <v>Koefisien Tenaga / Tiang   :</v>
          </cell>
        </row>
        <row r="934">
          <cell r="D934" t="str">
            <v>-  Mandor</v>
          </cell>
          <cell r="E934" t="str">
            <v xml:space="preserve"> = M x Ts3 / 60</v>
          </cell>
          <cell r="G934" t="str">
            <v>(L03)</v>
          </cell>
          <cell r="H934">
            <v>96</v>
          </cell>
          <cell r="I934" t="str">
            <v>jam</v>
          </cell>
        </row>
        <row r="935">
          <cell r="D935" t="str">
            <v>-  Tukang</v>
          </cell>
          <cell r="E935" t="str">
            <v xml:space="preserve"> = T x Ts3 / 60</v>
          </cell>
          <cell r="G935" t="str">
            <v>(L02)</v>
          </cell>
          <cell r="H935">
            <v>192</v>
          </cell>
          <cell r="I935" t="str">
            <v>jam</v>
          </cell>
        </row>
        <row r="936">
          <cell r="D936" t="str">
            <v>-  Pekerja</v>
          </cell>
          <cell r="E936" t="str">
            <v xml:space="preserve"> = P x Ts3 / 60</v>
          </cell>
          <cell r="G936" t="str">
            <v>(L01)</v>
          </cell>
          <cell r="H936">
            <v>384</v>
          </cell>
          <cell r="I936" t="str">
            <v>jam</v>
          </cell>
        </row>
        <row r="938">
          <cell r="C938" t="str">
            <v>Total Koefisien Tenaga / Tiang   :</v>
          </cell>
        </row>
        <row r="939">
          <cell r="D939" t="str">
            <v>-  Mandor</v>
          </cell>
          <cell r="G939" t="str">
            <v>(L03)</v>
          </cell>
          <cell r="H939">
            <v>97</v>
          </cell>
          <cell r="I939" t="str">
            <v>jam</v>
          </cell>
        </row>
        <row r="940">
          <cell r="D940" t="str">
            <v>-  Tukang</v>
          </cell>
          <cell r="G940" t="str">
            <v>(L02)</v>
          </cell>
          <cell r="H940">
            <v>194</v>
          </cell>
          <cell r="I940" t="str">
            <v>jam</v>
          </cell>
        </row>
        <row r="941">
          <cell r="D941" t="str">
            <v>-  Pekerja</v>
          </cell>
          <cell r="G941" t="str">
            <v>(L01)</v>
          </cell>
          <cell r="H941">
            <v>390</v>
          </cell>
          <cell r="I941" t="str">
            <v>jam</v>
          </cell>
        </row>
        <row r="943">
          <cell r="A943" t="str">
            <v>4.</v>
          </cell>
          <cell r="C943" t="str">
            <v>HARGA DASAR SATUAN UPAH, BAHAN DAN ALAT</v>
          </cell>
        </row>
        <row r="944">
          <cell r="C944" t="str">
            <v>Lihat lampiran.</v>
          </cell>
        </row>
        <row r="947">
          <cell r="A947" t="str">
            <v>5.</v>
          </cell>
          <cell r="C947" t="str">
            <v>ANALISA HARGA SATUAN PEKERJAAN</v>
          </cell>
        </row>
        <row r="948">
          <cell r="C948" t="str">
            <v>Lihat perhitungan dalam LAMPIRAN 2 PENAWARAN</v>
          </cell>
        </row>
        <row r="949">
          <cell r="C949" t="str">
            <v>PEREKEMAN ANALISA MASING-MASING HARGA</v>
          </cell>
        </row>
        <row r="950">
          <cell r="C950" t="str">
            <v>SATUAN.</v>
          </cell>
        </row>
        <row r="951">
          <cell r="C951" t="str">
            <v>Didapat Harga Satuan Pekerjaan :</v>
          </cell>
        </row>
        <row r="953">
          <cell r="C953" t="str">
            <v xml:space="preserve">Rp.  </v>
          </cell>
          <cell r="D953">
            <v>23099428.593232021</v>
          </cell>
          <cell r="E953" t="str">
            <v xml:space="preserve"> / Tiang</v>
          </cell>
        </row>
        <row r="956">
          <cell r="A956" t="str">
            <v>6.</v>
          </cell>
          <cell r="C956" t="str">
            <v>MASA PELAKSANAAN YANG DIPERLUKAN</v>
          </cell>
        </row>
        <row r="957">
          <cell r="C957" t="str">
            <v>Masa Pelaksanaan :</v>
          </cell>
          <cell r="D957" t="str">
            <v>. . . . . . . . . . . .</v>
          </cell>
        </row>
        <row r="959">
          <cell r="A959" t="str">
            <v>7.</v>
          </cell>
          <cell r="C959" t="str">
            <v>VOLUME PEKERJAAN YANG DIPERLUKAN</v>
          </cell>
        </row>
        <row r="960">
          <cell r="C960" t="str">
            <v>Volume pekerjaan  :</v>
          </cell>
          <cell r="D960">
            <v>0</v>
          </cell>
          <cell r="E960" t="str">
            <v>Tiang</v>
          </cell>
        </row>
        <row r="963">
          <cell r="A963" t="str">
            <v>ITEM PEMBAYARAN NO.</v>
          </cell>
          <cell r="D963" t="str">
            <v>:  7.9</v>
          </cell>
          <cell r="J963" t="str">
            <v>Analisa LI-79</v>
          </cell>
        </row>
        <row r="964">
          <cell r="A964" t="str">
            <v>JENIS PEKERJAAN</v>
          </cell>
          <cell r="D964" t="str">
            <v>:  Pasangan Batu (manual)</v>
          </cell>
        </row>
        <row r="965">
          <cell r="A965" t="str">
            <v>SATUAN PEMBAYARAN</v>
          </cell>
          <cell r="D965" t="str">
            <v>:  M3</v>
          </cell>
          <cell r="H965" t="str">
            <v xml:space="preserve">        URAIAN ANALISA HARGA SATUAN</v>
          </cell>
        </row>
        <row r="968">
          <cell r="A968" t="str">
            <v>No.</v>
          </cell>
          <cell r="C968" t="str">
            <v>U R A I A N</v>
          </cell>
          <cell r="G968" t="str">
            <v>KODE</v>
          </cell>
          <cell r="H968" t="str">
            <v>KOEF.</v>
          </cell>
          <cell r="I968" t="str">
            <v>SATUAN</v>
          </cell>
          <cell r="J968" t="str">
            <v>KETERANGAN</v>
          </cell>
        </row>
        <row r="971">
          <cell r="A971" t="str">
            <v>I.</v>
          </cell>
          <cell r="C971" t="str">
            <v>ASUMSI</v>
          </cell>
        </row>
        <row r="972">
          <cell r="A972">
            <v>1</v>
          </cell>
          <cell r="C972" t="str">
            <v>Menggunakan buruh (cara manual)</v>
          </cell>
        </row>
        <row r="973">
          <cell r="A973">
            <v>2</v>
          </cell>
          <cell r="C973" t="str">
            <v>Lokasi pekerjaan : sepanjang jalan</v>
          </cell>
        </row>
        <row r="974">
          <cell r="A974">
            <v>3</v>
          </cell>
          <cell r="C974" t="str">
            <v>Bahan dasar (batu, pasir dan semen) diterima</v>
          </cell>
        </row>
        <row r="975">
          <cell r="C975" t="str">
            <v>seluruhnya di lokasi pekerjaan</v>
          </cell>
        </row>
        <row r="976">
          <cell r="A976">
            <v>4</v>
          </cell>
          <cell r="C976" t="str">
            <v>Jarak rata-rata Base camp ke lokasi pekerjaan</v>
          </cell>
          <cell r="G976" t="str">
            <v>L</v>
          </cell>
          <cell r="H976">
            <v>23.5</v>
          </cell>
          <cell r="I976" t="str">
            <v>KM</v>
          </cell>
        </row>
        <row r="977">
          <cell r="A977">
            <v>5</v>
          </cell>
          <cell r="C977" t="str">
            <v>Jam kerja efektif per-hari</v>
          </cell>
          <cell r="G977" t="str">
            <v>Tk</v>
          </cell>
          <cell r="H977">
            <v>7</v>
          </cell>
          <cell r="I977" t="str">
            <v>jam</v>
          </cell>
        </row>
        <row r="978">
          <cell r="A978">
            <v>6</v>
          </cell>
          <cell r="C978" t="str">
            <v>Perbandingan Pasir &amp; Semen</v>
          </cell>
          <cell r="E978" t="str">
            <v>: - Volume Semen</v>
          </cell>
          <cell r="G978" t="str">
            <v>Sm</v>
          </cell>
          <cell r="H978">
            <v>25</v>
          </cell>
          <cell r="I978" t="str">
            <v>%</v>
          </cell>
          <cell r="J978" t="str">
            <v xml:space="preserve"> Spec.</v>
          </cell>
        </row>
        <row r="979">
          <cell r="E979" t="str">
            <v>: - Volume Pasir</v>
          </cell>
          <cell r="G979" t="str">
            <v>Ps</v>
          </cell>
          <cell r="H979">
            <v>75</v>
          </cell>
          <cell r="I979" t="str">
            <v>%</v>
          </cell>
          <cell r="J979" t="str">
            <v xml:space="preserve"> Spec.</v>
          </cell>
        </row>
        <row r="980">
          <cell r="A980">
            <v>7</v>
          </cell>
          <cell r="C980" t="str">
            <v>Perbandingan Batu &amp; Mortar  :</v>
          </cell>
        </row>
        <row r="981">
          <cell r="C981" t="str">
            <v>- Batu</v>
          </cell>
          <cell r="G981" t="str">
            <v>Bt</v>
          </cell>
          <cell r="H981">
            <v>65</v>
          </cell>
          <cell r="I981" t="str">
            <v>%</v>
          </cell>
        </row>
        <row r="982">
          <cell r="C982" t="str">
            <v>- Mortar (campuran semen &amp; pasir)</v>
          </cell>
          <cell r="G982" t="str">
            <v>Mr</v>
          </cell>
          <cell r="H982">
            <v>35</v>
          </cell>
          <cell r="I982" t="str">
            <v>%</v>
          </cell>
        </row>
        <row r="983">
          <cell r="A983">
            <v>8</v>
          </cell>
          <cell r="C983" t="str">
            <v>Berat Jenis Bahan  :</v>
          </cell>
        </row>
        <row r="984">
          <cell r="C984" t="str">
            <v>- Pasangan Batu Dengan Mortar</v>
          </cell>
          <cell r="G984" t="str">
            <v>D1</v>
          </cell>
          <cell r="H984">
            <v>2.4</v>
          </cell>
          <cell r="I984" t="str">
            <v>ton/M3</v>
          </cell>
        </row>
        <row r="985">
          <cell r="C985" t="str">
            <v>- Batu</v>
          </cell>
          <cell r="G985" t="str">
            <v>D2</v>
          </cell>
          <cell r="H985">
            <v>1.65</v>
          </cell>
          <cell r="I985" t="str">
            <v>ton/M3</v>
          </cell>
        </row>
        <row r="986">
          <cell r="C986" t="str">
            <v>- Adukan (mortar)</v>
          </cell>
          <cell r="G986" t="str">
            <v>D3</v>
          </cell>
          <cell r="H986">
            <v>1.8</v>
          </cell>
          <cell r="I986" t="str">
            <v>ton/M3</v>
          </cell>
        </row>
        <row r="987">
          <cell r="C987" t="str">
            <v>- Pasir</v>
          </cell>
          <cell r="G987" t="str">
            <v>D4</v>
          </cell>
          <cell r="H987">
            <v>1.6</v>
          </cell>
          <cell r="I987" t="str">
            <v>ton/M3</v>
          </cell>
        </row>
        <row r="988">
          <cell r="C988" t="str">
            <v>- Semen Portland</v>
          </cell>
          <cell r="G988" t="str">
            <v>D5</v>
          </cell>
          <cell r="H988">
            <v>1.25</v>
          </cell>
          <cell r="I988" t="str">
            <v>ton/M3</v>
          </cell>
        </row>
        <row r="990">
          <cell r="A990" t="str">
            <v>II.</v>
          </cell>
          <cell r="C990" t="str">
            <v>URUTAN KERJA</v>
          </cell>
        </row>
        <row r="991">
          <cell r="A991">
            <v>1</v>
          </cell>
          <cell r="C991" t="str">
            <v>Semen, pasir dan air dicampur dan diaduk menjadi</v>
          </cell>
        </row>
        <row r="992">
          <cell r="C992" t="str">
            <v>mortar dengan menggunakan alat bantu</v>
          </cell>
        </row>
        <row r="993">
          <cell r="A993">
            <v>2</v>
          </cell>
          <cell r="C993" t="str">
            <v>Batu dibersihkan dan dibasahi seluruh permukaannya</v>
          </cell>
        </row>
        <row r="994">
          <cell r="C994" t="str">
            <v>sebelum dipasang</v>
          </cell>
        </row>
        <row r="995">
          <cell r="A995">
            <v>3</v>
          </cell>
          <cell r="C995" t="str">
            <v>Penyelesaian dan perapihan setelah pemasangan</v>
          </cell>
        </row>
        <row r="997">
          <cell r="A997" t="str">
            <v>III.</v>
          </cell>
          <cell r="C997" t="str">
            <v>PEMAKAIAN BAHAN, ALAT DAN TENAGA</v>
          </cell>
        </row>
        <row r="999">
          <cell r="A999" t="str">
            <v xml:space="preserve">   1.</v>
          </cell>
          <cell r="C999" t="str">
            <v>BAHAN</v>
          </cell>
        </row>
        <row r="1000">
          <cell r="A1000" t="str">
            <v>1.a.</v>
          </cell>
          <cell r="C1000" t="str">
            <v>Batu     -----&gt;</v>
          </cell>
          <cell r="D1000" t="str">
            <v>{(Bt x D1 x 1 M3) : D2} x 1.20</v>
          </cell>
          <cell r="G1000" t="str">
            <v>(M02)</v>
          </cell>
          <cell r="H1000">
            <v>1.1345454545454547</v>
          </cell>
          <cell r="I1000" t="str">
            <v>M3</v>
          </cell>
          <cell r="J1000" t="str">
            <v xml:space="preserve"> Lepas</v>
          </cell>
        </row>
        <row r="1001">
          <cell r="A1001" t="str">
            <v>1.b.</v>
          </cell>
          <cell r="C1001" t="str">
            <v>Semen    ----&gt;</v>
          </cell>
          <cell r="D1001" t="str">
            <v>Sm x {(Mr x D1 x 1 M3} : D3} x 1.05</v>
          </cell>
          <cell r="G1001" t="str">
            <v>(M12)</v>
          </cell>
          <cell r="H1001">
            <v>0.1225</v>
          </cell>
          <cell r="I1001" t="str">
            <v>M3</v>
          </cell>
        </row>
        <row r="1002">
          <cell r="D1002" t="str">
            <v>x {D5 x (1000)}</v>
          </cell>
          <cell r="G1002" t="str">
            <v>(M12)</v>
          </cell>
          <cell r="H1002">
            <v>153</v>
          </cell>
          <cell r="I1002" t="str">
            <v>Kg</v>
          </cell>
        </row>
        <row r="1003">
          <cell r="A1003" t="str">
            <v>1.c.</v>
          </cell>
          <cell r="C1003" t="str">
            <v>Pasir    -----&gt;</v>
          </cell>
          <cell r="D1003" t="str">
            <v>Ps x {(Mr x D1 x 1 M3) : D4} x 1.05</v>
          </cell>
          <cell r="G1003" t="str">
            <v>(M01)</v>
          </cell>
          <cell r="H1003">
            <v>0.41343750000000001</v>
          </cell>
          <cell r="I1003" t="str">
            <v>M3</v>
          </cell>
        </row>
        <row r="1005">
          <cell r="A1005" t="str">
            <v>2.</v>
          </cell>
          <cell r="C1005" t="str">
            <v>ALAT</v>
          </cell>
        </row>
        <row r="1006">
          <cell r="A1006" t="str">
            <v>2.a.</v>
          </cell>
          <cell r="C1006" t="str">
            <v>ALAT BANTU</v>
          </cell>
        </row>
        <row r="1007">
          <cell r="C1007" t="str">
            <v>Diperlukan  :</v>
          </cell>
        </row>
        <row r="1008">
          <cell r="C1008" t="str">
            <v>- Sekop</v>
          </cell>
          <cell r="D1008" t="str">
            <v>=  4  buah</v>
          </cell>
        </row>
        <row r="1009">
          <cell r="C1009" t="str">
            <v>- Pacul</v>
          </cell>
          <cell r="D1009" t="str">
            <v>=  4  buah</v>
          </cell>
        </row>
        <row r="1010">
          <cell r="C1010" t="str">
            <v>- Sendok Semen</v>
          </cell>
          <cell r="D1010" t="str">
            <v>=  4  buah</v>
          </cell>
        </row>
        <row r="1011">
          <cell r="C1011" t="str">
            <v>- Ember Cor</v>
          </cell>
          <cell r="D1011" t="str">
            <v>=  4  buah</v>
          </cell>
        </row>
        <row r="1012">
          <cell r="C1012" t="str">
            <v>- Gerobak Dorong</v>
          </cell>
          <cell r="D1012" t="str">
            <v>=  2  buah</v>
          </cell>
        </row>
        <row r="1014">
          <cell r="A1014" t="str">
            <v>3.</v>
          </cell>
          <cell r="C1014" t="str">
            <v>TENAGA</v>
          </cell>
        </row>
        <row r="1015">
          <cell r="C1015" t="str">
            <v>Produksi Pasangan Batu dalam 1 hari</v>
          </cell>
          <cell r="G1015" t="str">
            <v>Qt</v>
          </cell>
          <cell r="H1015">
            <v>5</v>
          </cell>
          <cell r="I1015" t="str">
            <v>M3</v>
          </cell>
        </row>
        <row r="1017">
          <cell r="C1017" t="str">
            <v>Kebutuhan tenaga :</v>
          </cell>
          <cell r="D1017" t="str">
            <v>- Mandor</v>
          </cell>
          <cell r="G1017" t="str">
            <v>M</v>
          </cell>
          <cell r="H1017">
            <v>1</v>
          </cell>
          <cell r="I1017" t="str">
            <v>orang</v>
          </cell>
        </row>
        <row r="1018">
          <cell r="D1018" t="str">
            <v>- Tukang Batu</v>
          </cell>
          <cell r="G1018" t="str">
            <v>Tb</v>
          </cell>
          <cell r="H1018">
            <v>3</v>
          </cell>
          <cell r="I1018" t="str">
            <v>orang</v>
          </cell>
        </row>
        <row r="1019">
          <cell r="D1019" t="str">
            <v>- Pekerja</v>
          </cell>
          <cell r="G1019" t="str">
            <v>P</v>
          </cell>
          <cell r="H1019">
            <v>12</v>
          </cell>
          <cell r="I1019" t="str">
            <v>orang</v>
          </cell>
        </row>
        <row r="1023">
          <cell r="J1023" t="str">
            <v>Berlanjut ke hal. berikut.</v>
          </cell>
        </row>
        <row r="1024">
          <cell r="A1024" t="str">
            <v>ITEM PEMBAYARAN NO.</v>
          </cell>
          <cell r="D1024" t="str">
            <v>:  7.9</v>
          </cell>
          <cell r="J1024" t="str">
            <v>Analisa LI-79</v>
          </cell>
        </row>
        <row r="1025">
          <cell r="A1025" t="str">
            <v>JENIS PEKERJAAN</v>
          </cell>
          <cell r="D1025" t="str">
            <v>:  Pasangan Batu (manual)</v>
          </cell>
        </row>
        <row r="1026">
          <cell r="A1026" t="str">
            <v>SATUAN PEMBAYARAN</v>
          </cell>
          <cell r="D1026" t="str">
            <v>:  M3</v>
          </cell>
          <cell r="H1026" t="str">
            <v xml:space="preserve">        URAIAN ANALISA HARGA SATUAN</v>
          </cell>
        </row>
        <row r="1027">
          <cell r="J1027" t="str">
            <v>Lanjutan</v>
          </cell>
        </row>
        <row r="1029">
          <cell r="A1029" t="str">
            <v>No.</v>
          </cell>
          <cell r="C1029" t="str">
            <v>U R A I A N</v>
          </cell>
          <cell r="G1029" t="str">
            <v>KODE</v>
          </cell>
          <cell r="H1029" t="str">
            <v>KOEF.</v>
          </cell>
          <cell r="I1029" t="str">
            <v>SATUAN</v>
          </cell>
          <cell r="J1029" t="str">
            <v>KETERANGAN</v>
          </cell>
        </row>
        <row r="1033">
          <cell r="C1033" t="str">
            <v>Koefisien Tenaga / M3   :</v>
          </cell>
        </row>
        <row r="1034">
          <cell r="D1034" t="str">
            <v>-  Mandor</v>
          </cell>
          <cell r="E1034" t="str">
            <v>= (Tk x M) : Qt</v>
          </cell>
          <cell r="G1034" t="str">
            <v>(L03)</v>
          </cell>
          <cell r="H1034">
            <v>1.4</v>
          </cell>
          <cell r="I1034" t="str">
            <v>jam</v>
          </cell>
        </row>
        <row r="1035">
          <cell r="D1035" t="str">
            <v>-  Tukang</v>
          </cell>
          <cell r="E1035" t="str">
            <v>= (Tk x Tb) : Qt</v>
          </cell>
          <cell r="G1035" t="str">
            <v>(L02)</v>
          </cell>
          <cell r="H1035">
            <v>4.2</v>
          </cell>
          <cell r="I1035" t="str">
            <v>jam</v>
          </cell>
        </row>
        <row r="1036">
          <cell r="D1036" t="str">
            <v>-  Pekerja</v>
          </cell>
          <cell r="E1036" t="str">
            <v>= (Tk x P) : Qt</v>
          </cell>
          <cell r="G1036" t="str">
            <v>(L01)</v>
          </cell>
          <cell r="H1036">
            <v>16.8</v>
          </cell>
          <cell r="I1036" t="str">
            <v>jam</v>
          </cell>
        </row>
        <row r="1038">
          <cell r="A1038" t="str">
            <v>4.</v>
          </cell>
          <cell r="C1038" t="str">
            <v>HARGA DASAR SATUAN UPAH, BAHAN DAN ALAT</v>
          </cell>
        </row>
        <row r="1039">
          <cell r="C1039" t="str">
            <v>Lihat lampiran.</v>
          </cell>
        </row>
        <row r="1041">
          <cell r="A1041" t="str">
            <v>5.</v>
          </cell>
          <cell r="C1041" t="str">
            <v>ANALISA HARGA SATUAN PEKERJAAN</v>
          </cell>
        </row>
        <row r="1042">
          <cell r="C1042" t="str">
            <v>Lihat perhitungan dalam LAMPIRAN 2 PENAWARAN</v>
          </cell>
        </row>
        <row r="1043">
          <cell r="C1043" t="str">
            <v>PEREKEMAN ANALISA MASING-MASING HARGA</v>
          </cell>
        </row>
        <row r="1044">
          <cell r="C1044" t="str">
            <v>SATUAN.</v>
          </cell>
        </row>
        <row r="1045">
          <cell r="C1045" t="str">
            <v>Didapat Harga Satuan Pekerjaan :</v>
          </cell>
        </row>
        <row r="1047">
          <cell r="C1047" t="str">
            <v xml:space="preserve">Rp.  </v>
          </cell>
          <cell r="D1047">
            <v>371451.37500000006</v>
          </cell>
          <cell r="E1047" t="str">
            <v xml:space="preserve"> / M3</v>
          </cell>
        </row>
        <row r="1050">
          <cell r="A1050" t="str">
            <v>6.</v>
          </cell>
          <cell r="C1050" t="str">
            <v>MASA PELAKSANAAN YANG DIPERLUKAN</v>
          </cell>
        </row>
        <row r="1051">
          <cell r="C1051" t="str">
            <v>Masa Pelaksanaan :</v>
          </cell>
          <cell r="D1051" t="str">
            <v>. . . . . . . . . . . .</v>
          </cell>
        </row>
        <row r="1053">
          <cell r="A1053" t="str">
            <v>7.</v>
          </cell>
          <cell r="C1053" t="str">
            <v>VOLUME PEKERJAAN YANG DIPERLUKAN</v>
          </cell>
        </row>
        <row r="1054">
          <cell r="C1054" t="str">
            <v>Volume pekerjaan  :</v>
          </cell>
          <cell r="D1054">
            <v>0</v>
          </cell>
          <cell r="E1054" t="str">
            <v>M3</v>
          </cell>
        </row>
        <row r="1083">
          <cell r="A1083" t="str">
            <v>ITEM PEMBAYARAN NO.</v>
          </cell>
          <cell r="D1083" t="str">
            <v>:  7.9 (1)</v>
          </cell>
          <cell r="J1083" t="str">
            <v>Analisa EI-79</v>
          </cell>
        </row>
        <row r="1084">
          <cell r="A1084" t="str">
            <v>JENIS PEKERJAAN</v>
          </cell>
          <cell r="D1084" t="str">
            <v>:  Pasangan Batu (mekanik)</v>
          </cell>
        </row>
        <row r="1085">
          <cell r="A1085" t="str">
            <v>SATUAN PEMBAYARAN</v>
          </cell>
          <cell r="D1085" t="str">
            <v>:  M3</v>
          </cell>
          <cell r="H1085" t="str">
            <v xml:space="preserve">        URAIAN ANALISA HARGA SATUAN</v>
          </cell>
        </row>
        <row r="1088">
          <cell r="A1088" t="str">
            <v>No.</v>
          </cell>
          <cell r="C1088" t="str">
            <v>U R A I A N</v>
          </cell>
          <cell r="G1088" t="str">
            <v>KODE</v>
          </cell>
          <cell r="H1088" t="str">
            <v>KOEF.</v>
          </cell>
          <cell r="I1088" t="str">
            <v>SATUAN</v>
          </cell>
          <cell r="J1088" t="str">
            <v>KETERANGAN</v>
          </cell>
        </row>
        <row r="1091">
          <cell r="A1091" t="str">
            <v>I.</v>
          </cell>
          <cell r="C1091" t="str">
            <v>ASUMSI</v>
          </cell>
        </row>
        <row r="1092">
          <cell r="A1092">
            <v>1</v>
          </cell>
          <cell r="C1092" t="str">
            <v>Menggunakan alat (cara mekanik)</v>
          </cell>
        </row>
        <row r="1093">
          <cell r="A1093">
            <v>2</v>
          </cell>
          <cell r="C1093" t="str">
            <v>Lokasi pekerjaan : sepanjang jalan</v>
          </cell>
        </row>
        <row r="1094">
          <cell r="A1094">
            <v>3</v>
          </cell>
          <cell r="C1094" t="str">
            <v>Bahan dasar (batu, pasir dan semen) diterima</v>
          </cell>
        </row>
        <row r="1095">
          <cell r="C1095" t="str">
            <v>seluruhnya di lokasi pekerjaan</v>
          </cell>
        </row>
        <row r="1096">
          <cell r="A1096">
            <v>4</v>
          </cell>
          <cell r="C1096" t="str">
            <v>Jarak rata-rata Base camp ke lokasi pekerjaan</v>
          </cell>
          <cell r="G1096" t="str">
            <v>L</v>
          </cell>
          <cell r="H1096">
            <v>23.5</v>
          </cell>
          <cell r="I1096" t="str">
            <v>KM</v>
          </cell>
        </row>
        <row r="1097">
          <cell r="A1097">
            <v>5</v>
          </cell>
          <cell r="C1097" t="str">
            <v>Jam kerja efektif per-hari</v>
          </cell>
          <cell r="G1097" t="str">
            <v>Tk</v>
          </cell>
          <cell r="H1097">
            <v>7</v>
          </cell>
          <cell r="I1097" t="str">
            <v>jam</v>
          </cell>
        </row>
        <row r="1098">
          <cell r="A1098">
            <v>6</v>
          </cell>
          <cell r="C1098" t="str">
            <v>Perbandingan Pasir &amp; Semen</v>
          </cell>
          <cell r="E1098" t="str">
            <v>: - Volume Semen</v>
          </cell>
          <cell r="G1098" t="str">
            <v>Sm</v>
          </cell>
          <cell r="H1098">
            <v>25</v>
          </cell>
          <cell r="I1098" t="str">
            <v>%</v>
          </cell>
          <cell r="J1098" t="str">
            <v xml:space="preserve"> Spec.</v>
          </cell>
        </row>
        <row r="1099">
          <cell r="E1099" t="str">
            <v>: - Volume Pasir</v>
          </cell>
          <cell r="G1099" t="str">
            <v>Ps</v>
          </cell>
          <cell r="H1099">
            <v>75</v>
          </cell>
          <cell r="I1099" t="str">
            <v>%</v>
          </cell>
          <cell r="J1099" t="str">
            <v xml:space="preserve"> Spec.</v>
          </cell>
        </row>
        <row r="1100">
          <cell r="A1100">
            <v>7</v>
          </cell>
          <cell r="C1100" t="str">
            <v>Perbandingan Batu &amp; Mortar  :</v>
          </cell>
        </row>
        <row r="1101">
          <cell r="C1101" t="str">
            <v>- Batu</v>
          </cell>
          <cell r="G1101" t="str">
            <v>Bt</v>
          </cell>
          <cell r="H1101">
            <v>65</v>
          </cell>
          <cell r="I1101" t="str">
            <v>%</v>
          </cell>
        </row>
        <row r="1102">
          <cell r="C1102" t="str">
            <v>- Mortar (campuran semen &amp; pasir)</v>
          </cell>
          <cell r="G1102" t="str">
            <v>Mr</v>
          </cell>
          <cell r="H1102">
            <v>35</v>
          </cell>
          <cell r="I1102" t="str">
            <v>%</v>
          </cell>
        </row>
        <row r="1103">
          <cell r="A1103">
            <v>8</v>
          </cell>
          <cell r="C1103" t="str">
            <v>Berat Jenis Bahan  :</v>
          </cell>
        </row>
        <row r="1104">
          <cell r="C1104" t="str">
            <v>- Pasangan Batu Dengan Mortar</v>
          </cell>
          <cell r="G1104" t="str">
            <v>D1</v>
          </cell>
          <cell r="H1104">
            <v>2.4</v>
          </cell>
          <cell r="I1104" t="str">
            <v>ton/M3</v>
          </cell>
        </row>
        <row r="1105">
          <cell r="C1105" t="str">
            <v>- Batu</v>
          </cell>
          <cell r="G1105" t="str">
            <v>D2</v>
          </cell>
          <cell r="H1105">
            <v>1.65</v>
          </cell>
          <cell r="I1105" t="str">
            <v>ton/M3</v>
          </cell>
        </row>
        <row r="1106">
          <cell r="C1106" t="str">
            <v>- Adukan (mortar)</v>
          </cell>
          <cell r="G1106" t="str">
            <v>D3</v>
          </cell>
          <cell r="H1106">
            <v>1.8</v>
          </cell>
          <cell r="I1106" t="str">
            <v>ton/M3</v>
          </cell>
        </row>
        <row r="1107">
          <cell r="C1107" t="str">
            <v>- Pasir</v>
          </cell>
          <cell r="G1107" t="str">
            <v>D4</v>
          </cell>
          <cell r="H1107">
            <v>1.6</v>
          </cell>
          <cell r="I1107" t="str">
            <v>ton/M3</v>
          </cell>
        </row>
        <row r="1108">
          <cell r="C1108" t="str">
            <v>- Semen Portland</v>
          </cell>
          <cell r="G1108" t="str">
            <v>D5</v>
          </cell>
          <cell r="H1108">
            <v>1.25</v>
          </cell>
          <cell r="I1108" t="str">
            <v>ton/M3</v>
          </cell>
        </row>
        <row r="1110">
          <cell r="A1110" t="str">
            <v>II.</v>
          </cell>
          <cell r="C1110" t="str">
            <v>URUTAN KERJA</v>
          </cell>
        </row>
        <row r="1111">
          <cell r="A1111">
            <v>1</v>
          </cell>
          <cell r="C1111" t="str">
            <v>Semen, pasir dan air dicampur dan diaduk menjadi</v>
          </cell>
        </row>
        <row r="1112">
          <cell r="C1112" t="str">
            <v>mortar dengan menggunakan Concrete Mixer</v>
          </cell>
        </row>
        <row r="1113">
          <cell r="A1113">
            <v>2</v>
          </cell>
          <cell r="C1113" t="str">
            <v>Batu dibersihkan dan dibasahi seluruh permukaannya</v>
          </cell>
        </row>
        <row r="1114">
          <cell r="C1114" t="str">
            <v>sebelum dipasang</v>
          </cell>
        </row>
        <row r="1115">
          <cell r="A1115">
            <v>3</v>
          </cell>
          <cell r="C1115" t="str">
            <v>Penyelesaian dan perapihan setelah pemasangan</v>
          </cell>
        </row>
        <row r="1117">
          <cell r="A1117" t="str">
            <v>III.</v>
          </cell>
          <cell r="C1117" t="str">
            <v>PEMAKAIAN BAHAN, ALAT DAN TENAGA</v>
          </cell>
        </row>
        <row r="1119">
          <cell r="A1119" t="str">
            <v xml:space="preserve">   1.</v>
          </cell>
          <cell r="C1119" t="str">
            <v>BAHAN</v>
          </cell>
        </row>
        <row r="1120">
          <cell r="A1120" t="str">
            <v>1.a.</v>
          </cell>
          <cell r="C1120" t="str">
            <v>Batu     -----&gt;</v>
          </cell>
          <cell r="D1120" t="str">
            <v>{(Bt x D1 x 1 M3) : D2} x 1.20</v>
          </cell>
          <cell r="G1120" t="str">
            <v>(M02)</v>
          </cell>
          <cell r="H1120">
            <v>1.1345454545454547</v>
          </cell>
          <cell r="I1120" t="str">
            <v>M3</v>
          </cell>
          <cell r="J1120" t="str">
            <v xml:space="preserve"> Lepas</v>
          </cell>
        </row>
        <row r="1121">
          <cell r="A1121" t="str">
            <v>1.b.</v>
          </cell>
          <cell r="C1121" t="str">
            <v>Semen    ----&gt;</v>
          </cell>
          <cell r="D1121" t="str">
            <v>Sm x {(Mr x D1 x 1 M3} : D3} x 1.05</v>
          </cell>
          <cell r="G1121" t="str">
            <v>(M12)</v>
          </cell>
          <cell r="H1121">
            <v>0.1225</v>
          </cell>
          <cell r="I1121" t="str">
            <v>M3</v>
          </cell>
        </row>
        <row r="1122">
          <cell r="D1122" t="str">
            <v>x {D5 x (1000)}</v>
          </cell>
          <cell r="G1122" t="str">
            <v>(M12)</v>
          </cell>
          <cell r="H1122">
            <v>153</v>
          </cell>
          <cell r="I1122" t="str">
            <v>Kg</v>
          </cell>
        </row>
        <row r="1123">
          <cell r="A1123" t="str">
            <v>1.c.</v>
          </cell>
          <cell r="C1123" t="str">
            <v>Pasir    -----&gt;</v>
          </cell>
          <cell r="D1123" t="str">
            <v>Ps x {(Mr x D1 x 1 M3) : D4} x 1.05</v>
          </cell>
          <cell r="G1123" t="str">
            <v>(M01)</v>
          </cell>
          <cell r="H1123">
            <v>0.41343750000000001</v>
          </cell>
          <cell r="I1123" t="str">
            <v>M3</v>
          </cell>
        </row>
        <row r="1125">
          <cell r="A1125" t="str">
            <v>2.</v>
          </cell>
          <cell r="C1125" t="str">
            <v>ALAT</v>
          </cell>
        </row>
        <row r="1126">
          <cell r="A1126" t="str">
            <v>2.a.</v>
          </cell>
          <cell r="C1126" t="str">
            <v>CONCRETE MIXER</v>
          </cell>
          <cell r="G1126" t="str">
            <v>(E06)</v>
          </cell>
        </row>
        <row r="1127">
          <cell r="C1127" t="str">
            <v>Kapasitas Alat</v>
          </cell>
          <cell r="G1127" t="str">
            <v>V</v>
          </cell>
          <cell r="H1127">
            <v>500</v>
          </cell>
          <cell r="I1127" t="str">
            <v>liter</v>
          </cell>
        </row>
        <row r="1128">
          <cell r="C1128" t="str">
            <v>Faktor Efisiensi Alat</v>
          </cell>
          <cell r="G1128" t="str">
            <v>Fa</v>
          </cell>
          <cell r="H1128">
            <v>0.83</v>
          </cell>
          <cell r="I1128" t="str">
            <v>-</v>
          </cell>
        </row>
        <row r="1129">
          <cell r="C1129" t="str">
            <v>Waktu siklus   :</v>
          </cell>
          <cell r="D1129" t="str">
            <v>(T1 + T2 + T3 + T4)</v>
          </cell>
          <cell r="G1129" t="str">
            <v>Ts</v>
          </cell>
        </row>
        <row r="1130">
          <cell r="C1130" t="str">
            <v>-  Memuat</v>
          </cell>
          <cell r="G1130" t="str">
            <v>T1</v>
          </cell>
          <cell r="H1130">
            <v>6</v>
          </cell>
          <cell r="I1130" t="str">
            <v>menit</v>
          </cell>
        </row>
        <row r="1131">
          <cell r="C1131" t="str">
            <v>-  Mengaduk</v>
          </cell>
          <cell r="G1131" t="str">
            <v>T2</v>
          </cell>
          <cell r="H1131">
            <v>4</v>
          </cell>
          <cell r="I1131" t="str">
            <v>menit</v>
          </cell>
        </row>
        <row r="1132">
          <cell r="C1132" t="str">
            <v>-  Menuang</v>
          </cell>
          <cell r="G1132" t="str">
            <v>T3</v>
          </cell>
          <cell r="H1132">
            <v>2</v>
          </cell>
          <cell r="I1132" t="str">
            <v>menit</v>
          </cell>
        </row>
        <row r="1133">
          <cell r="C1133" t="str">
            <v>-  Tunggu, dll.</v>
          </cell>
          <cell r="G1133" t="str">
            <v>T4</v>
          </cell>
          <cell r="H1133">
            <v>10</v>
          </cell>
          <cell r="I1133" t="str">
            <v>menit</v>
          </cell>
        </row>
        <row r="1134">
          <cell r="G1134" t="str">
            <v>Ts</v>
          </cell>
          <cell r="H1134">
            <v>22</v>
          </cell>
          <cell r="I1134" t="str">
            <v>menit</v>
          </cell>
        </row>
        <row r="1136">
          <cell r="C1136" t="str">
            <v>Kap. Prod. / jam  =</v>
          </cell>
          <cell r="D1136" t="str">
            <v>V x Fa x 60</v>
          </cell>
          <cell r="G1136" t="str">
            <v>Q1</v>
          </cell>
          <cell r="H1136">
            <v>1.1318181818181818</v>
          </cell>
          <cell r="I1136" t="str">
            <v>M3</v>
          </cell>
        </row>
        <row r="1137">
          <cell r="D1137" t="str">
            <v>1000 x Ts</v>
          </cell>
        </row>
        <row r="1139">
          <cell r="C1139" t="str">
            <v>Koefisien Alat / M3</v>
          </cell>
          <cell r="D1139" t="str">
            <v xml:space="preserve">  =   1  :  Q1</v>
          </cell>
          <cell r="G1139" t="str">
            <v>(E06)</v>
          </cell>
          <cell r="H1139">
            <v>0.88353413654618473</v>
          </cell>
          <cell r="I1139" t="str">
            <v>jam</v>
          </cell>
        </row>
        <row r="1143">
          <cell r="J1143" t="str">
            <v>Berlanjut ke hal. berikut.</v>
          </cell>
        </row>
        <row r="1144">
          <cell r="A1144" t="str">
            <v>ITEM PEMBAYARAN NO.</v>
          </cell>
          <cell r="D1144" t="str">
            <v>:  7.9 (1)</v>
          </cell>
          <cell r="J1144" t="str">
            <v>Analisa EI-79</v>
          </cell>
        </row>
        <row r="1145">
          <cell r="A1145" t="str">
            <v>JENIS PEKERJAAN</v>
          </cell>
          <cell r="D1145" t="str">
            <v>:  Pasangan Batu (mekanik)</v>
          </cell>
        </row>
        <row r="1146">
          <cell r="A1146" t="str">
            <v>SATUAN PEMBAYARAN</v>
          </cell>
          <cell r="D1146" t="str">
            <v>:  M3</v>
          </cell>
          <cell r="H1146" t="str">
            <v xml:space="preserve">        URAIAN ANALISA HARGA SATUAN</v>
          </cell>
        </row>
        <row r="1147">
          <cell r="J1147" t="str">
            <v>Lanjutan</v>
          </cell>
        </row>
        <row r="1149">
          <cell r="A1149" t="str">
            <v>No.</v>
          </cell>
          <cell r="C1149" t="str">
            <v>U R A I A N</v>
          </cell>
          <cell r="G1149" t="str">
            <v>KODE</v>
          </cell>
          <cell r="H1149" t="str">
            <v>KOEF.</v>
          </cell>
          <cell r="I1149" t="str">
            <v>SATUAN</v>
          </cell>
          <cell r="J1149" t="str">
            <v>KETERANGAN</v>
          </cell>
        </row>
        <row r="1152">
          <cell r="A1152" t="str">
            <v>2.b.</v>
          </cell>
          <cell r="C1152" t="str">
            <v>WATER TANK TRUCK</v>
          </cell>
          <cell r="G1152" t="str">
            <v>(E23)</v>
          </cell>
        </row>
        <row r="1153">
          <cell r="C1153" t="str">
            <v>Volume Tanki Air</v>
          </cell>
          <cell r="G1153" t="str">
            <v>V</v>
          </cell>
          <cell r="H1153">
            <v>4</v>
          </cell>
          <cell r="I1153" t="str">
            <v>M3</v>
          </cell>
        </row>
        <row r="1154">
          <cell r="C1154" t="str">
            <v>Kebutuhan air / M3 pasangan batu</v>
          </cell>
          <cell r="G1154" t="str">
            <v>Wc</v>
          </cell>
          <cell r="H1154">
            <v>2.448</v>
          </cell>
          <cell r="I1154" t="str">
            <v>M3</v>
          </cell>
        </row>
        <row r="1155">
          <cell r="C1155" t="str">
            <v>Faktor Efiesiensi Alat</v>
          </cell>
          <cell r="G1155" t="str">
            <v>Fa</v>
          </cell>
          <cell r="H1155">
            <v>0.83</v>
          </cell>
          <cell r="I1155" t="str">
            <v>-</v>
          </cell>
        </row>
        <row r="1156">
          <cell r="C1156" t="str">
            <v>Pengisian Tanki / jam</v>
          </cell>
          <cell r="G1156" t="str">
            <v>n</v>
          </cell>
          <cell r="H1156">
            <v>2</v>
          </cell>
          <cell r="I1156" t="str">
            <v>kali</v>
          </cell>
        </row>
        <row r="1158">
          <cell r="C1158" t="str">
            <v>Kap. Prod. / jam  =</v>
          </cell>
          <cell r="D1158" t="str">
            <v>V x Fa x n</v>
          </cell>
          <cell r="G1158" t="str">
            <v>Q2</v>
          </cell>
          <cell r="H1158">
            <v>2.7124183006535949</v>
          </cell>
          <cell r="I1158" t="str">
            <v>M3</v>
          </cell>
        </row>
        <row r="1159">
          <cell r="D1159" t="str">
            <v>Wc</v>
          </cell>
        </row>
        <row r="1161">
          <cell r="C1161" t="str">
            <v>Koefisien Alat / M3</v>
          </cell>
          <cell r="D1161" t="str">
            <v xml:space="preserve">  =   1  :  Q2</v>
          </cell>
          <cell r="G1161" t="str">
            <v>(E23)</v>
          </cell>
          <cell r="H1161">
            <v>0.36867469879518072</v>
          </cell>
          <cell r="I1161" t="str">
            <v>jam</v>
          </cell>
        </row>
        <row r="1163">
          <cell r="A1163" t="str">
            <v>2.c.</v>
          </cell>
          <cell r="C1163" t="str">
            <v>ALAT BANTU</v>
          </cell>
        </row>
        <row r="1164">
          <cell r="C1164" t="str">
            <v>Diperlukan  :</v>
          </cell>
        </row>
        <row r="1165">
          <cell r="C1165" t="str">
            <v>- Sekop</v>
          </cell>
          <cell r="D1165" t="str">
            <v>=  2  buah</v>
          </cell>
        </row>
        <row r="1166">
          <cell r="C1166" t="str">
            <v>- Pacul</v>
          </cell>
          <cell r="D1166" t="str">
            <v>=  2  buah</v>
          </cell>
        </row>
        <row r="1167">
          <cell r="C1167" t="str">
            <v>- Sendok Semen</v>
          </cell>
          <cell r="D1167" t="str">
            <v>=  2  buah</v>
          </cell>
        </row>
        <row r="1168">
          <cell r="C1168" t="str">
            <v>- Ember Cor</v>
          </cell>
          <cell r="D1168" t="str">
            <v>=  4  buah</v>
          </cell>
        </row>
        <row r="1169">
          <cell r="C1169" t="str">
            <v>- Gerobak Dorong</v>
          </cell>
          <cell r="D1169" t="str">
            <v>=  1  buah</v>
          </cell>
        </row>
        <row r="1171">
          <cell r="A1171" t="str">
            <v>3.</v>
          </cell>
          <cell r="C1171" t="str">
            <v>TENAGA</v>
          </cell>
        </row>
        <row r="1172">
          <cell r="C1172" t="str">
            <v>Produksi menetukan :  Produksi Concrete Mxer</v>
          </cell>
          <cell r="G1172" t="str">
            <v>Q1</v>
          </cell>
          <cell r="H1172">
            <v>1.1318181818181818</v>
          </cell>
          <cell r="I1172" t="str">
            <v>M3/Jam</v>
          </cell>
        </row>
        <row r="1173">
          <cell r="C1173" t="str">
            <v>Produksi Pasangan Batu dengan Mortar / hari =  Tk x Q1</v>
          </cell>
          <cell r="G1173" t="str">
            <v>Qt</v>
          </cell>
          <cell r="H1173">
            <v>7.9227272727272728</v>
          </cell>
          <cell r="I1173" t="str">
            <v>M3</v>
          </cell>
        </row>
        <row r="1174">
          <cell r="C1174" t="str">
            <v>Kebutuhan tenaga :</v>
          </cell>
          <cell r="D1174" t="str">
            <v>- Mandor</v>
          </cell>
          <cell r="G1174" t="str">
            <v>M</v>
          </cell>
          <cell r="H1174">
            <v>1</v>
          </cell>
          <cell r="I1174" t="str">
            <v>orang</v>
          </cell>
        </row>
        <row r="1175">
          <cell r="D1175" t="str">
            <v>- Tukang Batu</v>
          </cell>
          <cell r="G1175" t="str">
            <v>Tb</v>
          </cell>
          <cell r="H1175">
            <v>2</v>
          </cell>
          <cell r="I1175" t="str">
            <v>orang</v>
          </cell>
        </row>
        <row r="1176">
          <cell r="D1176" t="str">
            <v>- Pekerja</v>
          </cell>
          <cell r="G1176" t="str">
            <v>P</v>
          </cell>
          <cell r="H1176">
            <v>8</v>
          </cell>
          <cell r="I1176" t="str">
            <v>orang</v>
          </cell>
        </row>
        <row r="1178">
          <cell r="C1178" t="str">
            <v>Koefisien Tenaga / M3   :</v>
          </cell>
        </row>
        <row r="1179">
          <cell r="D1179" t="str">
            <v>-  Mandor</v>
          </cell>
          <cell r="E1179" t="str">
            <v>= (Tk x M) : Qt</v>
          </cell>
          <cell r="G1179" t="str">
            <v>(L03)</v>
          </cell>
          <cell r="H1179">
            <v>0.88353413654618473</v>
          </cell>
          <cell r="I1179" t="str">
            <v>jam</v>
          </cell>
        </row>
        <row r="1180">
          <cell r="D1180" t="str">
            <v>-  Tukang</v>
          </cell>
          <cell r="E1180" t="str">
            <v>= (Tk x Tb) : Qt</v>
          </cell>
          <cell r="G1180" t="str">
            <v>(L02)</v>
          </cell>
          <cell r="H1180">
            <v>1.7670682730923695</v>
          </cell>
          <cell r="I1180" t="str">
            <v>jam</v>
          </cell>
        </row>
        <row r="1181">
          <cell r="D1181" t="str">
            <v>-  Pekerja</v>
          </cell>
          <cell r="E1181" t="str">
            <v>= (Tk x P) : Qt</v>
          </cell>
          <cell r="G1181" t="str">
            <v>(L01)</v>
          </cell>
          <cell r="H1181">
            <v>7.0682730923694779</v>
          </cell>
          <cell r="I1181" t="str">
            <v>jam</v>
          </cell>
        </row>
        <row r="1183">
          <cell r="A1183" t="str">
            <v>4.</v>
          </cell>
          <cell r="C1183" t="str">
            <v>HARGA DASAR SATUAN UPAH, BAHAN DAN ALAT</v>
          </cell>
        </row>
        <row r="1184">
          <cell r="C1184" t="str">
            <v>Lihat lampiran.</v>
          </cell>
        </row>
        <row r="1186">
          <cell r="A1186" t="str">
            <v>5.</v>
          </cell>
          <cell r="C1186" t="str">
            <v>ANALISA HARGA SATUAN PEKERJAAN</v>
          </cell>
        </row>
        <row r="1187">
          <cell r="C1187" t="str">
            <v>Lihat perhitungan dalam LAMPIRAN 2 PENAWARAN</v>
          </cell>
        </row>
        <row r="1188">
          <cell r="C1188" t="str">
            <v>PEREKEMAN ANALISA MASING-MASING HARGA</v>
          </cell>
        </row>
        <row r="1189">
          <cell r="C1189" t="str">
            <v>SATUAN.</v>
          </cell>
        </row>
        <row r="1190">
          <cell r="C1190" t="str">
            <v>Didapat Harga Satuan Pekerjaan :</v>
          </cell>
        </row>
        <row r="1192">
          <cell r="C1192" t="str">
            <v xml:space="preserve">Rp.  </v>
          </cell>
          <cell r="D1192">
            <v>383708.96091402246</v>
          </cell>
          <cell r="E1192" t="str">
            <v xml:space="preserve"> / M3</v>
          </cell>
        </row>
        <row r="1195">
          <cell r="A1195" t="str">
            <v>6.</v>
          </cell>
          <cell r="C1195" t="str">
            <v>MASA PELAKSANAAN YANG DIPERLUKAN</v>
          </cell>
        </row>
        <row r="1196">
          <cell r="C1196" t="str">
            <v>Masa Pelaksanaan :</v>
          </cell>
          <cell r="D1196" t="str">
            <v>. . . . . . . . . . . .</v>
          </cell>
        </row>
        <row r="1198">
          <cell r="A1198" t="str">
            <v>7.</v>
          </cell>
          <cell r="C1198" t="str">
            <v>VOLUME PEKERJAAN YANG DIPERLUKAN</v>
          </cell>
        </row>
        <row r="1199">
          <cell r="C1199" t="str">
            <v>Volume pekerjaan  :</v>
          </cell>
          <cell r="D1199">
            <v>0</v>
          </cell>
          <cell r="E1199" t="str">
            <v>M3</v>
          </cell>
        </row>
        <row r="1203">
          <cell r="A1203" t="str">
            <v>ITEM PEMBAYARAN NO.</v>
          </cell>
          <cell r="D1203" t="str">
            <v>:  7.10 (1)</v>
          </cell>
          <cell r="J1203" t="str">
            <v>Analisa EI-7101</v>
          </cell>
        </row>
        <row r="1204">
          <cell r="A1204" t="str">
            <v>JENIS PEKERJAAN</v>
          </cell>
          <cell r="D1204" t="str">
            <v>:  Pasangan Batu Kosong + Adukan</v>
          </cell>
        </row>
        <row r="1205">
          <cell r="A1205" t="str">
            <v>SATUAN PEMBAYARAN</v>
          </cell>
          <cell r="D1205" t="str">
            <v>:  M3</v>
          </cell>
          <cell r="H1205" t="str">
            <v xml:space="preserve">        URAIAN ANALISA HARGA SATUAN</v>
          </cell>
        </row>
        <row r="1208">
          <cell r="A1208" t="str">
            <v>No.</v>
          </cell>
          <cell r="C1208" t="str">
            <v>U R A I A N</v>
          </cell>
          <cell r="G1208" t="str">
            <v>KODE</v>
          </cell>
          <cell r="H1208" t="str">
            <v>KOEF.</v>
          </cell>
          <cell r="I1208" t="str">
            <v>SATUAN</v>
          </cell>
          <cell r="J1208" t="str">
            <v>KETERANGAN</v>
          </cell>
        </row>
        <row r="1211">
          <cell r="A1211" t="str">
            <v>I.</v>
          </cell>
          <cell r="C1211" t="str">
            <v>ASUMSI</v>
          </cell>
        </row>
        <row r="1212">
          <cell r="A1212">
            <v>1</v>
          </cell>
          <cell r="C1212" t="str">
            <v>Menggunakan alat (cara mekanik)</v>
          </cell>
        </row>
        <row r="1213">
          <cell r="A1213">
            <v>2</v>
          </cell>
          <cell r="C1213" t="str">
            <v>Lokasi pekerjaan : sepanjang jalan</v>
          </cell>
        </row>
        <row r="1214">
          <cell r="A1214">
            <v>3</v>
          </cell>
          <cell r="C1214" t="str">
            <v>Bahan dasar (batu, pasir dan semen) diterima</v>
          </cell>
        </row>
        <row r="1215">
          <cell r="C1215" t="str">
            <v>seluruhnya di lokasi pekerjaan</v>
          </cell>
        </row>
        <row r="1216">
          <cell r="A1216">
            <v>4</v>
          </cell>
          <cell r="C1216" t="str">
            <v>Jarak rata-rata Base camp ke lokasi pekerjaan</v>
          </cell>
          <cell r="G1216" t="str">
            <v>L</v>
          </cell>
          <cell r="H1216">
            <v>23.5</v>
          </cell>
          <cell r="I1216" t="str">
            <v>KM</v>
          </cell>
        </row>
        <row r="1217">
          <cell r="A1217">
            <v>5</v>
          </cell>
          <cell r="C1217" t="str">
            <v>Jam kerja efektif per-hari</v>
          </cell>
          <cell r="G1217" t="str">
            <v>Tk</v>
          </cell>
          <cell r="H1217">
            <v>7</v>
          </cell>
          <cell r="I1217" t="str">
            <v>jam</v>
          </cell>
        </row>
        <row r="1218">
          <cell r="A1218">
            <v>6</v>
          </cell>
          <cell r="C1218" t="str">
            <v>Adukan encer sebagai pengisi adalah beton K-175</v>
          </cell>
          <cell r="G1218" t="str">
            <v>-</v>
          </cell>
          <cell r="H1218" t="str">
            <v xml:space="preserve">-   </v>
          </cell>
          <cell r="I1218" t="str">
            <v>-</v>
          </cell>
          <cell r="J1218" t="str">
            <v xml:space="preserve"> Spec.</v>
          </cell>
        </row>
        <row r="1219">
          <cell r="A1219">
            <v>7</v>
          </cell>
          <cell r="C1219" t="str">
            <v>Kadar Semen Adukan (Spec.K-175)</v>
          </cell>
          <cell r="E1219" t="str">
            <v>: - Minimum</v>
          </cell>
          <cell r="G1219" t="str">
            <v>Ks1</v>
          </cell>
          <cell r="H1219">
            <v>220</v>
          </cell>
          <cell r="I1219" t="str">
            <v>Kg/M3</v>
          </cell>
          <cell r="J1219" t="str">
            <v xml:space="preserve"> Spec.</v>
          </cell>
        </row>
        <row r="1220">
          <cell r="E1220" t="str">
            <v>: - Maksimum</v>
          </cell>
          <cell r="G1220" t="str">
            <v>Ks2</v>
          </cell>
          <cell r="H1220">
            <v>300</v>
          </cell>
          <cell r="I1220" t="str">
            <v>Kg/M3</v>
          </cell>
          <cell r="J1220" t="str">
            <v xml:space="preserve"> Spec.</v>
          </cell>
        </row>
        <row r="1221">
          <cell r="A1221">
            <v>8</v>
          </cell>
          <cell r="C1221" t="str">
            <v>Perbandingan Air/Semen Maksimum (Spec.K-175)</v>
          </cell>
          <cell r="G1221" t="str">
            <v>Wcr</v>
          </cell>
          <cell r="H1221">
            <v>0.56999999999999995</v>
          </cell>
          <cell r="I1221" t="str">
            <v>-</v>
          </cell>
          <cell r="J1221" t="str">
            <v xml:space="preserve"> Spec.</v>
          </cell>
        </row>
        <row r="1222">
          <cell r="A1222">
            <v>9</v>
          </cell>
          <cell r="C1222" t="str">
            <v>Perbandingan Adukan (K-175)</v>
          </cell>
          <cell r="E1222" t="str">
            <v>:  Semen</v>
          </cell>
          <cell r="G1222" t="str">
            <v>Sm</v>
          </cell>
          <cell r="H1222">
            <v>12.5</v>
          </cell>
          <cell r="I1222" t="str">
            <v>%</v>
          </cell>
        </row>
        <row r="1223">
          <cell r="E1223" t="str">
            <v>:  Pasir</v>
          </cell>
          <cell r="G1223" t="str">
            <v>Ps</v>
          </cell>
          <cell r="H1223">
            <v>37.5</v>
          </cell>
          <cell r="I1223" t="str">
            <v>%</v>
          </cell>
        </row>
        <row r="1224">
          <cell r="E1224" t="str">
            <v>:  Kerikil</v>
          </cell>
          <cell r="G1224" t="str">
            <v>Kr</v>
          </cell>
          <cell r="H1224">
            <v>50</v>
          </cell>
          <cell r="I1224" t="str">
            <v>%</v>
          </cell>
        </row>
        <row r="1225">
          <cell r="A1225">
            <v>10</v>
          </cell>
          <cell r="C1225" t="str">
            <v>Berat Jenis Material :</v>
          </cell>
        </row>
        <row r="1226">
          <cell r="C1226" t="str">
            <v>-  Beton / Pasangan Batu Kosong Diisi Adukan</v>
          </cell>
          <cell r="G1226" t="str">
            <v>D1</v>
          </cell>
          <cell r="H1226">
            <v>2.4</v>
          </cell>
          <cell r="I1226" t="str">
            <v>T/M3</v>
          </cell>
        </row>
        <row r="1227">
          <cell r="C1227" t="str">
            <v>-  Semen</v>
          </cell>
          <cell r="G1227" t="str">
            <v>D2</v>
          </cell>
          <cell r="H1227">
            <v>1.44</v>
          </cell>
          <cell r="I1227" t="str">
            <v>T/M3</v>
          </cell>
        </row>
        <row r="1228">
          <cell r="C1228" t="str">
            <v>-  Pasir</v>
          </cell>
          <cell r="G1228" t="str">
            <v>D3</v>
          </cell>
          <cell r="H1228">
            <v>1.67</v>
          </cell>
          <cell r="I1228" t="str">
            <v>T/M3</v>
          </cell>
        </row>
        <row r="1229">
          <cell r="C1229" t="str">
            <v>-  Kerikil / Batu</v>
          </cell>
          <cell r="G1229" t="str">
            <v>D4</v>
          </cell>
          <cell r="H1229">
            <v>1.6</v>
          </cell>
          <cell r="I1229" t="str">
            <v>T/M3</v>
          </cell>
        </row>
        <row r="1230">
          <cell r="A1230">
            <v>11</v>
          </cell>
          <cell r="C1230" t="str">
            <v>Perbandingan Batu &amp; Adukan :</v>
          </cell>
          <cell r="E1230" t="str">
            <v>- Batu</v>
          </cell>
          <cell r="G1230" t="str">
            <v>Bt</v>
          </cell>
          <cell r="H1230">
            <v>70</v>
          </cell>
          <cell r="I1230" t="str">
            <v>%</v>
          </cell>
        </row>
        <row r="1231">
          <cell r="E1231" t="str">
            <v>- Adukan encer</v>
          </cell>
          <cell r="G1231" t="str">
            <v>Ae</v>
          </cell>
          <cell r="H1231">
            <v>30</v>
          </cell>
          <cell r="I1231" t="str">
            <v>%</v>
          </cell>
        </row>
        <row r="1233">
          <cell r="A1233" t="str">
            <v>II.</v>
          </cell>
          <cell r="C1233" t="str">
            <v>URUTAN KERJA</v>
          </cell>
        </row>
        <row r="1234">
          <cell r="A1234">
            <v>1</v>
          </cell>
          <cell r="C1234" t="str">
            <v>Semen, pasir, batu kerikil dan air dicampur dan diaduk</v>
          </cell>
        </row>
        <row r="1235">
          <cell r="C1235" t="str">
            <v>menjadi beton dengan menggunakan Concrete Mixer</v>
          </cell>
        </row>
        <row r="1236">
          <cell r="A1236">
            <v>2</v>
          </cell>
          <cell r="C1236" t="str">
            <v>Batu dipasang dan diisi dengan adukan encer</v>
          </cell>
        </row>
        <row r="1237">
          <cell r="A1237">
            <v>3</v>
          </cell>
          <cell r="C1237" t="str">
            <v>Penyelesaian dan perapihan setelah pemasangan</v>
          </cell>
        </row>
        <row r="1239">
          <cell r="A1239" t="str">
            <v>III.</v>
          </cell>
          <cell r="C1239" t="str">
            <v>PEMAKAIAN BAHAN, ALAT DAN TENAGA</v>
          </cell>
        </row>
        <row r="1241">
          <cell r="A1241" t="str">
            <v xml:space="preserve">   1.</v>
          </cell>
          <cell r="C1241" t="str">
            <v>BAHAN</v>
          </cell>
        </row>
        <row r="1242">
          <cell r="A1242" t="str">
            <v>1.a.</v>
          </cell>
          <cell r="C1242" t="str">
            <v>Semen (PC)</v>
          </cell>
          <cell r="D1242" t="str">
            <v>=   {Sm x D1 x Ae x 1000} : 40</v>
          </cell>
          <cell r="G1242" t="str">
            <v>(M12)</v>
          </cell>
          <cell r="H1242">
            <v>1.171875</v>
          </cell>
          <cell r="I1242" t="str">
            <v>Zak</v>
          </cell>
        </row>
        <row r="1243">
          <cell r="A1243" t="str">
            <v>1.b.</v>
          </cell>
          <cell r="C1243" t="str">
            <v>Pasir</v>
          </cell>
          <cell r="D1243" t="str">
            <v>=   {(Ps x D1) : D3} x Ae x 1.05</v>
          </cell>
          <cell r="G1243" t="str">
            <v>(M01)</v>
          </cell>
          <cell r="H1243">
            <v>8.8416916167664686E-2</v>
          </cell>
          <cell r="I1243" t="str">
            <v>M3</v>
          </cell>
        </row>
        <row r="1244">
          <cell r="A1244" t="str">
            <v>1.c.</v>
          </cell>
          <cell r="C1244" t="str">
            <v>Agregat Kasar</v>
          </cell>
          <cell r="D1244" t="str">
            <v>=   {(Kr x D1) : D4} x Ae x 1.1</v>
          </cell>
          <cell r="G1244" t="str">
            <v>(M03)</v>
          </cell>
          <cell r="H1244">
            <v>0.12890625</v>
          </cell>
          <cell r="I1244" t="str">
            <v>M3</v>
          </cell>
          <cell r="J1244" t="str">
            <v xml:space="preserve"> Agregat Kasar</v>
          </cell>
        </row>
        <row r="1245">
          <cell r="A1245" t="str">
            <v>1.d.</v>
          </cell>
          <cell r="C1245" t="str">
            <v>Batu Belah</v>
          </cell>
          <cell r="D1245" t="str">
            <v>=   {(Bt x D1) : D4 x 1.1</v>
          </cell>
          <cell r="G1245" t="str">
            <v>(M06)</v>
          </cell>
          <cell r="H1245">
            <v>1.155</v>
          </cell>
          <cell r="I1245" t="str">
            <v>M3</v>
          </cell>
        </row>
        <row r="1247">
          <cell r="A1247" t="str">
            <v>2.</v>
          </cell>
          <cell r="C1247" t="str">
            <v>ALAT</v>
          </cell>
        </row>
        <row r="1248">
          <cell r="A1248" t="str">
            <v>2.a.</v>
          </cell>
          <cell r="C1248" t="str">
            <v>CONCRETE MIXER</v>
          </cell>
          <cell r="G1248" t="str">
            <v>(E06)</v>
          </cell>
        </row>
        <row r="1249">
          <cell r="C1249" t="str">
            <v>Kapasitas Alat</v>
          </cell>
          <cell r="G1249" t="str">
            <v>V</v>
          </cell>
          <cell r="H1249">
            <v>500</v>
          </cell>
          <cell r="I1249" t="str">
            <v>liter</v>
          </cell>
        </row>
        <row r="1250">
          <cell r="C1250" t="str">
            <v>Faktor Efisiensi Alat</v>
          </cell>
          <cell r="G1250" t="str">
            <v>Fa</v>
          </cell>
          <cell r="H1250">
            <v>0.83</v>
          </cell>
          <cell r="I1250" t="str">
            <v>-</v>
          </cell>
        </row>
        <row r="1251">
          <cell r="C1251" t="str">
            <v>Waktu siklus   :</v>
          </cell>
          <cell r="D1251" t="str">
            <v>(T1 + T2 + T3 + T4)</v>
          </cell>
          <cell r="G1251" t="str">
            <v>Ts</v>
          </cell>
        </row>
        <row r="1252">
          <cell r="C1252" t="str">
            <v>-  Memuat</v>
          </cell>
          <cell r="G1252" t="str">
            <v>T1</v>
          </cell>
          <cell r="H1252">
            <v>5</v>
          </cell>
          <cell r="I1252" t="str">
            <v>menit</v>
          </cell>
        </row>
        <row r="1253">
          <cell r="C1253" t="str">
            <v>-  Mengaduk</v>
          </cell>
          <cell r="G1253" t="str">
            <v>T2</v>
          </cell>
          <cell r="H1253">
            <v>2</v>
          </cell>
          <cell r="I1253" t="str">
            <v>menit</v>
          </cell>
        </row>
        <row r="1254">
          <cell r="C1254" t="str">
            <v>-  Menuang</v>
          </cell>
          <cell r="G1254" t="str">
            <v>T3</v>
          </cell>
          <cell r="H1254">
            <v>3</v>
          </cell>
          <cell r="I1254" t="str">
            <v>menit</v>
          </cell>
        </row>
        <row r="1255">
          <cell r="C1255" t="str">
            <v>-  Tunggu, dll.</v>
          </cell>
          <cell r="G1255" t="str">
            <v>T4</v>
          </cell>
          <cell r="H1255">
            <v>2</v>
          </cell>
          <cell r="I1255" t="str">
            <v>menit</v>
          </cell>
        </row>
        <row r="1256">
          <cell r="G1256" t="str">
            <v>Ts</v>
          </cell>
          <cell r="H1256">
            <v>12</v>
          </cell>
          <cell r="I1256" t="str">
            <v>menit</v>
          </cell>
        </row>
        <row r="1258">
          <cell r="C1258" t="str">
            <v>Kap. Prod. / jam  =</v>
          </cell>
          <cell r="D1258" t="str">
            <v>V x Fa x 60</v>
          </cell>
          <cell r="G1258" t="str">
            <v>Q1</v>
          </cell>
          <cell r="H1258">
            <v>2.0750000000000002</v>
          </cell>
          <cell r="I1258" t="str">
            <v>M3</v>
          </cell>
        </row>
        <row r="1259">
          <cell r="D1259" t="str">
            <v>1000 x Ts</v>
          </cell>
        </row>
        <row r="1261">
          <cell r="C1261" t="str">
            <v>Koefisien Alat / M3</v>
          </cell>
          <cell r="D1261" t="str">
            <v xml:space="preserve">  =   1  :  Q1</v>
          </cell>
          <cell r="G1261" t="str">
            <v>(E06)</v>
          </cell>
          <cell r="H1261">
            <v>0.48192771084337344</v>
          </cell>
          <cell r="I1261" t="str">
            <v>jam</v>
          </cell>
        </row>
        <row r="1263">
          <cell r="J1263" t="str">
            <v>Berlanjut ke hal. berikut.</v>
          </cell>
        </row>
        <row r="1264">
          <cell r="A1264" t="str">
            <v>ITEM PEMBAYARAN NO.</v>
          </cell>
          <cell r="D1264" t="str">
            <v>:  7.10 (1)</v>
          </cell>
          <cell r="J1264" t="str">
            <v>Analisa EI-7101</v>
          </cell>
        </row>
        <row r="1265">
          <cell r="A1265" t="str">
            <v>JENIS PEKERJAAN</v>
          </cell>
          <cell r="D1265" t="str">
            <v>:  Pasangan Batu Kosong + Adukan</v>
          </cell>
        </row>
        <row r="1266">
          <cell r="A1266" t="str">
            <v>SATUAN PEMBAYARAN</v>
          </cell>
          <cell r="D1266" t="str">
            <v>:  M3</v>
          </cell>
          <cell r="H1266" t="str">
            <v xml:space="preserve">        URAIAN ANALISA HARGA SATUAN</v>
          </cell>
        </row>
        <row r="1267">
          <cell r="J1267" t="str">
            <v>Lanjutan</v>
          </cell>
        </row>
        <row r="1269">
          <cell r="A1269" t="str">
            <v>No.</v>
          </cell>
          <cell r="C1269" t="str">
            <v>U R A I A N</v>
          </cell>
          <cell r="G1269" t="str">
            <v>KODE</v>
          </cell>
          <cell r="H1269" t="str">
            <v>KOEF.</v>
          </cell>
          <cell r="I1269" t="str">
            <v>SATUAN</v>
          </cell>
          <cell r="J1269" t="str">
            <v>KETERANGAN</v>
          </cell>
        </row>
        <row r="1272">
          <cell r="A1272" t="str">
            <v>2.b.</v>
          </cell>
          <cell r="C1272" t="str">
            <v>WATER TANK TRUCK</v>
          </cell>
          <cell r="G1272" t="str">
            <v>(E23)</v>
          </cell>
        </row>
        <row r="1273">
          <cell r="C1273" t="str">
            <v>Volume Tanki Air</v>
          </cell>
          <cell r="G1273" t="str">
            <v>V</v>
          </cell>
          <cell r="H1273">
            <v>4</v>
          </cell>
          <cell r="I1273" t="str">
            <v>M3</v>
          </cell>
        </row>
        <row r="1274">
          <cell r="C1274" t="str">
            <v>Kebutuhan air untuk adukan</v>
          </cell>
          <cell r="G1274" t="str">
            <v>Wc</v>
          </cell>
          <cell r="H1274">
            <v>6.6796874999999994E-4</v>
          </cell>
          <cell r="I1274" t="str">
            <v>M3</v>
          </cell>
        </row>
        <row r="1275">
          <cell r="C1275" t="str">
            <v>Faktor Efiesiensi Alat</v>
          </cell>
          <cell r="G1275" t="str">
            <v>Fa</v>
          </cell>
          <cell r="H1275">
            <v>0.83</v>
          </cell>
          <cell r="I1275" t="str">
            <v>-</v>
          </cell>
        </row>
        <row r="1276">
          <cell r="C1276" t="str">
            <v>Pengisian Tanki / jam</v>
          </cell>
          <cell r="G1276" t="str">
            <v>n</v>
          </cell>
          <cell r="H1276">
            <v>2</v>
          </cell>
          <cell r="I1276" t="str">
            <v>kali</v>
          </cell>
        </row>
        <row r="1278">
          <cell r="C1278" t="str">
            <v>Kap. Prod. / jam  =</v>
          </cell>
          <cell r="D1278" t="str">
            <v>V x Fa x n</v>
          </cell>
          <cell r="G1278" t="str">
            <v>Q2</v>
          </cell>
          <cell r="H1278">
            <v>9940.584795321638</v>
          </cell>
          <cell r="I1278" t="str">
            <v>M3</v>
          </cell>
        </row>
        <row r="1279">
          <cell r="D1279" t="str">
            <v>Wc</v>
          </cell>
        </row>
        <row r="1281">
          <cell r="C1281" t="str">
            <v>Koefisien Alat / M3</v>
          </cell>
          <cell r="D1281" t="str">
            <v xml:space="preserve">  =   1  :  Q2</v>
          </cell>
          <cell r="G1281" t="str">
            <v>(E23)</v>
          </cell>
          <cell r="H1281">
            <v>1.00597703313253E-4</v>
          </cell>
          <cell r="I1281" t="str">
            <v>jam</v>
          </cell>
        </row>
        <row r="1283">
          <cell r="A1283" t="str">
            <v>2.c.</v>
          </cell>
          <cell r="C1283" t="str">
            <v>ALAT BANTU</v>
          </cell>
        </row>
        <row r="1284">
          <cell r="C1284" t="str">
            <v>Diperlukan  :</v>
          </cell>
        </row>
        <row r="1285">
          <cell r="C1285" t="str">
            <v>- Sekop</v>
          </cell>
          <cell r="D1285" t="str">
            <v>=  2  buah</v>
          </cell>
        </row>
        <row r="1286">
          <cell r="C1286" t="str">
            <v>- Sendok Semen</v>
          </cell>
          <cell r="D1286" t="str">
            <v>=  3  buah</v>
          </cell>
        </row>
        <row r="1287">
          <cell r="C1287" t="str">
            <v>- Ember Cor</v>
          </cell>
          <cell r="D1287" t="str">
            <v>=  4  buah</v>
          </cell>
        </row>
        <row r="1288">
          <cell r="C1288" t="str">
            <v>- Gerobak Dorong</v>
          </cell>
          <cell r="D1288" t="str">
            <v>=  1  buah</v>
          </cell>
        </row>
        <row r="1291">
          <cell r="A1291" t="str">
            <v>3.</v>
          </cell>
          <cell r="C1291" t="str">
            <v>TENAGA</v>
          </cell>
        </row>
        <row r="1292">
          <cell r="C1292" t="str">
            <v>Produksi Beton dalam 1 hari</v>
          </cell>
          <cell r="E1292" t="str">
            <v>=  Tk x Q1</v>
          </cell>
          <cell r="G1292" t="str">
            <v>Qt</v>
          </cell>
          <cell r="H1292">
            <v>14.525</v>
          </cell>
          <cell r="I1292" t="str">
            <v>M3</v>
          </cell>
        </row>
        <row r="1294">
          <cell r="C1294" t="str">
            <v>Kebutuhan tenaga :</v>
          </cell>
          <cell r="D1294" t="str">
            <v>- Mandor</v>
          </cell>
          <cell r="G1294" t="str">
            <v>M</v>
          </cell>
          <cell r="H1294">
            <v>1</v>
          </cell>
          <cell r="I1294" t="str">
            <v>orang</v>
          </cell>
        </row>
        <row r="1295">
          <cell r="D1295" t="str">
            <v>- Tukang</v>
          </cell>
          <cell r="G1295" t="str">
            <v>Tb</v>
          </cell>
          <cell r="H1295">
            <v>3</v>
          </cell>
          <cell r="I1295" t="str">
            <v>orang</v>
          </cell>
        </row>
        <row r="1296">
          <cell r="D1296" t="str">
            <v>- Pekerja</v>
          </cell>
          <cell r="G1296" t="str">
            <v>P</v>
          </cell>
          <cell r="H1296">
            <v>10</v>
          </cell>
          <cell r="I1296" t="str">
            <v>orang</v>
          </cell>
        </row>
        <row r="1298">
          <cell r="C1298" t="str">
            <v>Koefisien Tenaga / M3   :</v>
          </cell>
        </row>
        <row r="1299">
          <cell r="D1299" t="str">
            <v>-  Mandor</v>
          </cell>
          <cell r="E1299" t="str">
            <v>= (Tk x M) : Qt</v>
          </cell>
          <cell r="G1299" t="str">
            <v>(L03)</v>
          </cell>
          <cell r="H1299">
            <v>0.48192771084337344</v>
          </cell>
          <cell r="I1299" t="str">
            <v>jam</v>
          </cell>
        </row>
        <row r="1300">
          <cell r="D1300" t="str">
            <v>-  Tukang</v>
          </cell>
          <cell r="E1300" t="str">
            <v>= (Tk x Tb) : Qt</v>
          </cell>
          <cell r="G1300" t="str">
            <v>(L02)</v>
          </cell>
          <cell r="H1300">
            <v>1.4457831325301203</v>
          </cell>
          <cell r="I1300" t="str">
            <v>jam</v>
          </cell>
        </row>
        <row r="1301">
          <cell r="D1301" t="str">
            <v>-  Pekerja</v>
          </cell>
          <cell r="E1301" t="str">
            <v>= (Tk x P) : Qt</v>
          </cell>
          <cell r="G1301" t="str">
            <v>(L01)</v>
          </cell>
          <cell r="H1301">
            <v>4.8192771084337345</v>
          </cell>
          <cell r="I1301" t="str">
            <v>jam</v>
          </cell>
        </row>
        <row r="1304">
          <cell r="A1304" t="str">
            <v>4.</v>
          </cell>
          <cell r="C1304" t="str">
            <v>HARGA DASAR SATUAN UPAH, BAHAN DAN ALAT</v>
          </cell>
        </row>
        <row r="1305">
          <cell r="C1305" t="str">
            <v>Lihat lampiran.</v>
          </cell>
        </row>
        <row r="1307">
          <cell r="A1307" t="str">
            <v>5.</v>
          </cell>
          <cell r="C1307" t="str">
            <v>ANALISA HARGA SATUAN PEKERJAAN</v>
          </cell>
        </row>
        <row r="1308">
          <cell r="C1308" t="str">
            <v>Lihat perhitungan dalam LAMPIRAN 2 PENAWARAN</v>
          </cell>
        </row>
        <row r="1309">
          <cell r="C1309" t="str">
            <v>PEREKEMAN ANALISA MASING-MASING HARGA</v>
          </cell>
        </row>
        <row r="1310">
          <cell r="C1310" t="str">
            <v>SATUAN.</v>
          </cell>
        </row>
        <row r="1311">
          <cell r="C1311" t="str">
            <v>Didapat Harga Satuan Pekerjaan :</v>
          </cell>
        </row>
        <row r="1313">
          <cell r="C1313" t="str">
            <v xml:space="preserve">Rp.  </v>
          </cell>
          <cell r="D1313">
            <v>226081.4840142942</v>
          </cell>
          <cell r="E1313" t="str">
            <v xml:space="preserve"> / M3</v>
          </cell>
        </row>
        <row r="1316">
          <cell r="A1316" t="str">
            <v>6.</v>
          </cell>
          <cell r="C1316" t="str">
            <v>MASA PELAKSANAAN YANG DIPERLUKAN</v>
          </cell>
        </row>
        <row r="1317">
          <cell r="C1317" t="str">
            <v>Masa Pelaksanaan :</v>
          </cell>
          <cell r="D1317" t="str">
            <v>. . . . . . . . . . . .</v>
          </cell>
        </row>
        <row r="1319">
          <cell r="A1319" t="str">
            <v>7.</v>
          </cell>
          <cell r="C1319" t="str">
            <v>VOLUME PEKERJAAN YANG DIPERLUKAN</v>
          </cell>
        </row>
        <row r="1320">
          <cell r="C1320" t="str">
            <v>Volume pekerjaan  :</v>
          </cell>
          <cell r="D1320">
            <v>0</v>
          </cell>
          <cell r="E1320" t="str">
            <v>M3</v>
          </cell>
        </row>
        <row r="1323">
          <cell r="A1323" t="str">
            <v>ITEM PEMBAYARAN NO.</v>
          </cell>
          <cell r="D1323" t="str">
            <v>:  7.10 (2)</v>
          </cell>
          <cell r="J1323" t="str">
            <v>Analisa LI-7102</v>
          </cell>
        </row>
        <row r="1324">
          <cell r="A1324" t="str">
            <v>JENIS PEKERJAAN</v>
          </cell>
          <cell r="D1324" t="str">
            <v>:  Pasangan Batu Kosong</v>
          </cell>
        </row>
        <row r="1325">
          <cell r="A1325" t="str">
            <v>SATUAN PEMBAYARAN</v>
          </cell>
          <cell r="D1325" t="str">
            <v>:  M3</v>
          </cell>
          <cell r="H1325" t="str">
            <v xml:space="preserve">        URAIAN ANALISA HARGA SATUAN</v>
          </cell>
        </row>
        <row r="1328">
          <cell r="A1328" t="str">
            <v>No.</v>
          </cell>
          <cell r="C1328" t="str">
            <v>U R A I A N</v>
          </cell>
          <cell r="G1328" t="str">
            <v>KODE</v>
          </cell>
          <cell r="H1328" t="str">
            <v>KOEF.</v>
          </cell>
          <cell r="I1328" t="str">
            <v>SATUAN</v>
          </cell>
          <cell r="J1328" t="str">
            <v>KETERANGAN</v>
          </cell>
        </row>
        <row r="1331">
          <cell r="A1331" t="str">
            <v>I.</v>
          </cell>
          <cell r="C1331" t="str">
            <v>ASUMSI</v>
          </cell>
        </row>
        <row r="1332">
          <cell r="A1332">
            <v>1</v>
          </cell>
          <cell r="C1332" t="str">
            <v>Menggunakan cara manual</v>
          </cell>
        </row>
        <row r="1333">
          <cell r="A1333">
            <v>2</v>
          </cell>
          <cell r="C1333" t="str">
            <v>Lokasi pekerjaan : sepanjang jalan</v>
          </cell>
        </row>
        <row r="1334">
          <cell r="A1334">
            <v>3</v>
          </cell>
          <cell r="C1334" t="str">
            <v>Bahan dasar (batu dan pasir) diterima seluruhnya</v>
          </cell>
        </row>
        <row r="1335">
          <cell r="C1335" t="str">
            <v>di lokasi pekerjaan</v>
          </cell>
        </row>
        <row r="1336">
          <cell r="A1336">
            <v>4</v>
          </cell>
          <cell r="C1336" t="str">
            <v>Jarak rata-rata Base camp ke lokasi pekerjaan</v>
          </cell>
          <cell r="G1336" t="str">
            <v>L</v>
          </cell>
          <cell r="H1336">
            <v>23.5</v>
          </cell>
          <cell r="I1336" t="str">
            <v>KM</v>
          </cell>
        </row>
        <row r="1337">
          <cell r="A1337">
            <v>5</v>
          </cell>
          <cell r="C1337" t="str">
            <v>Jam kerja efektif per-hari</v>
          </cell>
          <cell r="G1337" t="str">
            <v>Tk</v>
          </cell>
          <cell r="H1337">
            <v>7</v>
          </cell>
          <cell r="I1337" t="str">
            <v>jam</v>
          </cell>
        </row>
        <row r="1338">
          <cell r="A1338">
            <v>6</v>
          </cell>
          <cell r="C1338" t="str">
            <v>Faktor kehilangan material</v>
          </cell>
          <cell r="G1338" t="str">
            <v>Fh</v>
          </cell>
          <cell r="H1338">
            <v>1.1000000000000001</v>
          </cell>
          <cell r="I1338" t="str">
            <v>-</v>
          </cell>
        </row>
        <row r="1340">
          <cell r="A1340" t="str">
            <v>II.</v>
          </cell>
          <cell r="C1340" t="str">
            <v>URUTAN KERJA</v>
          </cell>
        </row>
        <row r="1341">
          <cell r="A1341">
            <v>1</v>
          </cell>
          <cell r="C1341" t="str">
            <v>Batu disusun sedemikian rupa sehingga kokoh dan</v>
          </cell>
        </row>
        <row r="1342">
          <cell r="C1342" t="str">
            <v>saling mengunci satu sama lain</v>
          </cell>
        </row>
        <row r="1344">
          <cell r="A1344" t="str">
            <v>III.</v>
          </cell>
          <cell r="C1344" t="str">
            <v>PEMAKAIAN BAHAN, ALAT DAN TENAGA</v>
          </cell>
        </row>
        <row r="1346">
          <cell r="A1346" t="str">
            <v xml:space="preserve">   1.</v>
          </cell>
          <cell r="C1346" t="str">
            <v>BAHAN</v>
          </cell>
        </row>
        <row r="1347">
          <cell r="A1347" t="str">
            <v>1.a.</v>
          </cell>
          <cell r="C1347" t="str">
            <v>Batu Belah</v>
          </cell>
          <cell r="G1347" t="str">
            <v>(M06)</v>
          </cell>
          <cell r="H1347">
            <v>1.1000000000000001</v>
          </cell>
          <cell r="I1347" t="str">
            <v>M3</v>
          </cell>
        </row>
        <row r="1349">
          <cell r="A1349" t="str">
            <v>2.</v>
          </cell>
          <cell r="C1349" t="str">
            <v>ALAT</v>
          </cell>
        </row>
        <row r="1350">
          <cell r="A1350" t="str">
            <v>2.a.</v>
          </cell>
          <cell r="C1350" t="str">
            <v>ALAT BANTU</v>
          </cell>
        </row>
        <row r="1351">
          <cell r="C1351" t="str">
            <v>Diperlukan  :</v>
          </cell>
        </row>
        <row r="1352">
          <cell r="C1352" t="str">
            <v>- Gerobak Dorong</v>
          </cell>
          <cell r="D1352" t="str">
            <v>=  4  buah</v>
          </cell>
        </row>
        <row r="1353">
          <cell r="C1353" t="str">
            <v>- Palu Batu</v>
          </cell>
          <cell r="D1353" t="str">
            <v>=  2  buah</v>
          </cell>
        </row>
        <row r="1355">
          <cell r="A1355" t="str">
            <v>3.</v>
          </cell>
          <cell r="C1355" t="str">
            <v>TENAGA</v>
          </cell>
        </row>
        <row r="1356">
          <cell r="C1356" t="str">
            <v>Produksi pasangan batu kosong dalam 1 hari</v>
          </cell>
          <cell r="G1356" t="str">
            <v>Qt</v>
          </cell>
          <cell r="H1356">
            <v>8</v>
          </cell>
          <cell r="I1356" t="str">
            <v>M3</v>
          </cell>
        </row>
        <row r="1357">
          <cell r="C1357" t="str">
            <v>Kebutuhan tenaga :</v>
          </cell>
          <cell r="D1357" t="str">
            <v>- Mandor</v>
          </cell>
          <cell r="G1357" t="str">
            <v>M</v>
          </cell>
          <cell r="H1357">
            <v>1</v>
          </cell>
          <cell r="I1357" t="str">
            <v>orang</v>
          </cell>
        </row>
        <row r="1358">
          <cell r="D1358" t="str">
            <v>- Tukang</v>
          </cell>
          <cell r="G1358" t="str">
            <v>Tb</v>
          </cell>
          <cell r="H1358">
            <v>2</v>
          </cell>
          <cell r="I1358" t="str">
            <v>orang</v>
          </cell>
        </row>
        <row r="1359">
          <cell r="D1359" t="str">
            <v>- Pekerja</v>
          </cell>
          <cell r="G1359" t="str">
            <v>P</v>
          </cell>
          <cell r="H1359">
            <v>6</v>
          </cell>
          <cell r="I1359" t="str">
            <v>orang</v>
          </cell>
        </row>
        <row r="1360">
          <cell r="C1360" t="str">
            <v>Koefisien Tenaga / M3   :</v>
          </cell>
        </row>
        <row r="1361">
          <cell r="D1361" t="str">
            <v>-  Mandor</v>
          </cell>
          <cell r="E1361" t="str">
            <v>= (Tk x M) : Qt</v>
          </cell>
          <cell r="G1361" t="str">
            <v>(L03)</v>
          </cell>
          <cell r="H1361">
            <v>0.875</v>
          </cell>
          <cell r="I1361" t="str">
            <v>jam</v>
          </cell>
        </row>
        <row r="1362">
          <cell r="D1362" t="str">
            <v>-  Tukang</v>
          </cell>
          <cell r="E1362" t="str">
            <v>= (Tk x Tb) : Qt</v>
          </cell>
          <cell r="G1362" t="str">
            <v>(L02)</v>
          </cell>
          <cell r="H1362">
            <v>1.75</v>
          </cell>
          <cell r="I1362" t="str">
            <v>jam</v>
          </cell>
        </row>
        <row r="1363">
          <cell r="D1363" t="str">
            <v>-  Pekerja</v>
          </cell>
          <cell r="E1363" t="str">
            <v>= (Tk x P) : Qt</v>
          </cell>
          <cell r="G1363" t="str">
            <v>(L01)</v>
          </cell>
          <cell r="H1363">
            <v>5.25</v>
          </cell>
          <cell r="I1363" t="str">
            <v>jam</v>
          </cell>
        </row>
        <row r="1365">
          <cell r="A1365" t="str">
            <v>4.</v>
          </cell>
          <cell r="C1365" t="str">
            <v>HARGA DASAR SATUAN UPAH, BAHAN DAN ALAT</v>
          </cell>
        </row>
        <row r="1366">
          <cell r="C1366" t="str">
            <v>Lihat lampiran.</v>
          </cell>
        </row>
        <row r="1368">
          <cell r="A1368" t="str">
            <v>5.</v>
          </cell>
          <cell r="C1368" t="str">
            <v>ANALISA HARGA SATUAN PEKERJAAN</v>
          </cell>
        </row>
        <row r="1369">
          <cell r="C1369" t="str">
            <v>Lihat perhitungan dalam LAMPIRAN 2 PENAWARAN</v>
          </cell>
        </row>
        <row r="1370">
          <cell r="C1370" t="str">
            <v>PEREKEMAN ANALISA MASING-MASING HARGA</v>
          </cell>
        </row>
        <row r="1371">
          <cell r="C1371" t="str">
            <v>SATUAN.</v>
          </cell>
        </row>
        <row r="1372">
          <cell r="C1372" t="str">
            <v>Didapat Harga Satuan Pekerjaan :</v>
          </cell>
        </row>
        <row r="1374">
          <cell r="C1374" t="str">
            <v xml:space="preserve">Rp.  </v>
          </cell>
          <cell r="D1374">
            <v>145673</v>
          </cell>
          <cell r="E1374" t="str">
            <v xml:space="preserve"> / M3</v>
          </cell>
        </row>
        <row r="1377">
          <cell r="A1377" t="str">
            <v>6.</v>
          </cell>
          <cell r="C1377" t="str">
            <v>MASA PELAKSANAAN YANG DIPERLUKAN</v>
          </cell>
        </row>
        <row r="1378">
          <cell r="C1378" t="str">
            <v>Masa Pelaksanaan :</v>
          </cell>
          <cell r="D1378" t="str">
            <v>. . . . . . . . . . . .</v>
          </cell>
        </row>
        <row r="1380">
          <cell r="A1380" t="str">
            <v>7.</v>
          </cell>
          <cell r="C1380" t="str">
            <v>VOLUME PEKERJAAN YANG DIPERLUKAN</v>
          </cell>
        </row>
        <row r="1381">
          <cell r="C1381" t="str">
            <v>Volume pekerjaan  :</v>
          </cell>
          <cell r="D1381">
            <v>0</v>
          </cell>
          <cell r="E1381" t="str">
            <v>M3</v>
          </cell>
        </row>
        <row r="1384">
          <cell r="A1384" t="str">
            <v>ITEM PEMBAYARAN NO.</v>
          </cell>
          <cell r="D1384" t="str">
            <v>:  7.10 (3)</v>
          </cell>
          <cell r="J1384">
            <v>0</v>
          </cell>
        </row>
        <row r="1385">
          <cell r="A1385" t="str">
            <v>JENIS PEKERJAAN</v>
          </cell>
          <cell r="D1385" t="str">
            <v>:  Bronjong (Gabions)</v>
          </cell>
        </row>
        <row r="1386">
          <cell r="A1386" t="str">
            <v>SATUAN PEMBAYARAN</v>
          </cell>
          <cell r="D1386" t="str">
            <v>:  M3</v>
          </cell>
          <cell r="H1386" t="str">
            <v xml:space="preserve">        URAIAN ANALISA HARGA SATUAN</v>
          </cell>
        </row>
        <row r="1389">
          <cell r="A1389" t="str">
            <v>No.</v>
          </cell>
          <cell r="C1389" t="str">
            <v>U R A I A N</v>
          </cell>
          <cell r="G1389" t="str">
            <v>KODE</v>
          </cell>
          <cell r="H1389" t="str">
            <v>KOEF.</v>
          </cell>
          <cell r="I1389" t="str">
            <v>SATUAN</v>
          </cell>
          <cell r="J1389" t="str">
            <v>KETERANGAN</v>
          </cell>
        </row>
        <row r="1392">
          <cell r="A1392" t="str">
            <v>I.</v>
          </cell>
          <cell r="C1392" t="str">
            <v>ASUMSI</v>
          </cell>
        </row>
        <row r="1393">
          <cell r="A1393">
            <v>1</v>
          </cell>
          <cell r="C1393" t="str">
            <v>Pekerjaan dilakukan secara manual</v>
          </cell>
        </row>
        <row r="1394">
          <cell r="A1394">
            <v>2</v>
          </cell>
          <cell r="C1394" t="str">
            <v>Lokasi pekerjaan : sepanjang jalan</v>
          </cell>
        </row>
        <row r="1395">
          <cell r="A1395">
            <v>3</v>
          </cell>
          <cell r="C1395" t="str">
            <v>Bahan dasar (besi, anyaman kawat dan batu) diterima</v>
          </cell>
        </row>
        <row r="1396">
          <cell r="C1396" t="str">
            <v>seluruhnya di lokasi pekerjaan</v>
          </cell>
        </row>
        <row r="1397">
          <cell r="A1397">
            <v>4</v>
          </cell>
          <cell r="C1397" t="str">
            <v>Jarak rata-rata Base camp ke lokasi pekerjaan</v>
          </cell>
          <cell r="G1397" t="str">
            <v>L</v>
          </cell>
          <cell r="H1397">
            <v>23.5</v>
          </cell>
          <cell r="I1397" t="str">
            <v>KM</v>
          </cell>
        </row>
        <row r="1398">
          <cell r="A1398">
            <v>5</v>
          </cell>
          <cell r="C1398" t="str">
            <v>Jam kerja efektif per-hari</v>
          </cell>
          <cell r="G1398" t="str">
            <v>Tk</v>
          </cell>
          <cell r="H1398">
            <v>7</v>
          </cell>
          <cell r="I1398" t="str">
            <v>jam</v>
          </cell>
        </row>
        <row r="1399">
          <cell r="A1399">
            <v>6</v>
          </cell>
          <cell r="C1399" t="str">
            <v>Faktor Kehilangan Material</v>
          </cell>
          <cell r="G1399" t="str">
            <v>Fh</v>
          </cell>
          <cell r="H1399">
            <v>1.1000000000000001</v>
          </cell>
          <cell r="I1399" t="str">
            <v>-</v>
          </cell>
        </row>
        <row r="1401">
          <cell r="A1401" t="str">
            <v>II.</v>
          </cell>
          <cell r="C1401" t="str">
            <v>URUTAN KERJA</v>
          </cell>
        </row>
        <row r="1402">
          <cell r="A1402">
            <v>1</v>
          </cell>
          <cell r="C1402" t="str">
            <v>Keranjang kawat bronjong direntangkana dan dibentuk</v>
          </cell>
        </row>
        <row r="1403">
          <cell r="C1403" t="str">
            <v>sesuai dengan konstruksi yang diinginkan</v>
          </cell>
        </row>
        <row r="1404">
          <cell r="A1404">
            <v>2</v>
          </cell>
          <cell r="C1404" t="str">
            <v>Batu ditempatkan satu demi satu sehingga rongga</v>
          </cell>
        </row>
        <row r="1405">
          <cell r="C1405" t="str">
            <v>sesedikit mungkin</v>
          </cell>
        </row>
        <row r="1406">
          <cell r="A1406">
            <v>3</v>
          </cell>
          <cell r="C1406" t="str">
            <v>Anyaman kawat ditutup dan diikat</v>
          </cell>
        </row>
        <row r="1408">
          <cell r="A1408" t="str">
            <v>III.</v>
          </cell>
          <cell r="C1408" t="str">
            <v>PEMAKAIAN BAHAN, ALAT DAN TENAGA</v>
          </cell>
        </row>
        <row r="1410">
          <cell r="A1410" t="str">
            <v xml:space="preserve">   1.</v>
          </cell>
          <cell r="C1410" t="str">
            <v>BAHAN</v>
          </cell>
        </row>
        <row r="1411">
          <cell r="A1411" t="str">
            <v>1.a.</v>
          </cell>
          <cell r="C1411" t="str">
            <v>Kawat Bronjong</v>
          </cell>
          <cell r="G1411" t="str">
            <v>(M15)</v>
          </cell>
          <cell r="H1411">
            <v>15</v>
          </cell>
          <cell r="I1411" t="str">
            <v>Kg</v>
          </cell>
        </row>
        <row r="1412">
          <cell r="A1412" t="str">
            <v>1.b.</v>
          </cell>
          <cell r="C1412" t="str">
            <v>Batu</v>
          </cell>
          <cell r="G1412" t="str">
            <v>(M02)</v>
          </cell>
          <cell r="H1412">
            <v>1.1000000000000001</v>
          </cell>
          <cell r="I1412" t="str">
            <v>M3</v>
          </cell>
        </row>
        <row r="1414">
          <cell r="A1414" t="str">
            <v>2.</v>
          </cell>
          <cell r="C1414" t="str">
            <v>ALAT</v>
          </cell>
        </row>
        <row r="1415">
          <cell r="A1415" t="str">
            <v>2.a.</v>
          </cell>
          <cell r="C1415" t="str">
            <v>ALAT BANTU</v>
          </cell>
        </row>
        <row r="1416">
          <cell r="C1416" t="str">
            <v>Diperlukan  :</v>
          </cell>
        </row>
        <row r="1417">
          <cell r="C1417" t="str">
            <v>- Tang</v>
          </cell>
          <cell r="E1417" t="str">
            <v>=  2  buah</v>
          </cell>
        </row>
        <row r="1418">
          <cell r="C1418" t="str">
            <v>- Pemotong kawat</v>
          </cell>
          <cell r="E1418" t="str">
            <v>=  2  buah</v>
          </cell>
        </row>
        <row r="1419">
          <cell r="C1419" t="str">
            <v>- Palu pemecah batu</v>
          </cell>
          <cell r="E1419" t="str">
            <v>=  2  buah</v>
          </cell>
        </row>
        <row r="1421">
          <cell r="A1421" t="str">
            <v>3.</v>
          </cell>
          <cell r="C1421" t="str">
            <v>TENAGA</v>
          </cell>
        </row>
        <row r="1422">
          <cell r="C1422" t="str">
            <v>Produksi pekerjaan per hari</v>
          </cell>
          <cell r="G1422" t="str">
            <v>Qt</v>
          </cell>
          <cell r="H1422">
            <v>10</v>
          </cell>
          <cell r="I1422" t="str">
            <v>M2</v>
          </cell>
        </row>
        <row r="1423">
          <cell r="C1423" t="str">
            <v>dibutuhkan tenaga :</v>
          </cell>
          <cell r="D1423" t="str">
            <v>- Mandor</v>
          </cell>
          <cell r="G1423" t="str">
            <v>M</v>
          </cell>
          <cell r="H1423">
            <v>1</v>
          </cell>
          <cell r="I1423" t="str">
            <v>orang</v>
          </cell>
        </row>
        <row r="1424">
          <cell r="D1424" t="str">
            <v>- Tukang</v>
          </cell>
          <cell r="G1424" t="str">
            <v>Tb</v>
          </cell>
          <cell r="H1424">
            <v>3</v>
          </cell>
          <cell r="I1424" t="str">
            <v>orang</v>
          </cell>
        </row>
        <row r="1425">
          <cell r="D1425" t="str">
            <v>- Pekerja</v>
          </cell>
          <cell r="G1425" t="str">
            <v>P</v>
          </cell>
          <cell r="H1425">
            <v>6</v>
          </cell>
          <cell r="I1425" t="str">
            <v>orang</v>
          </cell>
        </row>
        <row r="1427">
          <cell r="C1427" t="str">
            <v>Koefisien Tenaga / Kg  :</v>
          </cell>
        </row>
        <row r="1428">
          <cell r="D1428" t="str">
            <v>-  Mandor</v>
          </cell>
          <cell r="E1428" t="str">
            <v>=  ( M x Tk ) : Qt</v>
          </cell>
          <cell r="G1428" t="str">
            <v>(L03)</v>
          </cell>
          <cell r="H1428">
            <v>0.7</v>
          </cell>
          <cell r="I1428" t="str">
            <v>jam</v>
          </cell>
        </row>
        <row r="1429">
          <cell r="D1429" t="str">
            <v>- Tukang</v>
          </cell>
          <cell r="E1429" t="str">
            <v>=  ( Tb x Tk ) : Qt</v>
          </cell>
          <cell r="G1429" t="str">
            <v>(L02)</v>
          </cell>
          <cell r="H1429">
            <v>2.1</v>
          </cell>
          <cell r="I1429" t="str">
            <v>jam</v>
          </cell>
        </row>
        <row r="1430">
          <cell r="D1430" t="str">
            <v>-  Pekerja</v>
          </cell>
          <cell r="E1430" t="str">
            <v>=  ( P x Tk ) : Qt</v>
          </cell>
          <cell r="G1430" t="str">
            <v>(L01)</v>
          </cell>
          <cell r="H1430">
            <v>4.2</v>
          </cell>
          <cell r="I1430" t="str">
            <v>jam</v>
          </cell>
        </row>
        <row r="1432">
          <cell r="A1432" t="str">
            <v>4.</v>
          </cell>
          <cell r="C1432" t="str">
            <v>HARGA DASAR SATUAN UPAH, BAHAN DAN ALAT</v>
          </cell>
        </row>
        <row r="1433">
          <cell r="C1433" t="str">
            <v>Lihat lampiran.</v>
          </cell>
        </row>
        <row r="1435">
          <cell r="A1435" t="str">
            <v>5.</v>
          </cell>
          <cell r="C1435" t="str">
            <v>ANALISA HARGA SATUAN PEKERJAAN</v>
          </cell>
        </row>
        <row r="1436">
          <cell r="C1436" t="str">
            <v>Lihat perhitungan dalam LAMPIRAN 2 PENAWARAN</v>
          </cell>
        </row>
        <row r="1437">
          <cell r="C1437" t="str">
            <v>PEREKEMAN ANALISA MASING-MASING HARGA</v>
          </cell>
        </row>
        <row r="1438">
          <cell r="C1438" t="str">
            <v>SATUAN.</v>
          </cell>
        </row>
        <row r="1439">
          <cell r="C1439" t="str">
            <v>Didapat Harga Satuan Pekerjaan :</v>
          </cell>
        </row>
        <row r="1441">
          <cell r="C1441" t="str">
            <v xml:space="preserve">Rp.  </v>
          </cell>
          <cell r="D1441">
            <v>311465</v>
          </cell>
          <cell r="E1441" t="str">
            <v xml:space="preserve"> / M3</v>
          </cell>
        </row>
        <row r="1444">
          <cell r="J1444" t="str">
            <v>Berlanjut ke hal. berikut.</v>
          </cell>
        </row>
        <row r="1445">
          <cell r="A1445" t="str">
            <v>ITEM PEMBAYARAN NO.</v>
          </cell>
          <cell r="D1445" t="str">
            <v>:  7.10 (3)</v>
          </cell>
          <cell r="J1445">
            <v>0</v>
          </cell>
        </row>
        <row r="1446">
          <cell r="A1446" t="str">
            <v>JENIS PEKERJAAN</v>
          </cell>
          <cell r="D1446" t="str">
            <v>:  Bronjong (Gabions)</v>
          </cell>
        </row>
        <row r="1447">
          <cell r="A1447" t="str">
            <v>SATUAN PEMBAYARAN</v>
          </cell>
          <cell r="D1447" t="str">
            <v>:  M3</v>
          </cell>
          <cell r="H1447" t="str">
            <v xml:space="preserve">        URAIAN ANALISA HARGA SATUAN</v>
          </cell>
        </row>
        <row r="1448">
          <cell r="J1448" t="str">
            <v>Lanjutan</v>
          </cell>
        </row>
        <row r="1450">
          <cell r="A1450" t="str">
            <v>No.</v>
          </cell>
          <cell r="C1450" t="str">
            <v>U R A I A N</v>
          </cell>
          <cell r="G1450" t="str">
            <v>KODE</v>
          </cell>
          <cell r="H1450" t="str">
            <v>KOEF.</v>
          </cell>
          <cell r="I1450" t="str">
            <v>SATUAN</v>
          </cell>
          <cell r="J1450" t="str">
            <v>KETERANGAN</v>
          </cell>
        </row>
        <row r="1453">
          <cell r="A1453" t="str">
            <v>6.</v>
          </cell>
          <cell r="C1453" t="str">
            <v>MASA PELAKSANAAN YANG DIPERLUKAN</v>
          </cell>
        </row>
        <row r="1454">
          <cell r="C1454" t="str">
            <v>Masa Pelaksanaan :</v>
          </cell>
          <cell r="D1454" t="str">
            <v>. . . . . . . . . . . .</v>
          </cell>
        </row>
        <row r="1456">
          <cell r="A1456" t="str">
            <v>7.</v>
          </cell>
          <cell r="C1456" t="str">
            <v>VOLUME PEKERJAAN YANG DIPERLUKAN</v>
          </cell>
        </row>
        <row r="1457">
          <cell r="C1457" t="str">
            <v>Volume pekerjaan  :</v>
          </cell>
          <cell r="D1457">
            <v>0</v>
          </cell>
          <cell r="E1457" t="str">
            <v>M3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mus"/>
      <sheetName val="Time"/>
      <sheetName val="Time Scedul"/>
      <sheetName val="Surt Penwrn"/>
      <sheetName val="REKAP"/>
      <sheetName val="RAB Murni (1)"/>
      <sheetName val="Analisa"/>
      <sheetName val="Bahan"/>
      <sheetName val="MPU"/>
      <sheetName val="ANLs Teknik"/>
      <sheetName val="Urutan"/>
      <sheetName val="sub kon (2)"/>
      <sheetName val="sub kon"/>
      <sheetName val="jdwl alt"/>
      <sheetName val="Pro Exavator"/>
      <sheetName val="ANL Alat"/>
      <sheetName val="ON SITE"/>
      <sheetName val="Jdwl Alat"/>
      <sheetName val="Jdwl material"/>
      <sheetName val="Jad matrial"/>
      <sheetName val="Jad persnl"/>
      <sheetName val="NWP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SItem"/>
      <sheetName val="SKEDULE (3)"/>
      <sheetName val="SKEDULE (2)"/>
      <sheetName val="SKEDULE"/>
      <sheetName val="RekapTotal"/>
      <sheetName val="Rekap Total"/>
      <sheetName val="HS-P&amp;J"/>
      <sheetName val="Analisa SNI"/>
      <sheetName val="Analisa EI-AL"/>
      <sheetName val="Teknis"/>
      <sheetName val="A. PERSIAPAN"/>
      <sheetName val="1.TPR"/>
      <sheetName val="2.KTR-HALL"/>
      <sheetName val="3. R. Tunggu penumpang_OK"/>
      <sheetName val="MUSHOLA OK"/>
      <sheetName val="5. Area Kdtgn Angkot "/>
      <sheetName val="6. Area Kbrktan Angkot"/>
      <sheetName val="7.Landscape"/>
      <sheetName val="12.Landscape Thp 2"/>
      <sheetName val="8.Perkerasan"/>
      <sheetName val="13.Perkerasan Thp 2"/>
      <sheetName val="9.Drainasi"/>
      <sheetName val="Drainase Riil"/>
      <sheetName val="10.Pelengkap"/>
      <sheetName val="11.Pagar"/>
    </sheetNames>
    <sheetDataSet>
      <sheetData sheetId="0">
        <row r="30">
          <cell r="A30" t="str">
            <v>II.</v>
          </cell>
          <cell r="B30" t="str">
            <v>B A H A N</v>
          </cell>
        </row>
        <row r="32">
          <cell r="A32">
            <v>1</v>
          </cell>
          <cell r="D32" t="str">
            <v>Agregat Halus</v>
          </cell>
          <cell r="E32" t="str">
            <v>M3</v>
          </cell>
          <cell r="F32">
            <v>80000</v>
          </cell>
        </row>
        <row r="33">
          <cell r="A33">
            <v>2</v>
          </cell>
          <cell r="D33" t="str">
            <v>Agregat Kasar</v>
          </cell>
          <cell r="E33" t="str">
            <v>M3</v>
          </cell>
          <cell r="F33">
            <v>85000</v>
          </cell>
        </row>
        <row r="34">
          <cell r="A34">
            <v>3</v>
          </cell>
          <cell r="D34" t="str">
            <v>Aluminium Gelombang Tebal 0,55 cm</v>
          </cell>
          <cell r="E34" t="str">
            <v>M2</v>
          </cell>
          <cell r="F34">
            <v>100000</v>
          </cell>
        </row>
        <row r="35">
          <cell r="A35">
            <v>4</v>
          </cell>
          <cell r="D35" t="str">
            <v>Aluminium foil/sisalation</v>
          </cell>
          <cell r="E35" t="str">
            <v>m2</v>
          </cell>
          <cell r="F35">
            <v>30000</v>
          </cell>
        </row>
        <row r="36">
          <cell r="A36">
            <v>5</v>
          </cell>
          <cell r="D36" t="str">
            <v>Aspal</v>
          </cell>
          <cell r="E36" t="str">
            <v>kg</v>
          </cell>
          <cell r="F36">
            <v>3500</v>
          </cell>
        </row>
        <row r="37">
          <cell r="A37">
            <v>6</v>
          </cell>
          <cell r="D37" t="str">
            <v>Asbes gelombang</v>
          </cell>
          <cell r="E37" t="str">
            <v>lembar</v>
          </cell>
          <cell r="F37">
            <v>46000</v>
          </cell>
        </row>
        <row r="38">
          <cell r="A38">
            <v>7</v>
          </cell>
          <cell r="D38" t="str">
            <v>Atap polycarbonat</v>
          </cell>
          <cell r="E38" t="str">
            <v>m2</v>
          </cell>
          <cell r="F38">
            <v>129500</v>
          </cell>
        </row>
        <row r="39">
          <cell r="A39">
            <v>8</v>
          </cell>
          <cell r="D39" t="str">
            <v>Bambu</v>
          </cell>
          <cell r="E39" t="str">
            <v>batang</v>
          </cell>
          <cell r="F39">
            <v>25000</v>
          </cell>
        </row>
        <row r="40">
          <cell r="A40">
            <v>9</v>
          </cell>
          <cell r="D40" t="str">
            <v>Baja Profil</v>
          </cell>
          <cell r="E40" t="str">
            <v>kg</v>
          </cell>
          <cell r="F40">
            <v>9500</v>
          </cell>
        </row>
        <row r="41">
          <cell r="A41">
            <v>10</v>
          </cell>
          <cell r="D41" t="str">
            <v>Baja Strip 2 x 3</v>
          </cell>
          <cell r="E41" t="str">
            <v>m</v>
          </cell>
          <cell r="F41">
            <v>11500</v>
          </cell>
        </row>
        <row r="42">
          <cell r="A42">
            <v>11</v>
          </cell>
          <cell r="D42" t="str">
            <v>Baja tulangan</v>
          </cell>
          <cell r="E42" t="str">
            <v>kg</v>
          </cell>
          <cell r="F42">
            <v>8000</v>
          </cell>
        </row>
        <row r="43">
          <cell r="A43">
            <v>12</v>
          </cell>
          <cell r="D43" t="str">
            <v>Bak Cuci Piring Stainless</v>
          </cell>
          <cell r="E43" t="str">
            <v>buah</v>
          </cell>
          <cell r="F43">
            <v>750000</v>
          </cell>
        </row>
        <row r="44">
          <cell r="A44">
            <v>13</v>
          </cell>
          <cell r="D44" t="str">
            <v>Bak Mandi Fiberglass</v>
          </cell>
          <cell r="E44" t="str">
            <v>buah</v>
          </cell>
          <cell r="F44">
            <v>1000000</v>
          </cell>
        </row>
        <row r="45">
          <cell r="A45">
            <v>14</v>
          </cell>
          <cell r="D45" t="str">
            <v>Batu bata</v>
          </cell>
          <cell r="E45" t="str">
            <v>buah</v>
          </cell>
          <cell r="F45">
            <v>500</v>
          </cell>
        </row>
        <row r="46">
          <cell r="A46">
            <v>15</v>
          </cell>
          <cell r="D46" t="str">
            <v>Batu kali</v>
          </cell>
          <cell r="E46" t="str">
            <v>m3</v>
          </cell>
          <cell r="F46">
            <v>100000</v>
          </cell>
        </row>
        <row r="47">
          <cell r="A47">
            <v>16</v>
          </cell>
          <cell r="D47" t="str">
            <v>Batu Koral</v>
          </cell>
          <cell r="E47" t="str">
            <v>m3</v>
          </cell>
        </row>
        <row r="48">
          <cell r="A48">
            <v>17</v>
          </cell>
          <cell r="D48" t="str">
            <v>Batu Belah</v>
          </cell>
          <cell r="E48" t="str">
            <v>m3</v>
          </cell>
          <cell r="F48">
            <v>137500</v>
          </cell>
        </row>
        <row r="49">
          <cell r="A49">
            <v>18</v>
          </cell>
          <cell r="D49" t="str">
            <v>Batu Tempel Lempeng</v>
          </cell>
          <cell r="E49" t="str">
            <v>m2</v>
          </cell>
          <cell r="F49">
            <v>100000</v>
          </cell>
        </row>
        <row r="50">
          <cell r="A50">
            <v>19</v>
          </cell>
          <cell r="D50" t="str">
            <v>Besi beton polos</v>
          </cell>
          <cell r="E50" t="str">
            <v>kg</v>
          </cell>
          <cell r="F50">
            <v>6500</v>
          </cell>
        </row>
        <row r="51">
          <cell r="A51">
            <v>20</v>
          </cell>
          <cell r="D51" t="str">
            <v>Besi beton ulir</v>
          </cell>
          <cell r="E51" t="str">
            <v>kg</v>
          </cell>
          <cell r="F51">
            <v>7500</v>
          </cell>
        </row>
        <row r="52">
          <cell r="A52">
            <v>21</v>
          </cell>
          <cell r="D52" t="str">
            <v>Cat Anti Karat</v>
          </cell>
          <cell r="E52" t="str">
            <v>kg</v>
          </cell>
          <cell r="F52">
            <v>30000</v>
          </cell>
        </row>
        <row r="53">
          <cell r="A53">
            <v>22</v>
          </cell>
          <cell r="D53" t="str">
            <v>Cat Kayu Dasar</v>
          </cell>
          <cell r="E53" t="str">
            <v>kg</v>
          </cell>
          <cell r="F53">
            <v>18000</v>
          </cell>
        </row>
        <row r="54">
          <cell r="A54">
            <v>23</v>
          </cell>
          <cell r="D54" t="str">
            <v>Cat kayu mengkilap</v>
          </cell>
          <cell r="E54" t="str">
            <v>kg</v>
          </cell>
          <cell r="F54">
            <v>30000</v>
          </cell>
        </row>
        <row r="55">
          <cell r="A55">
            <v>24</v>
          </cell>
          <cell r="D55" t="str">
            <v>Cat Meni Besi</v>
          </cell>
          <cell r="E55" t="str">
            <v>kg</v>
          </cell>
          <cell r="F55">
            <v>19000</v>
          </cell>
        </row>
        <row r="56">
          <cell r="A56">
            <v>25</v>
          </cell>
          <cell r="D56" t="str">
            <v>Cat Meni Kayu</v>
          </cell>
          <cell r="E56" t="str">
            <v>kg</v>
          </cell>
          <cell r="F56">
            <v>19000</v>
          </cell>
        </row>
        <row r="57">
          <cell r="A57">
            <v>26</v>
          </cell>
          <cell r="D57" t="str">
            <v>Cat tembok</v>
          </cell>
          <cell r="E57" t="str">
            <v>kg</v>
          </cell>
          <cell r="F57">
            <v>18000</v>
          </cell>
        </row>
        <row r="58">
          <cell r="A58">
            <v>27</v>
          </cell>
          <cell r="D58" t="str">
            <v>Cat tembok dasar</v>
          </cell>
          <cell r="E58" t="str">
            <v>kg</v>
          </cell>
          <cell r="F58">
            <v>15000</v>
          </cell>
        </row>
        <row r="59">
          <cell r="A59">
            <v>28</v>
          </cell>
          <cell r="D59" t="str">
            <v>Cat tembok penutup</v>
          </cell>
          <cell r="E59" t="str">
            <v>kg</v>
          </cell>
          <cell r="F59">
            <v>20000</v>
          </cell>
        </row>
        <row r="60">
          <cell r="A60">
            <v>29</v>
          </cell>
          <cell r="D60" t="str">
            <v>Conblock</v>
          </cell>
          <cell r="E60" t="str">
            <v>m2</v>
          </cell>
          <cell r="F60">
            <v>40000</v>
          </cell>
        </row>
        <row r="61">
          <cell r="A61">
            <v>30</v>
          </cell>
          <cell r="D61" t="str">
            <v>Conblock Segi 4 K-300</v>
          </cell>
          <cell r="E61" t="str">
            <v>m2</v>
          </cell>
          <cell r="F61">
            <v>60000</v>
          </cell>
        </row>
        <row r="62">
          <cell r="A62">
            <v>31</v>
          </cell>
          <cell r="D62" t="str">
            <v>Dempul</v>
          </cell>
          <cell r="E62" t="str">
            <v>kg</v>
          </cell>
          <cell r="F62">
            <v>12000</v>
          </cell>
        </row>
        <row r="63">
          <cell r="A63">
            <v>32</v>
          </cell>
          <cell r="D63" t="str">
            <v>Engsel Jendela</v>
          </cell>
          <cell r="E63" t="str">
            <v>buah</v>
          </cell>
          <cell r="F63">
            <v>14000</v>
          </cell>
        </row>
        <row r="64">
          <cell r="A64">
            <v>33</v>
          </cell>
          <cell r="D64" t="str">
            <v>Engsel Pintu</v>
          </cell>
          <cell r="E64" t="str">
            <v>buah</v>
          </cell>
          <cell r="F64">
            <v>17000</v>
          </cell>
        </row>
        <row r="65">
          <cell r="A65">
            <v>34</v>
          </cell>
          <cell r="D65" t="str">
            <v>Filler</v>
          </cell>
          <cell r="E65" t="str">
            <v>kg</v>
          </cell>
          <cell r="F65">
            <v>900</v>
          </cell>
        </row>
        <row r="66">
          <cell r="A66">
            <v>35</v>
          </cell>
          <cell r="D66" t="str">
            <v>Floor drain</v>
          </cell>
          <cell r="E66" t="str">
            <v>m2</v>
          </cell>
          <cell r="F66">
            <v>80000</v>
          </cell>
        </row>
        <row r="67">
          <cell r="A67">
            <v>36</v>
          </cell>
          <cell r="D67" t="str">
            <v>Genteng keramik</v>
          </cell>
          <cell r="E67" t="str">
            <v>buah</v>
          </cell>
          <cell r="F67">
            <v>9500</v>
          </cell>
        </row>
        <row r="68">
          <cell r="A68">
            <v>37</v>
          </cell>
          <cell r="D68" t="str">
            <v>Genteng Bubung Beton</v>
          </cell>
          <cell r="E68" t="str">
            <v>buah</v>
          </cell>
          <cell r="F68">
            <v>8000</v>
          </cell>
        </row>
        <row r="69">
          <cell r="A69">
            <v>38</v>
          </cell>
          <cell r="D69" t="str">
            <v>Genteng Metal</v>
          </cell>
          <cell r="E69" t="str">
            <v>m2</v>
          </cell>
          <cell r="F69">
            <v>80000</v>
          </cell>
        </row>
        <row r="70">
          <cell r="A70">
            <v>39</v>
          </cell>
          <cell r="D70" t="str">
            <v>Glass Block</v>
          </cell>
          <cell r="E70" t="str">
            <v>m2</v>
          </cell>
          <cell r="F70">
            <v>60000</v>
          </cell>
        </row>
        <row r="71">
          <cell r="A71">
            <v>40</v>
          </cell>
          <cell r="D71" t="str">
            <v>Grassblock</v>
          </cell>
          <cell r="E71" t="str">
            <v>m2</v>
          </cell>
          <cell r="F71">
            <v>40000</v>
          </cell>
        </row>
        <row r="72">
          <cell r="A72">
            <v>41</v>
          </cell>
          <cell r="D72" t="str">
            <v>Grendel Jendela</v>
          </cell>
          <cell r="E72" t="str">
            <v>buah</v>
          </cell>
          <cell r="F72">
            <v>9000</v>
          </cell>
        </row>
        <row r="73">
          <cell r="A73">
            <v>42</v>
          </cell>
          <cell r="D73" t="str">
            <v>Grendel Pintu</v>
          </cell>
          <cell r="E73" t="str">
            <v>buah</v>
          </cell>
          <cell r="F73">
            <v>9000</v>
          </cell>
        </row>
        <row r="74">
          <cell r="A74">
            <v>43</v>
          </cell>
          <cell r="D74" t="str">
            <v>Kaca Bening tebal 5 mm</v>
          </cell>
          <cell r="E74" t="str">
            <v>m2</v>
          </cell>
          <cell r="F74">
            <v>80000</v>
          </cell>
        </row>
        <row r="75">
          <cell r="A75">
            <v>44</v>
          </cell>
          <cell r="D75" t="str">
            <v>Kaca Cermin Tebal 5 mm</v>
          </cell>
          <cell r="E75" t="str">
            <v>m2</v>
          </cell>
          <cell r="F75">
            <v>160000</v>
          </cell>
        </row>
        <row r="76">
          <cell r="A76">
            <v>45</v>
          </cell>
          <cell r="D76" t="str">
            <v>Kaca Patri Tebal 5 mm</v>
          </cell>
          <cell r="E76" t="str">
            <v>m2</v>
          </cell>
          <cell r="F76">
            <v>200000</v>
          </cell>
        </row>
        <row r="77">
          <cell r="A77">
            <v>46</v>
          </cell>
          <cell r="D77" t="str">
            <v>Kait Angin</v>
          </cell>
          <cell r="E77" t="str">
            <v>buah</v>
          </cell>
          <cell r="F77">
            <v>5000</v>
          </cell>
        </row>
        <row r="78">
          <cell r="A78">
            <v>47</v>
          </cell>
          <cell r="D78" t="str">
            <v>Kansteen (pembuatan &amp; pemasangan)</v>
          </cell>
          <cell r="E78" t="str">
            <v>m</v>
          </cell>
          <cell r="F78">
            <v>13500</v>
          </cell>
        </row>
        <row r="79">
          <cell r="A79">
            <v>48</v>
          </cell>
          <cell r="D79" t="str">
            <v>Kawat las</v>
          </cell>
          <cell r="E79" t="str">
            <v>kg</v>
          </cell>
          <cell r="F79">
            <v>24500</v>
          </cell>
        </row>
        <row r="80">
          <cell r="A80">
            <v>49</v>
          </cell>
          <cell r="D80" t="str">
            <v>Kawat beton</v>
          </cell>
          <cell r="E80" t="str">
            <v>kg</v>
          </cell>
          <cell r="F80">
            <v>12000</v>
          </cell>
        </row>
        <row r="81">
          <cell r="A81">
            <v>50</v>
          </cell>
          <cell r="D81" t="str">
            <v>Kayu bekisting</v>
          </cell>
          <cell r="E81" t="str">
            <v>m3</v>
          </cell>
          <cell r="F81">
            <v>1700000</v>
          </cell>
        </row>
        <row r="82">
          <cell r="A82">
            <v>51</v>
          </cell>
          <cell r="D82" t="str">
            <v>Kayu Kamper</v>
          </cell>
          <cell r="E82" t="str">
            <v>m3</v>
          </cell>
          <cell r="F82">
            <v>3100000</v>
          </cell>
        </row>
        <row r="83">
          <cell r="A83">
            <v>52</v>
          </cell>
          <cell r="D83" t="str">
            <v>Kayu Kamper Papan</v>
          </cell>
          <cell r="E83" t="str">
            <v>m3</v>
          </cell>
          <cell r="F83">
            <v>2700000</v>
          </cell>
        </row>
        <row r="84">
          <cell r="A84">
            <v>53</v>
          </cell>
          <cell r="D84" t="str">
            <v>Kayu Kalimantan</v>
          </cell>
          <cell r="E84" t="str">
            <v>m3</v>
          </cell>
          <cell r="F84">
            <v>2600000</v>
          </cell>
        </row>
        <row r="85">
          <cell r="A85">
            <v>54</v>
          </cell>
          <cell r="D85" t="str">
            <v>Kayu Kalimantan Papan</v>
          </cell>
          <cell r="E85" t="str">
            <v>m3</v>
          </cell>
          <cell r="F85">
            <v>2400000</v>
          </cell>
        </row>
        <row r="86">
          <cell r="A86">
            <v>55</v>
          </cell>
          <cell r="D86" t="str">
            <v>Kayu Meranti Papan</v>
          </cell>
          <cell r="E86" t="str">
            <v>m3</v>
          </cell>
          <cell r="F86">
            <v>2700000</v>
          </cell>
        </row>
        <row r="87">
          <cell r="A87">
            <v>56</v>
          </cell>
          <cell r="D87" t="str">
            <v>Kayu Perancah</v>
          </cell>
          <cell r="E87" t="str">
            <v>m3</v>
          </cell>
          <cell r="F87">
            <v>1700000</v>
          </cell>
        </row>
        <row r="88">
          <cell r="A88">
            <v>57</v>
          </cell>
          <cell r="D88" t="str">
            <v>Kayu Rangka Bouwplank</v>
          </cell>
          <cell r="E88" t="str">
            <v>m3</v>
          </cell>
          <cell r="F88">
            <v>1900000</v>
          </cell>
        </row>
        <row r="89">
          <cell r="A89">
            <v>58</v>
          </cell>
          <cell r="D89" t="str">
            <v>Kayu Rangka Plafond</v>
          </cell>
          <cell r="E89" t="str">
            <v>m3</v>
          </cell>
          <cell r="F89">
            <v>2600000</v>
          </cell>
        </row>
        <row r="90">
          <cell r="A90">
            <v>59</v>
          </cell>
          <cell r="D90" t="str">
            <v>Keramik 20 x 20 cm</v>
          </cell>
          <cell r="E90" t="str">
            <v>m²</v>
          </cell>
          <cell r="F90">
            <v>54000</v>
          </cell>
        </row>
        <row r="91">
          <cell r="A91">
            <v>60</v>
          </cell>
          <cell r="D91" t="str">
            <v>Keramik 20 x 25 cm</v>
          </cell>
          <cell r="E91" t="str">
            <v>m²</v>
          </cell>
          <cell r="F91">
            <v>54000</v>
          </cell>
        </row>
        <row r="92">
          <cell r="A92">
            <v>61</v>
          </cell>
          <cell r="D92" t="str">
            <v>Keramik 30 x 30 cm</v>
          </cell>
          <cell r="E92" t="str">
            <v>m²</v>
          </cell>
          <cell r="F92">
            <v>65000</v>
          </cell>
        </row>
        <row r="93">
          <cell r="A93">
            <v>62</v>
          </cell>
          <cell r="D93" t="str">
            <v>Keramik 8 x 20 cm</v>
          </cell>
          <cell r="E93" t="str">
            <v>bh</v>
          </cell>
          <cell r="F93">
            <v>20000</v>
          </cell>
        </row>
        <row r="94">
          <cell r="A94">
            <v>63</v>
          </cell>
          <cell r="D94" t="str">
            <v>Keramik Plint 10 x 30 cm</v>
          </cell>
          <cell r="E94" t="str">
            <v>m²</v>
          </cell>
          <cell r="F94">
            <v>65000</v>
          </cell>
        </row>
        <row r="95">
          <cell r="A95">
            <v>64</v>
          </cell>
          <cell r="D95" t="str">
            <v>Keramik Stepnose 10 x 30 cm</v>
          </cell>
          <cell r="E95" t="str">
            <v>m²</v>
          </cell>
          <cell r="F95">
            <v>70000</v>
          </cell>
        </row>
        <row r="96">
          <cell r="A96">
            <v>65</v>
          </cell>
          <cell r="D96" t="str">
            <v>Kerosene (Subsidi)</v>
          </cell>
          <cell r="E96" t="str">
            <v>Liter</v>
          </cell>
          <cell r="F96">
            <v>2700</v>
          </cell>
        </row>
        <row r="97">
          <cell r="A97">
            <v>66</v>
          </cell>
          <cell r="D97" t="str">
            <v>Kerikil</v>
          </cell>
          <cell r="E97" t="str">
            <v>m3</v>
          </cell>
          <cell r="F97">
            <v>84500</v>
          </cell>
        </row>
        <row r="98">
          <cell r="A98">
            <v>67</v>
          </cell>
          <cell r="D98" t="str">
            <v>Kloset Jongkok Keramik</v>
          </cell>
          <cell r="E98" t="str">
            <v>buah</v>
          </cell>
          <cell r="F98">
            <v>150000</v>
          </cell>
        </row>
        <row r="99">
          <cell r="A99">
            <v>68</v>
          </cell>
          <cell r="D99" t="str">
            <v>Kolom Hollow</v>
          </cell>
          <cell r="E99" t="str">
            <v>kg</v>
          </cell>
        </row>
        <row r="100">
          <cell r="A100">
            <v>69</v>
          </cell>
          <cell r="D100" t="str">
            <v>Kran Air d = 1/2"</v>
          </cell>
          <cell r="E100" t="str">
            <v>Bh</v>
          </cell>
          <cell r="F100">
            <v>25000</v>
          </cell>
        </row>
        <row r="101">
          <cell r="A101">
            <v>70</v>
          </cell>
          <cell r="D101" t="str">
            <v>Kran Air d = 3/4"</v>
          </cell>
          <cell r="E101" t="str">
            <v>Bh</v>
          </cell>
          <cell r="F101">
            <v>25000</v>
          </cell>
        </row>
        <row r="102">
          <cell r="A102">
            <v>71</v>
          </cell>
          <cell r="D102" t="str">
            <v>Kuas Cat</v>
          </cell>
          <cell r="E102" t="str">
            <v>buah</v>
          </cell>
          <cell r="F102">
            <v>10000</v>
          </cell>
        </row>
        <row r="103">
          <cell r="A103">
            <v>72</v>
          </cell>
          <cell r="D103" t="str">
            <v>Kunci Pintu</v>
          </cell>
          <cell r="E103" t="str">
            <v>buah</v>
          </cell>
          <cell r="F103">
            <v>50000</v>
          </cell>
        </row>
        <row r="104">
          <cell r="A104">
            <v>73</v>
          </cell>
          <cell r="D104" t="str">
            <v>Kunci Selot</v>
          </cell>
          <cell r="E104" t="str">
            <v>buah</v>
          </cell>
          <cell r="F104">
            <v>50000</v>
          </cell>
        </row>
        <row r="105">
          <cell r="A105">
            <v>74</v>
          </cell>
          <cell r="D105" t="str">
            <v>Kunci Tanam Kamar Mandi</v>
          </cell>
          <cell r="E105" t="str">
            <v>buah</v>
          </cell>
          <cell r="F105">
            <v>50000</v>
          </cell>
        </row>
        <row r="106">
          <cell r="A106">
            <v>75</v>
          </cell>
          <cell r="D106" t="str">
            <v>Lem Kayu</v>
          </cell>
          <cell r="E106" t="str">
            <v>liter</v>
          </cell>
          <cell r="F106">
            <v>26000</v>
          </cell>
        </row>
        <row r="107">
          <cell r="A107">
            <v>76</v>
          </cell>
          <cell r="D107" t="str">
            <v>List Kayu Profil</v>
          </cell>
          <cell r="E107" t="str">
            <v>m3</v>
          </cell>
          <cell r="F107">
            <v>6000</v>
          </cell>
        </row>
        <row r="108">
          <cell r="A108">
            <v>77</v>
          </cell>
          <cell r="D108" t="str">
            <v>List Plafon</v>
          </cell>
          <cell r="E108" t="str">
            <v>m</v>
          </cell>
          <cell r="F108">
            <v>4000</v>
          </cell>
        </row>
        <row r="109">
          <cell r="A109">
            <v>78</v>
          </cell>
          <cell r="D109" t="str">
            <v>Minyak cat</v>
          </cell>
          <cell r="E109" t="str">
            <v>ltr</v>
          </cell>
          <cell r="F109">
            <v>16000</v>
          </cell>
        </row>
        <row r="110">
          <cell r="A110">
            <v>79</v>
          </cell>
          <cell r="D110" t="str">
            <v>Multipleks tebal 4 mm</v>
          </cell>
          <cell r="E110" t="str">
            <v>lembar</v>
          </cell>
          <cell r="F110">
            <v>65000</v>
          </cell>
        </row>
        <row r="111">
          <cell r="A111">
            <v>80</v>
          </cell>
          <cell r="D111" t="str">
            <v>Multipleks tebal 9 mm</v>
          </cell>
          <cell r="E111" t="str">
            <v>lembar</v>
          </cell>
          <cell r="F111">
            <v>100000</v>
          </cell>
        </row>
        <row r="112">
          <cell r="A112">
            <v>81</v>
          </cell>
          <cell r="D112" t="str">
            <v>Paku kayu</v>
          </cell>
          <cell r="E112" t="str">
            <v>kg</v>
          </cell>
          <cell r="F112">
            <v>10000</v>
          </cell>
        </row>
        <row r="113">
          <cell r="A113">
            <v>82</v>
          </cell>
          <cell r="D113" t="str">
            <v>Paku seng</v>
          </cell>
          <cell r="E113" t="str">
            <v>kg</v>
          </cell>
          <cell r="F113">
            <v>27000</v>
          </cell>
        </row>
        <row r="114">
          <cell r="A114">
            <v>83</v>
          </cell>
          <cell r="D114" t="str">
            <v>Paku Hak Panjang 15 cm</v>
          </cell>
          <cell r="E114" t="str">
            <v>kg</v>
          </cell>
          <cell r="F114">
            <v>15000</v>
          </cell>
        </row>
        <row r="115">
          <cell r="A115">
            <v>84</v>
          </cell>
          <cell r="D115" t="str">
            <v>Paku Anti Karat</v>
          </cell>
          <cell r="E115" t="str">
            <v>kg</v>
          </cell>
          <cell r="F115">
            <v>12000</v>
          </cell>
        </row>
        <row r="116">
          <cell r="A116">
            <v>85</v>
          </cell>
          <cell r="D116" t="str">
            <v>Paku Pancing</v>
          </cell>
          <cell r="E116" t="str">
            <v>bh</v>
          </cell>
          <cell r="F116">
            <v>800</v>
          </cell>
        </row>
        <row r="117">
          <cell r="A117">
            <v>86</v>
          </cell>
          <cell r="D117" t="str">
            <v>Papan Kayu Bouwplank</v>
          </cell>
          <cell r="E117" t="str">
            <v>m3</v>
          </cell>
          <cell r="F117">
            <v>1800000</v>
          </cell>
        </row>
        <row r="118">
          <cell r="A118">
            <v>87</v>
          </cell>
          <cell r="D118" t="str">
            <v>Papan lisplank</v>
          </cell>
          <cell r="E118" t="str">
            <v>m3</v>
          </cell>
          <cell r="F118">
            <v>2700000</v>
          </cell>
        </row>
        <row r="119">
          <cell r="A119">
            <v>88</v>
          </cell>
          <cell r="D119" t="str">
            <v>Pasir pasangan</v>
          </cell>
          <cell r="E119" t="str">
            <v>m3</v>
          </cell>
          <cell r="F119">
            <v>90000</v>
          </cell>
        </row>
        <row r="120">
          <cell r="A120">
            <v>89</v>
          </cell>
          <cell r="D120" t="str">
            <v>Pasir urug</v>
          </cell>
          <cell r="E120" t="str">
            <v>m3</v>
          </cell>
          <cell r="F120">
            <v>70000</v>
          </cell>
        </row>
        <row r="121">
          <cell r="A121">
            <v>90</v>
          </cell>
          <cell r="D121" t="str">
            <v>Pipa Galvanis d = 3"</v>
          </cell>
          <cell r="E121" t="str">
            <v>m</v>
          </cell>
          <cell r="F121">
            <v>60000</v>
          </cell>
        </row>
        <row r="122">
          <cell r="A122">
            <v>91</v>
          </cell>
          <cell r="D122" t="str">
            <v>Paku sekrup 3,5"</v>
          </cell>
          <cell r="E122" t="str">
            <v>buah</v>
          </cell>
          <cell r="F122">
            <v>1000</v>
          </cell>
        </row>
        <row r="123">
          <cell r="A123">
            <v>92</v>
          </cell>
          <cell r="D123" t="str">
            <v>Plat Aluminium</v>
          </cell>
          <cell r="E123" t="str">
            <v>M2</v>
          </cell>
          <cell r="F123">
            <v>200000</v>
          </cell>
        </row>
        <row r="124">
          <cell r="A124">
            <v>93</v>
          </cell>
          <cell r="D124" t="str">
            <v>Plat Besi</v>
          </cell>
          <cell r="E124" t="str">
            <v>M2</v>
          </cell>
          <cell r="F124">
            <v>210000</v>
          </cell>
        </row>
        <row r="125">
          <cell r="A125">
            <v>94</v>
          </cell>
          <cell r="D125" t="str">
            <v>Pegangan Pintu</v>
          </cell>
          <cell r="E125" t="str">
            <v>buah</v>
          </cell>
          <cell r="F125">
            <v>50000</v>
          </cell>
        </row>
        <row r="126">
          <cell r="A126">
            <v>95</v>
          </cell>
          <cell r="D126" t="str">
            <v>Pintu lipat besi</v>
          </cell>
          <cell r="E126" t="str">
            <v>bh</v>
          </cell>
          <cell r="F126">
            <v>500000</v>
          </cell>
        </row>
        <row r="127">
          <cell r="A127">
            <v>96</v>
          </cell>
          <cell r="D127" t="str">
            <v>Plamir</v>
          </cell>
          <cell r="E127" t="str">
            <v>kg</v>
          </cell>
          <cell r="F127">
            <v>13000</v>
          </cell>
        </row>
        <row r="128">
          <cell r="A128">
            <v>97</v>
          </cell>
          <cell r="D128" t="str">
            <v>Plywood</v>
          </cell>
          <cell r="E128" t="str">
            <v>lembar</v>
          </cell>
          <cell r="F128">
            <v>50000</v>
          </cell>
        </row>
        <row r="129">
          <cell r="A129">
            <v>98</v>
          </cell>
          <cell r="D129" t="str">
            <v>Rolling Door</v>
          </cell>
          <cell r="E129" t="str">
            <v>M2</v>
          </cell>
          <cell r="F129">
            <v>230000</v>
          </cell>
        </row>
        <row r="130">
          <cell r="A130">
            <v>99</v>
          </cell>
          <cell r="D130" t="str">
            <v>Saklar double / seri</v>
          </cell>
          <cell r="E130" t="str">
            <v>Bh</v>
          </cell>
        </row>
        <row r="131">
          <cell r="A131">
            <v>100</v>
          </cell>
          <cell r="D131" t="str">
            <v>Seal tape</v>
          </cell>
          <cell r="E131" t="str">
            <v>buah</v>
          </cell>
          <cell r="F131">
            <v>3000</v>
          </cell>
        </row>
        <row r="132">
          <cell r="A132">
            <v>101</v>
          </cell>
          <cell r="D132" t="str">
            <v>Semen Portland</v>
          </cell>
          <cell r="E132" t="str">
            <v>kg</v>
          </cell>
          <cell r="F132">
            <v>800</v>
          </cell>
        </row>
        <row r="133">
          <cell r="A133">
            <v>102</v>
          </cell>
          <cell r="D133" t="str">
            <v>Semen Portland</v>
          </cell>
          <cell r="E133" t="str">
            <v>Zak</v>
          </cell>
          <cell r="F133">
            <v>32000</v>
          </cell>
        </row>
        <row r="134">
          <cell r="A134">
            <v>103</v>
          </cell>
          <cell r="D134" t="str">
            <v>Semen putih</v>
          </cell>
          <cell r="E134" t="str">
            <v>kg</v>
          </cell>
          <cell r="F134">
            <v>2500</v>
          </cell>
        </row>
        <row r="135">
          <cell r="A135">
            <v>104</v>
          </cell>
          <cell r="D135" t="str">
            <v>Semen warna</v>
          </cell>
          <cell r="E135" t="str">
            <v>kg</v>
          </cell>
          <cell r="F135">
            <v>2500</v>
          </cell>
        </row>
        <row r="136">
          <cell r="A136">
            <v>105</v>
          </cell>
          <cell r="D136" t="str">
            <v>Shower Kran</v>
          </cell>
          <cell r="E136" t="str">
            <v>buah</v>
          </cell>
          <cell r="F136">
            <v>150000</v>
          </cell>
        </row>
        <row r="137">
          <cell r="A137">
            <v>106</v>
          </cell>
          <cell r="D137" t="str">
            <v>Sirtu</v>
          </cell>
          <cell r="E137" t="str">
            <v>m3</v>
          </cell>
          <cell r="F137">
            <v>160000</v>
          </cell>
        </row>
        <row r="138">
          <cell r="A138">
            <v>107</v>
          </cell>
          <cell r="D138" t="str">
            <v>Sirtu Klas B Lapis Pondasi</v>
          </cell>
          <cell r="E138" t="str">
            <v>m3</v>
          </cell>
          <cell r="F138">
            <v>50000</v>
          </cell>
        </row>
        <row r="139">
          <cell r="A139">
            <v>108</v>
          </cell>
          <cell r="D139" t="str">
            <v>Stop kontak broco</v>
          </cell>
          <cell r="E139" t="str">
            <v>Bh</v>
          </cell>
        </row>
        <row r="140">
          <cell r="A140">
            <v>109</v>
          </cell>
          <cell r="D140" t="str">
            <v>Tanah Timbun</v>
          </cell>
          <cell r="E140" t="str">
            <v>m3</v>
          </cell>
          <cell r="F140">
            <v>63000</v>
          </cell>
        </row>
        <row r="141">
          <cell r="A141">
            <v>110</v>
          </cell>
          <cell r="D141" t="str">
            <v>Tanah Timbun Pilihan</v>
          </cell>
          <cell r="E141" t="str">
            <v>m3</v>
          </cell>
          <cell r="F141">
            <v>100000</v>
          </cell>
        </row>
        <row r="142">
          <cell r="A142">
            <v>111</v>
          </cell>
          <cell r="D142" t="str">
            <v>Teralis Besi</v>
          </cell>
          <cell r="E142" t="str">
            <v>m2</v>
          </cell>
          <cell r="F142">
            <v>305000</v>
          </cell>
        </row>
        <row r="143">
          <cell r="A143">
            <v>112</v>
          </cell>
          <cell r="D143" t="str">
            <v>Tiang dan lampu taman komplit type fullglobe 2m</v>
          </cell>
          <cell r="E143" t="str">
            <v>Unit</v>
          </cell>
        </row>
        <row r="144">
          <cell r="A144">
            <v>113</v>
          </cell>
          <cell r="D144" t="str">
            <v>Urinoir Keramik</v>
          </cell>
          <cell r="E144" t="str">
            <v>buah</v>
          </cell>
          <cell r="F144">
            <v>850000</v>
          </cell>
        </row>
        <row r="145">
          <cell r="A145">
            <v>114</v>
          </cell>
          <cell r="D145" t="str">
            <v>Wastafel</v>
          </cell>
          <cell r="E145" t="str">
            <v>buah</v>
          </cell>
          <cell r="F145">
            <v>630000</v>
          </cell>
        </row>
        <row r="147">
          <cell r="A147" t="str">
            <v>III</v>
          </cell>
          <cell r="B147" t="str">
            <v>TANAMAN</v>
          </cell>
        </row>
        <row r="149">
          <cell r="D149" t="str">
            <v>Rumput Manila</v>
          </cell>
          <cell r="E149" t="str">
            <v>M2</v>
          </cell>
          <cell r="F149">
            <v>35000</v>
          </cell>
        </row>
        <row r="150">
          <cell r="D150" t="str">
            <v>Pohon Palm Raja</v>
          </cell>
          <cell r="E150" t="str">
            <v>Btg</v>
          </cell>
          <cell r="F150">
            <v>180000</v>
          </cell>
        </row>
        <row r="151">
          <cell r="D151" t="str">
            <v>Pohon Cemara Lilin</v>
          </cell>
          <cell r="E151" t="str">
            <v>Btg</v>
          </cell>
          <cell r="F151">
            <v>120000</v>
          </cell>
        </row>
        <row r="152">
          <cell r="D152" t="str">
            <v>Pohon Kamboja</v>
          </cell>
          <cell r="E152" t="str">
            <v>Btg</v>
          </cell>
          <cell r="F152">
            <v>800000</v>
          </cell>
        </row>
        <row r="153">
          <cell r="D153" t="str">
            <v>Pohon Flamboyan</v>
          </cell>
          <cell r="E153" t="str">
            <v>Btg</v>
          </cell>
          <cell r="F153">
            <v>800000</v>
          </cell>
        </row>
        <row r="154">
          <cell r="D154" t="str">
            <v>Pohon Tiara Payung</v>
          </cell>
          <cell r="E154" t="str">
            <v>Btg</v>
          </cell>
          <cell r="F154">
            <v>800000</v>
          </cell>
        </row>
        <row r="156">
          <cell r="A156" t="str">
            <v>III.</v>
          </cell>
          <cell r="B156" t="str">
            <v>A L A T  B E R A T</v>
          </cell>
        </row>
        <row r="158">
          <cell r="A158">
            <v>1</v>
          </cell>
          <cell r="D158" t="str">
            <v>Excavator</v>
          </cell>
          <cell r="E158" t="str">
            <v>Jam</v>
          </cell>
          <cell r="F158">
            <v>233714.3</v>
          </cell>
        </row>
        <row r="178">
          <cell r="A178" t="str">
            <v>III</v>
          </cell>
          <cell r="B178" t="str">
            <v>SNI</v>
          </cell>
        </row>
        <row r="180">
          <cell r="A180">
            <v>1</v>
          </cell>
          <cell r="B180" t="str">
            <v>Tanah</v>
          </cell>
        </row>
        <row r="181">
          <cell r="B181" t="str">
            <v>(SNI 03-2835-2002)</v>
          </cell>
        </row>
        <row r="184">
          <cell r="C184" t="str">
            <v>Striiping Tanah</v>
          </cell>
          <cell r="D184" t="str">
            <v>SNI 03-2835-2002.(6.7).1</v>
          </cell>
          <cell r="E184" t="str">
            <v>M3</v>
          </cell>
          <cell r="F184">
            <v>2326.5</v>
          </cell>
        </row>
        <row r="185">
          <cell r="C185" t="str">
            <v>Urugan kembali</v>
          </cell>
          <cell r="D185" t="str">
            <v>SNI 03-2835-2002.(6.9)</v>
          </cell>
          <cell r="E185" t="str">
            <v>M3</v>
          </cell>
          <cell r="F185">
            <v>36637.700000000012</v>
          </cell>
        </row>
        <row r="186">
          <cell r="C186" t="str">
            <v>Pemadatan tanah</v>
          </cell>
          <cell r="D186" t="str">
            <v>SNI 03-2835-2002.(6.10)</v>
          </cell>
          <cell r="E186" t="str">
            <v>M3</v>
          </cell>
          <cell r="F186">
            <v>22275</v>
          </cell>
        </row>
        <row r="187">
          <cell r="C187" t="str">
            <v>Urugan pasir</v>
          </cell>
          <cell r="D187" t="str">
            <v>SNI 03-2835-2002.(6.11)</v>
          </cell>
          <cell r="E187" t="str">
            <v>M3</v>
          </cell>
          <cell r="F187">
            <v>104643</v>
          </cell>
        </row>
        <row r="188">
          <cell r="C188" t="str">
            <v>Urugan sirtu</v>
          </cell>
          <cell r="D188" t="str">
            <v>SNI 03-2835-2002.(6.15)</v>
          </cell>
          <cell r="E188" t="str">
            <v>M3</v>
          </cell>
          <cell r="F188">
            <v>212893.21428571429</v>
          </cell>
        </row>
        <row r="191">
          <cell r="A191">
            <v>2</v>
          </cell>
          <cell r="B191" t="str">
            <v>Pondasi</v>
          </cell>
        </row>
        <row r="192">
          <cell r="B192" t="str">
            <v>(SNI 03-2836-2002)</v>
          </cell>
        </row>
        <row r="194">
          <cell r="C194" t="str">
            <v>Pasang pondasi batu kali, 1 Pc : 4 Ps</v>
          </cell>
          <cell r="D194" t="str">
            <v>SNI 03-2836-2002.(6.5)</v>
          </cell>
          <cell r="E194" t="str">
            <v>M3</v>
          </cell>
          <cell r="F194">
            <v>421184.5</v>
          </cell>
        </row>
        <row r="195">
          <cell r="C195" t="str">
            <v>Pasang pondasi batu kali, 1 Pc : 5 Ps</v>
          </cell>
          <cell r="E195" t="str">
            <v>M3</v>
          </cell>
        </row>
        <row r="196">
          <cell r="C196" t="str">
            <v>Pasangan Pondasi Batu Kosong</v>
          </cell>
          <cell r="D196" t="str">
            <v>SNI 03-2836-2002.(6.14)</v>
          </cell>
          <cell r="E196" t="str">
            <v>M3</v>
          </cell>
          <cell r="F196">
            <v>216694.5</v>
          </cell>
        </row>
        <row r="199">
          <cell r="A199">
            <v>3</v>
          </cell>
          <cell r="B199" t="str">
            <v>Pasangan</v>
          </cell>
        </row>
        <row r="200">
          <cell r="B200" t="str">
            <v>(SNI 03-6897-2002)</v>
          </cell>
        </row>
        <row r="206">
          <cell r="C206" t="str">
            <v>Pasangan Batu Tempel</v>
          </cell>
          <cell r="D206" t="str">
            <v>SNI 03-Lt-2002.(6.74)</v>
          </cell>
          <cell r="F206">
            <v>180136</v>
          </cell>
        </row>
        <row r="207">
          <cell r="C207" t="str">
            <v>Pasangan Rollag Bata Merah 1/2 Bata, 1 Pc : 5 Ps</v>
          </cell>
          <cell r="D207" t="str">
            <v>SNI 03-6897-2002.(6.12).1</v>
          </cell>
        </row>
        <row r="208">
          <cell r="C208" t="str">
            <v>Pasangan bata merah tebal 1/2 bata, 1 Pc : 2 Ps</v>
          </cell>
          <cell r="D208" t="str">
            <v>SNI 03-6897-2002.(6.9)</v>
          </cell>
          <cell r="E208" t="str">
            <v>M2</v>
          </cell>
          <cell r="F208">
            <v>79414.5</v>
          </cell>
        </row>
        <row r="209">
          <cell r="C209" t="str">
            <v>Pasangan bata merah tebal 1/2 bata, 1 Pc : 3 Ps</v>
          </cell>
          <cell r="D209" t="str">
            <v>SNI 03-6897-2002.(6.10)</v>
          </cell>
          <cell r="E209" t="str">
            <v>M2</v>
          </cell>
          <cell r="F209">
            <v>75582.100000000006</v>
          </cell>
        </row>
        <row r="210">
          <cell r="C210" t="str">
            <v>Pasangan bata merah tebal 1/2 bata, 1 Pc : 5 Ps</v>
          </cell>
          <cell r="D210" t="str">
            <v>SNI 03-6897-2002.(6.12)</v>
          </cell>
          <cell r="E210" t="str">
            <v>M2</v>
          </cell>
          <cell r="F210">
            <v>71949.899999999994</v>
          </cell>
        </row>
        <row r="212">
          <cell r="A212">
            <v>4</v>
          </cell>
          <cell r="B212" t="str">
            <v>Plesteran</v>
          </cell>
        </row>
        <row r="213">
          <cell r="B213" t="str">
            <v>(SNI 03-2837-2002)</v>
          </cell>
        </row>
        <row r="215">
          <cell r="C215" t="str">
            <v>Plesteran 1 Pc : 2 Ps, tebal 20 mm</v>
          </cell>
          <cell r="D215" t="str">
            <v>SNI 03-2837-2002.(6.13)</v>
          </cell>
          <cell r="E215" t="str">
            <v>M2</v>
          </cell>
          <cell r="F215">
            <v>39651.15</v>
          </cell>
        </row>
        <row r="216">
          <cell r="C216" t="str">
            <v>Plesteran 1 Pc : 3 Ps, tebal 20 mm</v>
          </cell>
          <cell r="D216" t="str">
            <v>SNI 03-2837-2002.(6.14)</v>
          </cell>
          <cell r="E216" t="str">
            <v>M2</v>
          </cell>
          <cell r="F216">
            <v>36885.75</v>
          </cell>
        </row>
        <row r="217">
          <cell r="C217" t="str">
            <v>Plesteran 1 Pc : 5 Ps, tebal 20 mm</v>
          </cell>
          <cell r="D217" t="str">
            <v>SNI 03-2837-2002.(6.16)</v>
          </cell>
          <cell r="E217" t="str">
            <v>M2</v>
          </cell>
          <cell r="F217">
            <v>33994.949999999997</v>
          </cell>
        </row>
        <row r="218">
          <cell r="C218" t="str">
            <v>Plesteran Ciprat 1 Pc : 2 Ps</v>
          </cell>
          <cell r="D218" t="str">
            <v>SNI 03-2837-2002.(6.34)</v>
          </cell>
          <cell r="E218" t="str">
            <v>M2</v>
          </cell>
          <cell r="F218">
            <v>23167.1</v>
          </cell>
        </row>
        <row r="219">
          <cell r="C219" t="str">
            <v>Plesteran 1 Pc :  5 Ps, tebal 50 mm</v>
          </cell>
          <cell r="D219" t="str">
            <v>SNI 03-2837-2002.(6.22).1</v>
          </cell>
          <cell r="E219" t="str">
            <v>M2</v>
          </cell>
          <cell r="F219">
            <v>75110.2</v>
          </cell>
        </row>
        <row r="220">
          <cell r="C220" t="str">
            <v>Plesteran 1 Pc :  5 Ps, tebal 100 mm</v>
          </cell>
          <cell r="D220" t="str">
            <v>SNI 03-2837-2002.(6.22).2</v>
          </cell>
          <cell r="E220" t="str">
            <v>M2</v>
          </cell>
          <cell r="F220">
            <v>150110.39999999999</v>
          </cell>
        </row>
        <row r="221">
          <cell r="C221" t="str">
            <v>Acian Beton</v>
          </cell>
          <cell r="D221" t="str">
            <v>SNI 03-2837-2002.(6.1).1</v>
          </cell>
          <cell r="E221" t="str">
            <v>M2</v>
          </cell>
          <cell r="F221">
            <v>20950.599999999999</v>
          </cell>
        </row>
        <row r="224">
          <cell r="A224">
            <v>5</v>
          </cell>
          <cell r="B224" t="str">
            <v>Penutup Lantai &amp; Dinding</v>
          </cell>
        </row>
        <row r="225">
          <cell r="B225" t="str">
            <v>(SNI 03-Lt-2002)</v>
          </cell>
        </row>
        <row r="227">
          <cell r="C227" t="str">
            <v>Lantai Keramik 30x30 cm2</v>
          </cell>
          <cell r="D227" t="str">
            <v>SNI 03-Lt-2002.(6.47).1</v>
          </cell>
          <cell r="E227" t="str">
            <v>M2</v>
          </cell>
          <cell r="F227">
            <v>140628.4</v>
          </cell>
        </row>
        <row r="228">
          <cell r="C228" t="str">
            <v>Lantai Keramik 20x20 cm2</v>
          </cell>
          <cell r="D228" t="str">
            <v>SNI 03-Lt-2002.(6.44)</v>
          </cell>
          <cell r="E228" t="str">
            <v>M2</v>
          </cell>
          <cell r="F228">
            <v>128528.4</v>
          </cell>
        </row>
        <row r="229">
          <cell r="C229" t="str">
            <v>Pasang Dinding Keramik 20x25 cm2</v>
          </cell>
          <cell r="D229" t="str">
            <v>SNI 03-Lt-2002.(6.68).1</v>
          </cell>
          <cell r="E229" t="str">
            <v>M2</v>
          </cell>
          <cell r="F229">
            <v>108394</v>
          </cell>
        </row>
        <row r="230">
          <cell r="C230" t="str">
            <v>Pasang Dinding Keramik 30x30 cm2</v>
          </cell>
          <cell r="D230" t="str">
            <v>SNI 03-Lt-2002.(6.68).2</v>
          </cell>
          <cell r="E230" t="str">
            <v>M2</v>
          </cell>
          <cell r="F230">
            <v>120494</v>
          </cell>
        </row>
        <row r="231">
          <cell r="C231" t="str">
            <v>Pasang dinding keramik 8 x 20 cm</v>
          </cell>
          <cell r="D231" t="str">
            <v>SNI 03-Lt-2002.(6.69).1</v>
          </cell>
          <cell r="E231" t="str">
            <v>M2</v>
          </cell>
          <cell r="F231">
            <v>1412015</v>
          </cell>
        </row>
        <row r="232">
          <cell r="C232" t="str">
            <v>Pasang plint ubin keramik 10 x 30 cm</v>
          </cell>
          <cell r="D232" t="str">
            <v>SNI 03-Lt-2002.(6.30).1</v>
          </cell>
          <cell r="E232" t="str">
            <v>M</v>
          </cell>
          <cell r="F232">
            <v>58902.58</v>
          </cell>
        </row>
        <row r="233">
          <cell r="C233" t="str">
            <v>Pasang Step Noise 10 x 30 cm</v>
          </cell>
          <cell r="D233" t="str">
            <v>SNI 03-Lt-2002.(6.49).1</v>
          </cell>
          <cell r="E233" t="str">
            <v>M</v>
          </cell>
          <cell r="F233" t="e">
            <v>#REF!</v>
          </cell>
        </row>
        <row r="234">
          <cell r="C234" t="str">
            <v>Pasang plint kayu 2x10 cm</v>
          </cell>
          <cell r="D234" t="str">
            <v>SNI 03-Lt-2002.(6.82)</v>
          </cell>
          <cell r="E234" t="str">
            <v>M</v>
          </cell>
          <cell r="F234">
            <v>20869.2</v>
          </cell>
        </row>
        <row r="235">
          <cell r="C235" t="str">
            <v>Pasang Batu Tempel Lempeng</v>
          </cell>
          <cell r="D235" t="str">
            <v>SNI 03-Lt-2002.(6.74)</v>
          </cell>
          <cell r="E235" t="str">
            <v>M2</v>
          </cell>
          <cell r="F235">
            <v>180136</v>
          </cell>
        </row>
        <row r="238">
          <cell r="A238">
            <v>6</v>
          </cell>
          <cell r="B238" t="str">
            <v>Beton</v>
          </cell>
        </row>
        <row r="239">
          <cell r="B239" t="str">
            <v>(SNI 03-Bt-2002)</v>
          </cell>
        </row>
        <row r="241">
          <cell r="C241" t="str">
            <v>Membuat Lantai Kerja Beton Tumbuk 1 Pc:3 Ps:5 Kr, tebal 5 cm</v>
          </cell>
          <cell r="D241" t="str">
            <v>SNI 03-Bt-2002.(6.4)</v>
          </cell>
          <cell r="F241">
            <v>61632.999999999993</v>
          </cell>
        </row>
        <row r="242">
          <cell r="C242" t="str">
            <v>Membuat Lantai Kerja Beton Tumbuk 1 Pc:3 Ps:5 Kr,tebal 7cm</v>
          </cell>
          <cell r="D242" t="str">
            <v>SNI 03-Bt-2002.(6.4).1</v>
          </cell>
          <cell r="F242">
            <v>67818.51999999999</v>
          </cell>
        </row>
        <row r="246">
          <cell r="A246">
            <v>7</v>
          </cell>
          <cell r="B246" t="str">
            <v>Kayu</v>
          </cell>
        </row>
        <row r="247">
          <cell r="B247" t="str">
            <v>(SNI 03-3434-2002)</v>
          </cell>
        </row>
        <row r="249">
          <cell r="C249" t="str">
            <v>Pasang list langit-langit kayu profil</v>
          </cell>
          <cell r="D249" t="str">
            <v>SNI 03-3434-2002.(6.60)</v>
          </cell>
          <cell r="E249" t="str">
            <v>M</v>
          </cell>
          <cell r="F249">
            <v>9955</v>
          </cell>
        </row>
        <row r="250">
          <cell r="C250" t="str">
            <v>Pasang Kusen Pintu dan Jendela Kayu Kamper</v>
          </cell>
          <cell r="D250" t="str">
            <v>SNI 03-3434-2002.(6.2)</v>
          </cell>
          <cell r="E250" t="str">
            <v>M3</v>
          </cell>
          <cell r="F250">
            <v>4490024.55</v>
          </cell>
        </row>
        <row r="251">
          <cell r="C251" t="str">
            <v>Pasang Rangka Kayu 5/8</v>
          </cell>
          <cell r="D251" t="str">
            <v>SNI 03-3434-2002.(6.26).1</v>
          </cell>
          <cell r="E251" t="str">
            <v>M3</v>
          </cell>
          <cell r="F251">
            <v>298133</v>
          </cell>
        </row>
        <row r="252">
          <cell r="C252" t="str">
            <v>Pasang Pintu Plywood Rangkap Rangka Kayu</v>
          </cell>
          <cell r="D252" t="str">
            <v>SNI 03-3434-2002.(6.15)</v>
          </cell>
          <cell r="E252" t="str">
            <v>M2</v>
          </cell>
          <cell r="F252">
            <v>299145</v>
          </cell>
        </row>
        <row r="253">
          <cell r="C253" t="str">
            <v>Pintu Panel Kayu Kamper</v>
          </cell>
          <cell r="D253" t="str">
            <v>SNI 03-3434-2002.(6.8)</v>
          </cell>
          <cell r="E253" t="str">
            <v>M3</v>
          </cell>
          <cell r="F253">
            <v>339625</v>
          </cell>
        </row>
        <row r="254">
          <cell r="C254" t="str">
            <v>Pasang Multipleks 6 mm</v>
          </cell>
          <cell r="D254" t="str">
            <v>SNI 03-3434-2002.(6.59).1</v>
          </cell>
          <cell r="E254" t="str">
            <v>M2</v>
          </cell>
          <cell r="F254">
            <v>35677.29</v>
          </cell>
        </row>
        <row r="256">
          <cell r="C256" t="str">
            <v>Pasang rangka langit-langit (30 x 60) cm, kayu kamper</v>
          </cell>
          <cell r="D256" t="str">
            <v>SNI 03-3434-2002.(6.42)</v>
          </cell>
          <cell r="E256" t="str">
            <v>M2</v>
          </cell>
          <cell r="F256">
            <v>109989</v>
          </cell>
        </row>
        <row r="257">
          <cell r="C257" t="str">
            <v>Pasang rangka langit-langit (60 x 120) cm, kayu kalimantan</v>
          </cell>
          <cell r="D257" t="str">
            <v>SNI 03-3434-2002.(6.42).1</v>
          </cell>
          <cell r="F257">
            <v>65014.95</v>
          </cell>
        </row>
        <row r="258">
          <cell r="C258" t="str">
            <v>Pasang listplank 2,5 x 25 cm kayu kamper</v>
          </cell>
          <cell r="D258" t="str">
            <v>SNI 03-3434-2002.(6.50).1</v>
          </cell>
          <cell r="E258" t="str">
            <v>M</v>
          </cell>
          <cell r="F258">
            <v>67061.5</v>
          </cell>
        </row>
        <row r="259">
          <cell r="C259" t="str">
            <v>Pasang Lisplank 3 X 30 cm kayu kamper</v>
          </cell>
          <cell r="D259" t="str">
            <v>SNI 03-3434-2002.(6.50)</v>
          </cell>
          <cell r="E259" t="str">
            <v>M</v>
          </cell>
          <cell r="F259">
            <v>58474.9</v>
          </cell>
        </row>
        <row r="260">
          <cell r="C260" t="str">
            <v>Pasang Listplank Aluminium</v>
          </cell>
        </row>
        <row r="261">
          <cell r="C261" t="str">
            <v>Pasang Kuda-kuda Kayu Kamper</v>
          </cell>
          <cell r="D261" t="str">
            <v>SNI 03-3434-2002.(6.28)</v>
          </cell>
          <cell r="E261" t="str">
            <v>M3</v>
          </cell>
          <cell r="F261">
            <v>1258730</v>
          </cell>
        </row>
        <row r="262">
          <cell r="C262" t="str">
            <v>Pasang Kaso &amp; Reng Genteng, Kayu Kamper</v>
          </cell>
          <cell r="D262" t="str">
            <v>SNI 03-3434-2002.(6.31)</v>
          </cell>
          <cell r="E262" t="str">
            <v>M2</v>
          </cell>
          <cell r="F262">
            <v>53993.5</v>
          </cell>
        </row>
        <row r="263">
          <cell r="C263" t="str">
            <v>Pasang lisplang ukuran (3 x 20) cm, Kayu Kalimantan</v>
          </cell>
          <cell r="D263" t="str">
            <v>SNI 03-3434-2002.(6.48)</v>
          </cell>
          <cell r="E263" t="str">
            <v>M</v>
          </cell>
          <cell r="F263">
            <v>38549.5</v>
          </cell>
        </row>
        <row r="264">
          <cell r="C264" t="str">
            <v>Pasang lisplang ukuran (3 x 20) cm Kayu Kalimantan, susun tegak h=2 M, l = 0,2 M</v>
          </cell>
          <cell r="D264" t="str">
            <v>SNI 03-3434-2002.(6.48).1</v>
          </cell>
          <cell r="E264" t="str">
            <v>M</v>
          </cell>
          <cell r="F264">
            <v>76989</v>
          </cell>
        </row>
        <row r="267">
          <cell r="A267">
            <v>8</v>
          </cell>
          <cell r="B267" t="str">
            <v>Besi &amp; Aluminium</v>
          </cell>
        </row>
        <row r="268">
          <cell r="B268" t="str">
            <v>(SNI 03-B-2002)</v>
          </cell>
        </row>
        <row r="270">
          <cell r="C270" t="str">
            <v>Memasang rangka atap baja</v>
          </cell>
          <cell r="D270" t="str">
            <v>SNI 03-B-2002.(6.1)</v>
          </cell>
          <cell r="E270" t="str">
            <v>Kg</v>
          </cell>
          <cell r="F270">
            <v>16462.489999999998</v>
          </cell>
        </row>
        <row r="271">
          <cell r="C271" t="str">
            <v>Pasang rolling door</v>
          </cell>
          <cell r="D271" t="str">
            <v>SNI 03-B-2002.(6.8)</v>
          </cell>
          <cell r="F271">
            <v>397854.16</v>
          </cell>
        </row>
        <row r="272">
          <cell r="C272" t="str">
            <v>Pasang terali besi</v>
          </cell>
          <cell r="D272" t="str">
            <v>SNI 03-B-2002.(6.12)</v>
          </cell>
          <cell r="F272">
            <v>269330.38</v>
          </cell>
        </row>
        <row r="273">
          <cell r="C273" t="str">
            <v>Pasang pintu lipat besi</v>
          </cell>
          <cell r="D273" t="str">
            <v>SNI 03-B-2002 (6.6)</v>
          </cell>
          <cell r="F273">
            <v>666144.15999999992</v>
          </cell>
        </row>
        <row r="277">
          <cell r="A277">
            <v>9</v>
          </cell>
          <cell r="B277" t="str">
            <v>Kunci &amp; Kaca</v>
          </cell>
        </row>
        <row r="278">
          <cell r="B278" t="str">
            <v>(SNI 03-KK-2002)</v>
          </cell>
        </row>
        <row r="280">
          <cell r="C280" t="str">
            <v>Pasang Kunci Selot</v>
          </cell>
          <cell r="D280" t="str">
            <v>SNI 03-KK-2002.(6.11)</v>
          </cell>
          <cell r="F280">
            <v>70282.3</v>
          </cell>
        </row>
        <row r="281">
          <cell r="C281" t="str">
            <v>Pasang grendel pintu</v>
          </cell>
          <cell r="D281" t="str">
            <v>SNI 03-KK-2002.(6.11).1</v>
          </cell>
          <cell r="F281">
            <v>25182.3</v>
          </cell>
        </row>
        <row r="282">
          <cell r="C282" t="str">
            <v>Pasang grendel jendela</v>
          </cell>
          <cell r="D282" t="str">
            <v>SNI 03-KK-2002.(6.11).2</v>
          </cell>
          <cell r="F282">
            <v>25182.3</v>
          </cell>
        </row>
        <row r="283">
          <cell r="C283" t="str">
            <v>Pasang Pegangan Pintu</v>
          </cell>
          <cell r="D283" t="str">
            <v>SNI 03-KK-2002.(6.12).1</v>
          </cell>
          <cell r="F283">
            <v>92924.15</v>
          </cell>
        </row>
        <row r="284">
          <cell r="C284" t="str">
            <v>Pasang kaca, tebal 5 mm</v>
          </cell>
          <cell r="D284" t="str">
            <v>SNI 03-KK-2002.(6.17)</v>
          </cell>
          <cell r="F284">
            <v>108289.22500000001</v>
          </cell>
        </row>
        <row r="285">
          <cell r="C285" t="str">
            <v>Pasang kaca cermin, tebal 5 mm</v>
          </cell>
          <cell r="D285" t="str">
            <v>SNI 03-KK-2002.(6.20)</v>
          </cell>
          <cell r="F285">
            <v>205089.22500000001</v>
          </cell>
        </row>
        <row r="286">
          <cell r="C286" t="str">
            <v>Pasang Kaca Patri Tebal 5 mm</v>
          </cell>
          <cell r="D286" t="str">
            <v>SNI 03-KK-2002.(6.24)</v>
          </cell>
          <cell r="F286">
            <v>253489.22500000003</v>
          </cell>
        </row>
        <row r="287">
          <cell r="C287" t="str">
            <v>Pasang Kunci Tanam Kamar Mandi</v>
          </cell>
          <cell r="D287" t="str">
            <v>SNI 03-KK-2002.(6.3)</v>
          </cell>
          <cell r="F287">
            <v>92924.15</v>
          </cell>
        </row>
        <row r="288">
          <cell r="C288" t="str">
            <v>Pasang Kunci Pintu</v>
          </cell>
          <cell r="D288" t="str">
            <v>SNI 03-KK-2002.(6.4)</v>
          </cell>
          <cell r="F288">
            <v>87613.074999999997</v>
          </cell>
        </row>
        <row r="289">
          <cell r="C289" t="str">
            <v>Pasang Engsel pintu</v>
          </cell>
          <cell r="D289" t="str">
            <v>SNI 03-KK-2002.(6.5)</v>
          </cell>
          <cell r="F289">
            <v>30151.74642857143</v>
          </cell>
        </row>
        <row r="290">
          <cell r="C290" t="str">
            <v>Pasang Engsel Jendela</v>
          </cell>
          <cell r="D290" t="str">
            <v>SNI 03-KK-2002.(6.6)</v>
          </cell>
          <cell r="F290">
            <v>23071.164285714291</v>
          </cell>
        </row>
        <row r="291">
          <cell r="C291" t="str">
            <v>Pasang Kait Angin</v>
          </cell>
          <cell r="D291" t="str">
            <v>SNI 03-KK-2002.(6.9)</v>
          </cell>
          <cell r="F291">
            <v>16951.74642857143</v>
          </cell>
        </row>
        <row r="293">
          <cell r="A293">
            <v>10</v>
          </cell>
          <cell r="B293" t="str">
            <v>Penutup Atap</v>
          </cell>
        </row>
        <row r="294">
          <cell r="B294" t="str">
            <v>(SNI 03-3436-2002)</v>
          </cell>
        </row>
        <row r="296">
          <cell r="C296" t="str">
            <v>Pasang Genteng Keramik Glazur</v>
          </cell>
          <cell r="D296" t="str">
            <v>SNI 03-3436-2002.(6.2).1</v>
          </cell>
          <cell r="E296" t="str">
            <v>M2</v>
          </cell>
          <cell r="F296">
            <v>163295</v>
          </cell>
        </row>
        <row r="297">
          <cell r="C297" t="str">
            <v>Pasang Atap Polykarbonat</v>
          </cell>
          <cell r="D297" t="str">
            <v>AL-5</v>
          </cell>
          <cell r="E297" t="str">
            <v>M2</v>
          </cell>
          <cell r="F297">
            <v>42970.8</v>
          </cell>
        </row>
        <row r="298">
          <cell r="C298" t="str">
            <v>Pasang Alumunium Foil / Sisalation</v>
          </cell>
          <cell r="D298" t="str">
            <v>SNI 03-3436-2002.(6.42)</v>
          </cell>
          <cell r="E298" t="str">
            <v>M2</v>
          </cell>
          <cell r="F298">
            <v>42970.8</v>
          </cell>
        </row>
        <row r="299">
          <cell r="C299" t="str">
            <v>Pasang list plank &amp; atap aluminium</v>
          </cell>
          <cell r="D299" t="str">
            <v>SNI 03-3436-2002.(6.40)</v>
          </cell>
          <cell r="E299" t="str">
            <v>M2</v>
          </cell>
          <cell r="F299">
            <v>176165</v>
          </cell>
        </row>
        <row r="300">
          <cell r="C300" t="str">
            <v>Pasang Genteng Bubung Beton</v>
          </cell>
          <cell r="D300" t="str">
            <v>SNI 03-3436-2002.(6.5)</v>
          </cell>
          <cell r="E300" t="str">
            <v>M2</v>
          </cell>
          <cell r="F300">
            <v>84178.6</v>
          </cell>
        </row>
        <row r="301">
          <cell r="C301" t="str">
            <v>Genteng Asbes Gelombang</v>
          </cell>
          <cell r="D301" t="str">
            <v>SNI 03-3436-2002.(6.8)</v>
          </cell>
          <cell r="E301" t="str">
            <v>M2</v>
          </cell>
          <cell r="F301">
            <v>36790.6</v>
          </cell>
        </row>
        <row r="302">
          <cell r="C302" t="str">
            <v>Genteng Metal</v>
          </cell>
          <cell r="D302" t="str">
            <v>SNI 03-3436-2002.(6.32)</v>
          </cell>
          <cell r="E302" t="str">
            <v>M2</v>
          </cell>
          <cell r="F302">
            <v>107440.3</v>
          </cell>
        </row>
        <row r="305">
          <cell r="A305">
            <v>11</v>
          </cell>
          <cell r="B305" t="str">
            <v>Langit-langit</v>
          </cell>
        </row>
        <row r="306">
          <cell r="B306" t="str">
            <v>(SNI 03-2838-2002)</v>
          </cell>
        </row>
        <row r="308">
          <cell r="C308" t="str">
            <v>Langit-langit multipleks (60 x 120) cm, tebal 4 mm</v>
          </cell>
          <cell r="D308" t="str">
            <v>SNI 03-2838-2002.(6.11).1</v>
          </cell>
          <cell r="E308" t="str">
            <v>m2</v>
          </cell>
          <cell r="F308">
            <v>109896.05</v>
          </cell>
        </row>
        <row r="309">
          <cell r="C309" t="str">
            <v>Langit-langit aluminium</v>
          </cell>
          <cell r="D309" t="str">
            <v>SNI 03-2838-2002.(6.11).2</v>
          </cell>
          <cell r="E309" t="str">
            <v>m2</v>
          </cell>
          <cell r="F309">
            <v>355581.05</v>
          </cell>
        </row>
        <row r="314">
          <cell r="A314">
            <v>12</v>
          </cell>
          <cell r="B314" t="str">
            <v>Sanitasi</v>
          </cell>
        </row>
        <row r="315">
          <cell r="B315" t="str">
            <v>(SNI 03-S-2002)</v>
          </cell>
        </row>
        <row r="317">
          <cell r="C317" t="str">
            <v>Memasang reiling tangga stainless diameter 3"</v>
          </cell>
          <cell r="D317" t="str">
            <v>SNI 03-S-2002.(6.23).1</v>
          </cell>
          <cell r="E317" t="str">
            <v>m</v>
          </cell>
          <cell r="F317">
            <v>128482.42</v>
          </cell>
        </row>
        <row r="318">
          <cell r="C318" t="str">
            <v>Memasang kloset jongkok keramik</v>
          </cell>
          <cell r="D318" t="str">
            <v>SNI 03-S-2002.(6.2)</v>
          </cell>
          <cell r="E318" t="str">
            <v>buah</v>
          </cell>
          <cell r="F318">
            <v>433708</v>
          </cell>
        </row>
        <row r="319">
          <cell r="C319" t="str">
            <v>Memasang urinoir dan aksesoris</v>
          </cell>
          <cell r="D319" t="str">
            <v>SNI 03-S-2002.(6.4).1</v>
          </cell>
          <cell r="E319" t="str">
            <v>buah</v>
          </cell>
          <cell r="F319">
            <v>1085480</v>
          </cell>
        </row>
        <row r="320">
          <cell r="C320" t="str">
            <v>Memasang urinoir biasa</v>
          </cell>
          <cell r="D320" t="str">
            <v>SNI 03-S-2002.(6.4)</v>
          </cell>
          <cell r="E320" t="str">
            <v>buah</v>
          </cell>
          <cell r="F320">
            <v>1057430</v>
          </cell>
        </row>
        <row r="321">
          <cell r="C321" t="str">
            <v>Memasang wastafel</v>
          </cell>
          <cell r="D321" t="str">
            <v>SNI 03-S-2002.(6.5)</v>
          </cell>
          <cell r="E321" t="str">
            <v>buah</v>
          </cell>
          <cell r="F321">
            <v>938850</v>
          </cell>
        </row>
        <row r="322">
          <cell r="C322" t="str">
            <v>Memasang kran diameter 3/4" atau 1/2"</v>
          </cell>
          <cell r="D322" t="str">
            <v>SNI 03-S-2002.(6.35)</v>
          </cell>
          <cell r="E322" t="str">
            <v>buah</v>
          </cell>
          <cell r="F322">
            <v>35541</v>
          </cell>
        </row>
        <row r="323">
          <cell r="C323" t="str">
            <v>Memasang floor drain</v>
          </cell>
          <cell r="D323" t="str">
            <v>SNI 03-S-2002.(6.36)</v>
          </cell>
          <cell r="E323" t="str">
            <v>buah</v>
          </cell>
          <cell r="F323">
            <v>95958.5</v>
          </cell>
        </row>
        <row r="324">
          <cell r="C324" t="str">
            <v>Memasang pipa galvanis diameter 20 cm</v>
          </cell>
          <cell r="D324" t="str">
            <v>SNI 03-S-2002.(6.24).1</v>
          </cell>
          <cell r="E324" t="str">
            <v>m</v>
          </cell>
          <cell r="F324" t="e">
            <v>#N/A</v>
          </cell>
        </row>
        <row r="325">
          <cell r="C325" t="str">
            <v>Pasang Bak Mandi Fiberglass 0,3 m3</v>
          </cell>
          <cell r="D325" t="str">
            <v>SNI 03-S-2002.(6.7)</v>
          </cell>
          <cell r="E325" t="str">
            <v>buah</v>
          </cell>
          <cell r="F325">
            <v>1588851</v>
          </cell>
        </row>
        <row r="326">
          <cell r="C326" t="str">
            <v>Memasang bak cuci piring stainles steel</v>
          </cell>
          <cell r="D326" t="str">
            <v>SNI 03-S-2002.(6.33)</v>
          </cell>
          <cell r="E326" t="str">
            <v>buah</v>
          </cell>
          <cell r="F326">
            <v>1122758.45</v>
          </cell>
        </row>
        <row r="327">
          <cell r="C327" t="str">
            <v>Pasang Shower Kran</v>
          </cell>
          <cell r="D327" t="str">
            <v>SNI 03-S-2002.(6.35).1</v>
          </cell>
          <cell r="E327" t="str">
            <v>buah</v>
          </cell>
          <cell r="F327">
            <v>173041</v>
          </cell>
        </row>
        <row r="340">
          <cell r="A340">
            <v>13</v>
          </cell>
          <cell r="B340" t="str">
            <v>Pengecatan</v>
          </cell>
        </row>
        <row r="341">
          <cell r="B341" t="str">
            <v>(SNI 03-C-2002)</v>
          </cell>
        </row>
        <row r="342">
          <cell r="C342" t="str">
            <v>Pengecatan Tembok Baru</v>
          </cell>
          <cell r="D342" t="str">
            <v>SNI 03-C-2002.(6.14)</v>
          </cell>
          <cell r="F342">
            <v>14344.110000000002</v>
          </cell>
        </row>
        <row r="343">
          <cell r="C343" t="str">
            <v>Pengecatan Permukaan Baja Dengan Meni Besi</v>
          </cell>
          <cell r="D343" t="str">
            <v>SNI 03-C-2002.(6.20)</v>
          </cell>
          <cell r="F343">
            <v>4246.0000000000009</v>
          </cell>
        </row>
        <row r="344">
          <cell r="C344" t="str">
            <v>Pengecatan Bidang Kayu Baru</v>
          </cell>
          <cell r="D344" t="str">
            <v>SNI 03-C-2002.(6.8)</v>
          </cell>
          <cell r="F344">
            <v>22271.15</v>
          </cell>
        </row>
        <row r="351">
          <cell r="A351" t="str">
            <v>EI</v>
          </cell>
        </row>
        <row r="352">
          <cell r="C352" t="str">
            <v>DIVISI 1. UMUM</v>
          </cell>
        </row>
        <row r="359">
          <cell r="C359" t="str">
            <v>DIVISI 2. DRAINASE</v>
          </cell>
        </row>
        <row r="376">
          <cell r="C376" t="str">
            <v>DIVISI  3.  PEKERJAAN  TANAH</v>
          </cell>
        </row>
        <row r="378">
          <cell r="C378" t="str">
            <v>Galian Tanah</v>
          </cell>
          <cell r="D378" t="str">
            <v>3.1 (1)</v>
          </cell>
          <cell r="E378" t="str">
            <v>M3</v>
          </cell>
          <cell r="F378">
            <v>47623.651409055616</v>
          </cell>
        </row>
        <row r="379">
          <cell r="C379" t="str">
            <v>Galian Batu</v>
          </cell>
          <cell r="D379" t="str">
            <v>3.1 (2)</v>
          </cell>
          <cell r="E379" t="str">
            <v>M3</v>
          </cell>
        </row>
        <row r="380">
          <cell r="C380" t="str">
            <v>Galian Struktur dengan Kedalaman 0 - 2 meter</v>
          </cell>
          <cell r="D380" t="str">
            <v>3.1 (3)</v>
          </cell>
          <cell r="E380" t="str">
            <v>M3</v>
          </cell>
        </row>
        <row r="381">
          <cell r="C381" t="str">
            <v>Galian Struktur dengan Kedalaman 2 - 4 meter</v>
          </cell>
          <cell r="D381" t="str">
            <v>3.1 (4)</v>
          </cell>
          <cell r="E381" t="str">
            <v>M3</v>
          </cell>
        </row>
        <row r="382">
          <cell r="C382" t="str">
            <v>Galian Struktur dengan Kedalaman 4 - 6 meter</v>
          </cell>
          <cell r="D382" t="str">
            <v>3.1 (5)</v>
          </cell>
          <cell r="E382" t="str">
            <v>M3</v>
          </cell>
        </row>
        <row r="383">
          <cell r="C383" t="str">
            <v>Timbunan Pilihan</v>
          </cell>
          <cell r="D383" t="str">
            <v>3.2 (3)</v>
          </cell>
          <cell r="E383" t="str">
            <v>M3</v>
          </cell>
          <cell r="F383">
            <v>200020.93630506151</v>
          </cell>
        </row>
        <row r="384">
          <cell r="C384" t="str">
            <v>Timbunan Biasa dari Galian Sumber Bahan</v>
          </cell>
          <cell r="D384" t="str">
            <v>3.2 (2)</v>
          </cell>
          <cell r="E384" t="str">
            <v>M3</v>
          </cell>
          <cell r="F384">
            <v>142137.76873924269</v>
          </cell>
        </row>
        <row r="385">
          <cell r="C385" t="str">
            <v>Penyiapan badan jalan</v>
          </cell>
          <cell r="D385" t="str">
            <v>3.3 (1)</v>
          </cell>
          <cell r="E385" t="str">
            <v>M3</v>
          </cell>
          <cell r="F385">
            <v>2604.7900760183597</v>
          </cell>
        </row>
        <row r="405">
          <cell r="C405" t="str">
            <v>DIVISI  4.  PELEBARAN PERKERASAN DAN BAHU JALAN</v>
          </cell>
        </row>
        <row r="415">
          <cell r="C415" t="str">
            <v>DIVISI  5.  PERKERASAN  BERBUTIR</v>
          </cell>
        </row>
        <row r="418">
          <cell r="C418" t="str">
            <v>Lapis Pondasi Agregat Kelas A</v>
          </cell>
          <cell r="D418" t="str">
            <v>5.1 (1)</v>
          </cell>
          <cell r="E418" t="str">
            <v>M3</v>
          </cell>
          <cell r="F418">
            <v>216302.98048117504</v>
          </cell>
        </row>
        <row r="419">
          <cell r="C419" t="str">
            <v>Lapis Pondasi Agregat Kelas B</v>
          </cell>
          <cell r="D419" t="str">
            <v>5.1 (2)</v>
          </cell>
          <cell r="E419" t="str">
            <v>M3</v>
          </cell>
          <cell r="F419">
            <v>165653.48048117504</v>
          </cell>
        </row>
        <row r="426">
          <cell r="C426" t="str">
            <v>DIVISI  6.  PERKERASAN  ASPAL</v>
          </cell>
        </row>
        <row r="428">
          <cell r="C428" t="str">
            <v>Lapis Resap Pengikat</v>
          </cell>
          <cell r="D428" t="str">
            <v>6.1 (1)</v>
          </cell>
          <cell r="E428" t="str">
            <v>Liter</v>
          </cell>
          <cell r="F428">
            <v>5373.5566039037103</v>
          </cell>
        </row>
        <row r="429">
          <cell r="C429" t="str">
            <v>Lapis Perekat</v>
          </cell>
          <cell r="D429" t="str">
            <v>6.1 (2)</v>
          </cell>
          <cell r="E429" t="str">
            <v>Liter</v>
          </cell>
          <cell r="F429">
            <v>5967.1015552926001</v>
          </cell>
        </row>
        <row r="430">
          <cell r="C430" t="str">
            <v>Agregat Penutup BURTU</v>
          </cell>
          <cell r="D430" t="str">
            <v>6.2 (1)</v>
          </cell>
          <cell r="E430" t="str">
            <v>M2</v>
          </cell>
        </row>
        <row r="431">
          <cell r="C431" t="str">
            <v>Agregat Penutup BURDA</v>
          </cell>
          <cell r="D431" t="str">
            <v>6.2 (2)</v>
          </cell>
          <cell r="E431" t="str">
            <v>M2</v>
          </cell>
        </row>
        <row r="432">
          <cell r="C432" t="str">
            <v>Bahan Aspal untuk Pekerjaan Laburan</v>
          </cell>
          <cell r="D432" t="str">
            <v>6.2 (3)</v>
          </cell>
          <cell r="E432" t="str">
            <v>Liter</v>
          </cell>
        </row>
        <row r="433">
          <cell r="C433" t="str">
            <v>Latasir (SS) Kelas A</v>
          </cell>
          <cell r="D433" t="str">
            <v>6.3 (1)</v>
          </cell>
          <cell r="E433" t="str">
            <v>M2</v>
          </cell>
        </row>
        <row r="434">
          <cell r="C434" t="str">
            <v>Latasir (SS) Kelas B</v>
          </cell>
          <cell r="D434" t="str">
            <v>6.3 (2)</v>
          </cell>
          <cell r="E434" t="str">
            <v>M2</v>
          </cell>
        </row>
        <row r="435">
          <cell r="C435" t="str">
            <v>Lataston (HRS)</v>
          </cell>
          <cell r="D435" t="str">
            <v>6.3 (3)</v>
          </cell>
          <cell r="E435" t="str">
            <v>M2</v>
          </cell>
        </row>
        <row r="436">
          <cell r="C436" t="str">
            <v>Asphalt Treated Base (ATB)</v>
          </cell>
          <cell r="D436" t="str">
            <v>6.3 (4)</v>
          </cell>
          <cell r="E436" t="str">
            <v>M3</v>
          </cell>
          <cell r="F436">
            <v>809808.41648965387</v>
          </cell>
        </row>
        <row r="437">
          <cell r="C437" t="str">
            <v>Lapis Aus Aspal Beton (AC-WC)</v>
          </cell>
          <cell r="D437" t="str">
            <v>6.3 (5)</v>
          </cell>
          <cell r="E437" t="str">
            <v>M2</v>
          </cell>
          <cell r="F437">
            <v>42044.811014235951</v>
          </cell>
        </row>
        <row r="438">
          <cell r="C438" t="str">
            <v>Lapis Pengikat Aspal Beton (AC-BC)</v>
          </cell>
          <cell r="D438" t="str">
            <v>6.3 (6)</v>
          </cell>
          <cell r="E438" t="str">
            <v>M3</v>
          </cell>
        </row>
        <row r="439">
          <cell r="C439" t="str">
            <v>Lasbutag</v>
          </cell>
          <cell r="D439" t="str">
            <v>6.4 (1)</v>
          </cell>
          <cell r="E439" t="str">
            <v>M2</v>
          </cell>
        </row>
        <row r="440">
          <cell r="C440" t="str">
            <v>Latasbusir Kelas A</v>
          </cell>
          <cell r="D440" t="str">
            <v>6.4 (2)</v>
          </cell>
          <cell r="E440" t="str">
            <v>M2</v>
          </cell>
        </row>
        <row r="441">
          <cell r="C441" t="str">
            <v>Latasbusir Kelas B</v>
          </cell>
          <cell r="D441" t="str">
            <v>6.4 (3)</v>
          </cell>
          <cell r="E441" t="str">
            <v>M2</v>
          </cell>
        </row>
        <row r="442">
          <cell r="C442" t="str">
            <v>Bitumen Asbuton</v>
          </cell>
          <cell r="D442" t="str">
            <v>6.4 (4)</v>
          </cell>
          <cell r="E442" t="str">
            <v>Ton</v>
          </cell>
        </row>
        <row r="443">
          <cell r="C443" t="str">
            <v>Bitumen Bahan Peremaja</v>
          </cell>
          <cell r="D443" t="str">
            <v>6.4 (5)</v>
          </cell>
          <cell r="E443" t="str">
            <v>Ton</v>
          </cell>
        </row>
        <row r="444">
          <cell r="C444" t="str">
            <v>Bahan Anti-Stripping</v>
          </cell>
          <cell r="D444" t="str">
            <v>6.4 (6)</v>
          </cell>
          <cell r="E444" t="str">
            <v>Liter</v>
          </cell>
        </row>
        <row r="445">
          <cell r="C445" t="str">
            <v>Campuran Aspal Dingin Untuk Pelapisan Kembali</v>
          </cell>
          <cell r="D445" t="str">
            <v>6.5 (1)</v>
          </cell>
          <cell r="E445" t="str">
            <v>M3</v>
          </cell>
        </row>
        <row r="446">
          <cell r="C446" t="str">
            <v>Lapis Penetrasi Macadam (Permukaan)</v>
          </cell>
          <cell r="D446" t="str">
            <v>6.6</v>
          </cell>
          <cell r="E446" t="str">
            <v>M3</v>
          </cell>
        </row>
        <row r="456">
          <cell r="C456" t="str">
            <v>DIVISI  7.  STRUKTUR</v>
          </cell>
        </row>
        <row r="462">
          <cell r="C462" t="str">
            <v>Beton K175</v>
          </cell>
          <cell r="D462" t="str">
            <v>7.1 (6)</v>
          </cell>
          <cell r="E462" t="str">
            <v>M3</v>
          </cell>
          <cell r="F462">
            <v>620647.27897353086</v>
          </cell>
        </row>
        <row r="463">
          <cell r="C463" t="str">
            <v>Beton K250</v>
          </cell>
          <cell r="D463" t="str">
            <v>7.1 (5)</v>
          </cell>
          <cell r="E463" t="str">
            <v>M3</v>
          </cell>
          <cell r="F463">
            <v>703404.17068914394</v>
          </cell>
        </row>
        <row r="464">
          <cell r="C464" t="str">
            <v>Beton K350</v>
          </cell>
          <cell r="D464" t="str">
            <v>7.1 (3)</v>
          </cell>
          <cell r="E464" t="str">
            <v>M3</v>
          </cell>
          <cell r="F464">
            <v>889235.70006048749</v>
          </cell>
        </row>
        <row r="465">
          <cell r="C465" t="str">
            <v>Besi beton polos</v>
          </cell>
          <cell r="D465" t="str">
            <v>7.3 (1)</v>
          </cell>
          <cell r="E465" t="str">
            <v>Kg</v>
          </cell>
          <cell r="F465">
            <v>9427</v>
          </cell>
        </row>
        <row r="466">
          <cell r="C466" t="str">
            <v>Besi beton ulir</v>
          </cell>
          <cell r="D466" t="str">
            <v>7.3 (3)</v>
          </cell>
          <cell r="E466" t="str">
            <v>Kg</v>
          </cell>
          <cell r="F466">
            <v>10637</v>
          </cell>
        </row>
        <row r="507">
          <cell r="C507" t="str">
            <v>Konatruksi Baja Profil</v>
          </cell>
          <cell r="D507" t="str">
            <v>7.4 (4).a</v>
          </cell>
          <cell r="E507" t="str">
            <v>kg</v>
          </cell>
          <cell r="F507">
            <v>16200.319299999999</v>
          </cell>
        </row>
        <row r="547">
          <cell r="C547" t="str">
            <v>Pasangan Batu Kosong</v>
          </cell>
          <cell r="D547" t="str">
            <v>7.10 (2)</v>
          </cell>
          <cell r="E547" t="str">
            <v>M3</v>
          </cell>
        </row>
        <row r="574">
          <cell r="C574" t="str">
            <v>DIVISI  8.  PENGEMBALIAN  KONDISI  DAN  PEKERJAAN  MINOR</v>
          </cell>
        </row>
        <row r="587">
          <cell r="C587" t="str">
            <v>Marka Jalan Bukan Thermoplastic</v>
          </cell>
          <cell r="D587" t="str">
            <v>8.4 (2)</v>
          </cell>
          <cell r="E587" t="str">
            <v>M2</v>
          </cell>
          <cell r="F587">
            <v>145979.57864285714</v>
          </cell>
        </row>
        <row r="618">
          <cell r="C618" t="str">
            <v>DIVISI  9.  PEKERJAAN  HARIAN</v>
          </cell>
        </row>
        <row r="641">
          <cell r="C641" t="str">
            <v>DIVISI  10.  PEKERJAAN PEMELIHARAAN RUTIN</v>
          </cell>
        </row>
        <row r="651">
          <cell r="A651" t="str">
            <v>ALTERNATIF</v>
          </cell>
        </row>
        <row r="653">
          <cell r="C653" t="str">
            <v>Pengukuran dan Pemasangan Bouwplank</v>
          </cell>
          <cell r="D653" t="str">
            <v>AL-1</v>
          </cell>
          <cell r="F653">
            <v>36613.5</v>
          </cell>
        </row>
        <row r="654">
          <cell r="C654" t="str">
            <v>Pasang Grassblock Tebal 10 cm</v>
          </cell>
          <cell r="D654" t="str">
            <v>AL-2</v>
          </cell>
          <cell r="F654">
            <v>90887.5</v>
          </cell>
        </row>
        <row r="655">
          <cell r="C655" t="str">
            <v>Acian Dinding</v>
          </cell>
          <cell r="D655" t="str">
            <v>AL-3</v>
          </cell>
          <cell r="F655">
            <v>8345.8100000000013</v>
          </cell>
        </row>
        <row r="656">
          <cell r="C656" t="str">
            <v>Membuat rabat beton untuk lantai</v>
          </cell>
          <cell r="D656" t="str">
            <v>AL-4</v>
          </cell>
          <cell r="F656">
            <v>125670</v>
          </cell>
        </row>
        <row r="657">
          <cell r="C657" t="str">
            <v>Pasang Atap Polycarbonat</v>
          </cell>
          <cell r="D657" t="str">
            <v>AL-5</v>
          </cell>
          <cell r="F657">
            <v>287878.25</v>
          </cell>
        </row>
        <row r="658">
          <cell r="C658" t="str">
            <v>Pasang Conblock Segi Enam Tebal 8 cm K200</v>
          </cell>
          <cell r="D658" t="str">
            <v>AL-6</v>
          </cell>
          <cell r="F658">
            <v>90887.5</v>
          </cell>
        </row>
        <row r="659">
          <cell r="C659" t="str">
            <v>Pembersihan Lapangan</v>
          </cell>
          <cell r="D659" t="str">
            <v>AL-7</v>
          </cell>
          <cell r="F659">
            <v>966.42857142857156</v>
          </cell>
        </row>
        <row r="660">
          <cell r="C660" t="str">
            <v>Menanam Gebalan Rumput</v>
          </cell>
          <cell r="D660" t="str">
            <v>AL-8</v>
          </cell>
          <cell r="F660">
            <v>63057.5</v>
          </cell>
        </row>
        <row r="661">
          <cell r="C661" t="str">
            <v>Pasang Listplank Plat Besi</v>
          </cell>
          <cell r="D661" t="str">
            <v>AL-9</v>
          </cell>
          <cell r="E661" t="str">
            <v>M2</v>
          </cell>
          <cell r="F661">
            <v>355481.5</v>
          </cell>
        </row>
        <row r="662">
          <cell r="C662" t="str">
            <v>Menanam Pohon Kamboja</v>
          </cell>
          <cell r="D662" t="str">
            <v>AL-10</v>
          </cell>
          <cell r="F662">
            <v>906207.5</v>
          </cell>
        </row>
        <row r="663">
          <cell r="C663" t="str">
            <v>Menanam Pohon Palm Raja</v>
          </cell>
          <cell r="D663" t="str">
            <v>AL-11</v>
          </cell>
          <cell r="F663">
            <v>224207.5</v>
          </cell>
        </row>
        <row r="664">
          <cell r="C664" t="str">
            <v>Menanam Pohon Cemara Lilin</v>
          </cell>
          <cell r="D664" t="str">
            <v>AL-12</v>
          </cell>
          <cell r="F664">
            <v>158207.5</v>
          </cell>
        </row>
        <row r="665">
          <cell r="C665" t="str">
            <v>Menanam Pohon Flamboyan</v>
          </cell>
          <cell r="D665" t="str">
            <v>AL-13</v>
          </cell>
          <cell r="F665">
            <v>906207.5</v>
          </cell>
        </row>
        <row r="666">
          <cell r="C666" t="str">
            <v>Menanam Pohon Tiara Payung</v>
          </cell>
          <cell r="D666" t="str">
            <v>AL-14</v>
          </cell>
          <cell r="F666">
            <v>906207.5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2">
          <cell r="B22" t="str">
            <v>Kanstein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SItem"/>
      <sheetName val="HSItem-Print"/>
      <sheetName val="HS-P&amp;J tipe B"/>
      <sheetName val="HS-P&amp;J"/>
      <sheetName val="Analisa SNI"/>
      <sheetName val="Analisa EI-AL"/>
      <sheetName val="Rekap Total"/>
      <sheetName val="A. PERSIAPAN"/>
      <sheetName val="1.WC UMUM"/>
      <sheetName val="2.TPR"/>
      <sheetName val="4.TOWER"/>
      <sheetName val="5. TIKET&amp;RETAIL"/>
      <sheetName val="6.GENST"/>
      <sheetName val="7.PAGAR"/>
      <sheetName val="8.PERKERASAN"/>
      <sheetName val="9.DRAINASE "/>
      <sheetName val="10.PELENGKAP"/>
      <sheetName val="8.SELASAR"/>
      <sheetName val="7.KANTIN"/>
      <sheetName val="10.LANDSCAPE"/>
      <sheetName val="1.KDTG AKDP"/>
      <sheetName val="1.KTR-ok"/>
      <sheetName val="2. RT AKDP"/>
      <sheetName val="4.KBRT ANGKOT"/>
      <sheetName val="5.RT ANGKOT"/>
      <sheetName val="7.AR-KDTG AKDP"/>
      <sheetName val="8.AR-KBRK AKDP"/>
      <sheetName val="9.AR-KDTG ANGKOT"/>
      <sheetName val="10.AR-KBRK ANGKOT"/>
    </sheetNames>
    <sheetDataSet>
      <sheetData sheetId="0" refreshError="1">
        <row r="12">
          <cell r="D12" t="str">
            <v>Pekerja</v>
          </cell>
          <cell r="E12" t="str">
            <v>Jam</v>
          </cell>
          <cell r="F12">
            <v>5600</v>
          </cell>
        </row>
        <row r="13">
          <cell r="E13" t="str">
            <v>OH</v>
          </cell>
          <cell r="F13">
            <v>38900</v>
          </cell>
        </row>
        <row r="14">
          <cell r="D14" t="str">
            <v>Kepala Tukang</v>
          </cell>
          <cell r="E14" t="str">
            <v>Jam</v>
          </cell>
          <cell r="F14">
            <v>10000</v>
          </cell>
        </row>
        <row r="15">
          <cell r="E15" t="str">
            <v>OH</v>
          </cell>
          <cell r="F15">
            <v>70000</v>
          </cell>
        </row>
        <row r="16">
          <cell r="D16" t="str">
            <v>Mandor</v>
          </cell>
          <cell r="E16" t="str">
            <v>Jam</v>
          </cell>
          <cell r="F16">
            <v>7100</v>
          </cell>
        </row>
        <row r="17">
          <cell r="E17" t="str">
            <v>OH</v>
          </cell>
          <cell r="F17">
            <v>50000</v>
          </cell>
        </row>
        <row r="18">
          <cell r="D18" t="str">
            <v>Tukang</v>
          </cell>
          <cell r="E18" t="str">
            <v>Jam</v>
          </cell>
          <cell r="F18">
            <v>8300</v>
          </cell>
        </row>
        <row r="19">
          <cell r="E19" t="str">
            <v>OH</v>
          </cell>
          <cell r="F19">
            <v>58000</v>
          </cell>
        </row>
        <row r="20">
          <cell r="D20" t="str">
            <v>Operator</v>
          </cell>
          <cell r="E20" t="str">
            <v>Jam</v>
          </cell>
          <cell r="F20">
            <v>14300</v>
          </cell>
        </row>
        <row r="21">
          <cell r="F21">
            <v>100000</v>
          </cell>
        </row>
        <row r="22">
          <cell r="D22" t="str">
            <v>Pembantu Operator</v>
          </cell>
          <cell r="E22" t="str">
            <v>Jam</v>
          </cell>
          <cell r="F22">
            <v>10000</v>
          </cell>
        </row>
        <row r="23">
          <cell r="F23">
            <v>70000</v>
          </cell>
        </row>
        <row r="24">
          <cell r="D24" t="str">
            <v>Supir</v>
          </cell>
          <cell r="E24" t="str">
            <v>Jam</v>
          </cell>
          <cell r="F24">
            <v>10000</v>
          </cell>
        </row>
        <row r="25">
          <cell r="F25">
            <v>70000</v>
          </cell>
        </row>
        <row r="26">
          <cell r="D26" t="str">
            <v>Juru Ukur</v>
          </cell>
          <cell r="E26" t="str">
            <v>Jam</v>
          </cell>
          <cell r="F26">
            <v>10000</v>
          </cell>
        </row>
        <row r="27">
          <cell r="F27">
            <v>70000</v>
          </cell>
        </row>
        <row r="29">
          <cell r="D29" t="str">
            <v>Agregat Halus</v>
          </cell>
          <cell r="E29" t="str">
            <v>M3</v>
          </cell>
          <cell r="F29">
            <v>230000</v>
          </cell>
        </row>
        <row r="30">
          <cell r="D30" t="str">
            <v>Agregat Kasar</v>
          </cell>
          <cell r="E30" t="str">
            <v>M3</v>
          </cell>
          <cell r="F30">
            <v>240000</v>
          </cell>
        </row>
        <row r="31">
          <cell r="D31" t="str">
            <v>Aluminium Gelombang Tebal 0,55 cm</v>
          </cell>
          <cell r="E31" t="str">
            <v>M2</v>
          </cell>
          <cell r="F31">
            <v>100000</v>
          </cell>
        </row>
        <row r="32">
          <cell r="D32" t="str">
            <v>Aluminium foil/sisalation</v>
          </cell>
          <cell r="E32" t="str">
            <v>M2</v>
          </cell>
          <cell r="F32">
            <v>30000</v>
          </cell>
        </row>
        <row r="33">
          <cell r="D33" t="str">
            <v>Aspal</v>
          </cell>
          <cell r="E33" t="str">
            <v>Kg</v>
          </cell>
          <cell r="F33">
            <v>7300</v>
          </cell>
        </row>
        <row r="34">
          <cell r="D34" t="str">
            <v>Asbes gelombang</v>
          </cell>
          <cell r="E34" t="str">
            <v>Lembar</v>
          </cell>
          <cell r="F34">
            <v>58500</v>
          </cell>
        </row>
        <row r="35">
          <cell r="D35" t="str">
            <v>Atap polycarbonat</v>
          </cell>
          <cell r="E35" t="str">
            <v>M2</v>
          </cell>
          <cell r="F35">
            <v>135000</v>
          </cell>
        </row>
        <row r="36">
          <cell r="D36" t="str">
            <v>Bambu</v>
          </cell>
          <cell r="E36" t="str">
            <v>batang</v>
          </cell>
          <cell r="F36">
            <v>27300</v>
          </cell>
        </row>
        <row r="37">
          <cell r="D37" t="str">
            <v>Baja Profil</v>
          </cell>
          <cell r="E37" t="str">
            <v>Kg</v>
          </cell>
          <cell r="F37">
            <v>26300</v>
          </cell>
        </row>
        <row r="38">
          <cell r="D38" t="str">
            <v>Baja Strip 2 x 3</v>
          </cell>
          <cell r="E38" t="str">
            <v>M</v>
          </cell>
          <cell r="F38">
            <v>10800</v>
          </cell>
        </row>
        <row r="39">
          <cell r="D39" t="str">
            <v>Baja tulangan</v>
          </cell>
          <cell r="E39" t="str">
            <v>Kg</v>
          </cell>
          <cell r="F39">
            <v>10000</v>
          </cell>
        </row>
        <row r="40">
          <cell r="D40" t="str">
            <v>Bak Cuci Piring Stainless</v>
          </cell>
          <cell r="E40" t="str">
            <v>Buah</v>
          </cell>
          <cell r="F40">
            <v>642300</v>
          </cell>
        </row>
        <row r="41">
          <cell r="D41" t="str">
            <v>Bak Mandi Fiberglass</v>
          </cell>
          <cell r="E41" t="str">
            <v>Buah</v>
          </cell>
          <cell r="F41">
            <v>1762000</v>
          </cell>
        </row>
        <row r="42">
          <cell r="D42" t="str">
            <v>Batu bata</v>
          </cell>
          <cell r="E42" t="str">
            <v>Buah</v>
          </cell>
          <cell r="F42">
            <v>675</v>
          </cell>
        </row>
        <row r="43">
          <cell r="D43" t="str">
            <v>Batu kali</v>
          </cell>
          <cell r="E43" t="str">
            <v>M3</v>
          </cell>
          <cell r="F43">
            <v>136200</v>
          </cell>
        </row>
        <row r="44">
          <cell r="D44" t="str">
            <v>Batu Tempel Lempeng</v>
          </cell>
          <cell r="E44" t="str">
            <v>M2</v>
          </cell>
          <cell r="F44">
            <v>153000</v>
          </cell>
        </row>
        <row r="45">
          <cell r="D45" t="str">
            <v>Besi beton polos</v>
          </cell>
          <cell r="E45" t="str">
            <v>Kg</v>
          </cell>
          <cell r="F45">
            <v>6000</v>
          </cell>
        </row>
        <row r="46">
          <cell r="D46" t="str">
            <v>Besi beton ulir</v>
          </cell>
          <cell r="E46" t="str">
            <v>Kg</v>
          </cell>
          <cell r="F46">
            <v>9600</v>
          </cell>
        </row>
        <row r="47">
          <cell r="D47" t="str">
            <v>Cat Anti Karat</v>
          </cell>
          <cell r="E47" t="str">
            <v>Kg</v>
          </cell>
          <cell r="F47">
            <v>36000</v>
          </cell>
        </row>
        <row r="48">
          <cell r="D48" t="str">
            <v>Cat Kayu Dasar</v>
          </cell>
          <cell r="E48" t="str">
            <v>Kg</v>
          </cell>
          <cell r="F48">
            <v>25200</v>
          </cell>
        </row>
        <row r="49">
          <cell r="D49" t="str">
            <v>Cat kayu mengkilap</v>
          </cell>
          <cell r="E49" t="str">
            <v>Kg</v>
          </cell>
          <cell r="F49">
            <v>35000</v>
          </cell>
        </row>
        <row r="50">
          <cell r="D50" t="str">
            <v>Cat Marka Jalan</v>
          </cell>
          <cell r="E50" t="str">
            <v>Kg</v>
          </cell>
          <cell r="F50">
            <v>52500</v>
          </cell>
        </row>
        <row r="51">
          <cell r="D51" t="str">
            <v>Cat Meni Besi</v>
          </cell>
          <cell r="E51" t="str">
            <v>Kg</v>
          </cell>
          <cell r="F51">
            <v>21300</v>
          </cell>
        </row>
        <row r="52">
          <cell r="D52" t="str">
            <v>Cat Meni Kayu</v>
          </cell>
          <cell r="E52" t="str">
            <v>Kg</v>
          </cell>
          <cell r="F52">
            <v>19000</v>
          </cell>
        </row>
        <row r="53">
          <cell r="D53" t="str">
            <v>Cat tembok</v>
          </cell>
          <cell r="E53" t="str">
            <v>Kg</v>
          </cell>
          <cell r="F53">
            <v>23400</v>
          </cell>
        </row>
        <row r="54">
          <cell r="D54" t="str">
            <v>Cat tembok dasar</v>
          </cell>
          <cell r="E54" t="str">
            <v>Kg</v>
          </cell>
          <cell r="F54">
            <v>20000</v>
          </cell>
        </row>
        <row r="55">
          <cell r="D55" t="str">
            <v>Cat tembok penutup</v>
          </cell>
          <cell r="E55" t="str">
            <v>Kg</v>
          </cell>
          <cell r="F55">
            <v>23400</v>
          </cell>
        </row>
        <row r="56">
          <cell r="D56" t="str">
            <v>Conblock Segi Enam K-200</v>
          </cell>
          <cell r="E56" t="str">
            <v>M2</v>
          </cell>
          <cell r="F56">
            <v>50000</v>
          </cell>
        </row>
        <row r="57">
          <cell r="D57" t="str">
            <v>Conblock Segi 4 K-300</v>
          </cell>
          <cell r="E57" t="str">
            <v>M2</v>
          </cell>
          <cell r="F57">
            <v>70200</v>
          </cell>
        </row>
        <row r="58">
          <cell r="D58" t="str">
            <v>Dempul</v>
          </cell>
          <cell r="E58" t="str">
            <v>Kg</v>
          </cell>
          <cell r="F58">
            <v>17500</v>
          </cell>
        </row>
        <row r="59">
          <cell r="D59" t="str">
            <v>Engsel Jendela</v>
          </cell>
          <cell r="E59" t="str">
            <v>Buah</v>
          </cell>
          <cell r="F59">
            <v>9600</v>
          </cell>
        </row>
        <row r="60">
          <cell r="D60" t="str">
            <v>Engsel Pintu</v>
          </cell>
          <cell r="E60" t="str">
            <v>Buah</v>
          </cell>
          <cell r="F60">
            <v>13650</v>
          </cell>
        </row>
        <row r="61">
          <cell r="D61" t="str">
            <v>Filler</v>
          </cell>
          <cell r="E61" t="str">
            <v>Kg</v>
          </cell>
          <cell r="F61">
            <v>1200</v>
          </cell>
        </row>
        <row r="62">
          <cell r="D62" t="str">
            <v>Floor drain</v>
          </cell>
          <cell r="E62" t="str">
            <v>M2</v>
          </cell>
          <cell r="F62">
            <v>4150</v>
          </cell>
        </row>
        <row r="63">
          <cell r="D63" t="str">
            <v>Glassbit</v>
          </cell>
          <cell r="E63" t="str">
            <v>Kg</v>
          </cell>
          <cell r="F63">
            <v>18000</v>
          </cell>
        </row>
        <row r="64">
          <cell r="D64" t="str">
            <v>Genteng keramik</v>
          </cell>
          <cell r="E64" t="str">
            <v>Buah</v>
          </cell>
          <cell r="F64">
            <v>13000</v>
          </cell>
        </row>
        <row r="65">
          <cell r="D65" t="str">
            <v>Genteng Bubung Beton</v>
          </cell>
          <cell r="E65" t="str">
            <v>Buah</v>
          </cell>
          <cell r="F65">
            <v>5800</v>
          </cell>
        </row>
        <row r="66">
          <cell r="D66" t="str">
            <v>Genteng Metal</v>
          </cell>
          <cell r="E66" t="str">
            <v>M2</v>
          </cell>
          <cell r="F66">
            <v>69900</v>
          </cell>
        </row>
        <row r="67">
          <cell r="D67" t="str">
            <v>Glass Block</v>
          </cell>
          <cell r="E67" t="str">
            <v>M2</v>
          </cell>
          <cell r="F67">
            <v>60000</v>
          </cell>
        </row>
        <row r="68">
          <cell r="D68" t="str">
            <v>Grassblock</v>
          </cell>
          <cell r="E68" t="str">
            <v>M2</v>
          </cell>
          <cell r="F68">
            <v>43000</v>
          </cell>
        </row>
        <row r="69">
          <cell r="D69" t="str">
            <v>Grendel Jendela</v>
          </cell>
          <cell r="E69" t="str">
            <v>Buah</v>
          </cell>
          <cell r="F69">
            <v>10700</v>
          </cell>
        </row>
        <row r="70">
          <cell r="D70" t="str">
            <v>Grendel Pintu</v>
          </cell>
          <cell r="E70" t="str">
            <v>Buah</v>
          </cell>
          <cell r="F70">
            <v>10700</v>
          </cell>
        </row>
        <row r="71">
          <cell r="D71" t="str">
            <v>Kaca Bening tebal 5 mm</v>
          </cell>
          <cell r="E71" t="str">
            <v>M2</v>
          </cell>
          <cell r="F71">
            <v>88400</v>
          </cell>
        </row>
        <row r="72">
          <cell r="D72" t="str">
            <v>Kaca Cermin Tebal 5 mm</v>
          </cell>
          <cell r="E72" t="str">
            <v>M2</v>
          </cell>
          <cell r="F72">
            <v>100000</v>
          </cell>
        </row>
        <row r="73">
          <cell r="D73" t="str">
            <v>Kaca Patri Tebal 5 mm</v>
          </cell>
          <cell r="E73" t="str">
            <v>M2</v>
          </cell>
          <cell r="F73">
            <v>200000</v>
          </cell>
        </row>
        <row r="74">
          <cell r="D74" t="str">
            <v>Kait Angin</v>
          </cell>
          <cell r="E74" t="str">
            <v>Buah</v>
          </cell>
          <cell r="F74">
            <v>13700</v>
          </cell>
        </row>
        <row r="75">
          <cell r="D75" t="str">
            <v>Kawat las</v>
          </cell>
          <cell r="E75" t="str">
            <v>Kg</v>
          </cell>
          <cell r="F75">
            <v>24500</v>
          </cell>
        </row>
        <row r="76">
          <cell r="D76" t="str">
            <v>Kawat beton</v>
          </cell>
          <cell r="E76" t="str">
            <v>Kg</v>
          </cell>
          <cell r="F76">
            <v>9400</v>
          </cell>
        </row>
        <row r="77">
          <cell r="D77" t="str">
            <v>Kayu bekisting</v>
          </cell>
          <cell r="E77" t="str">
            <v>M3</v>
          </cell>
          <cell r="F77">
            <v>1430000</v>
          </cell>
        </row>
        <row r="78">
          <cell r="D78" t="str">
            <v>Kayu Kamper</v>
          </cell>
          <cell r="E78" t="str">
            <v>M3</v>
          </cell>
          <cell r="F78">
            <v>2937600</v>
          </cell>
        </row>
        <row r="79">
          <cell r="D79" t="str">
            <v>Kayu Kamper Papan</v>
          </cell>
          <cell r="E79" t="str">
            <v>M3</v>
          </cell>
          <cell r="F79">
            <v>2937600</v>
          </cell>
        </row>
        <row r="80">
          <cell r="D80" t="str">
            <v>Kayu Kalimantan</v>
          </cell>
          <cell r="E80" t="str">
            <v>M3</v>
          </cell>
          <cell r="F80">
            <v>2653500</v>
          </cell>
        </row>
        <row r="81">
          <cell r="D81" t="str">
            <v>Kayu Kalimantan Papan</v>
          </cell>
          <cell r="E81" t="str">
            <v>M3</v>
          </cell>
          <cell r="F81">
            <v>2653500</v>
          </cell>
        </row>
        <row r="82">
          <cell r="D82" t="str">
            <v>Kayu Meranti Papan</v>
          </cell>
          <cell r="E82" t="str">
            <v>M3</v>
          </cell>
          <cell r="F82">
            <v>1500000</v>
          </cell>
        </row>
        <row r="83">
          <cell r="D83" t="str">
            <v>Kayu Perancah</v>
          </cell>
          <cell r="E83" t="str">
            <v>M3</v>
          </cell>
          <cell r="F83">
            <v>1430000</v>
          </cell>
        </row>
        <row r="84">
          <cell r="D84" t="str">
            <v>Kayu Rangka Bouwplank</v>
          </cell>
          <cell r="E84" t="str">
            <v>M3</v>
          </cell>
          <cell r="F84">
            <v>1430000</v>
          </cell>
        </row>
        <row r="85">
          <cell r="D85" t="str">
            <v>Kayu Rangka Plafond</v>
          </cell>
          <cell r="E85" t="str">
            <v>M3</v>
          </cell>
          <cell r="F85">
            <v>1500000</v>
          </cell>
        </row>
        <row r="86">
          <cell r="D86" t="str">
            <v>Keramik 20 x 20 cm</v>
          </cell>
          <cell r="E86" t="str">
            <v>M²</v>
          </cell>
          <cell r="F86">
            <v>45000</v>
          </cell>
        </row>
        <row r="87">
          <cell r="D87" t="str">
            <v>Keramik 20 x 25 cm</v>
          </cell>
          <cell r="E87" t="str">
            <v>M²</v>
          </cell>
          <cell r="F87">
            <v>48000</v>
          </cell>
        </row>
        <row r="88">
          <cell r="D88" t="str">
            <v>Keramik 30 x 30 cm</v>
          </cell>
          <cell r="E88" t="str">
            <v>M²</v>
          </cell>
          <cell r="F88">
            <v>42000</v>
          </cell>
        </row>
        <row r="89">
          <cell r="D89" t="str">
            <v>Keramik 40 x 40 cm</v>
          </cell>
          <cell r="E89" t="str">
            <v>M²</v>
          </cell>
          <cell r="F89">
            <v>47000</v>
          </cell>
        </row>
        <row r="90">
          <cell r="D90" t="str">
            <v>Keramik 8 x 20 cm</v>
          </cell>
          <cell r="E90" t="str">
            <v>bh</v>
          </cell>
          <cell r="F90">
            <v>7500</v>
          </cell>
        </row>
        <row r="91">
          <cell r="D91" t="str">
            <v>Keramik Plint 10 x 30 cm</v>
          </cell>
          <cell r="E91" t="str">
            <v>M²</v>
          </cell>
          <cell r="F91">
            <v>47500</v>
          </cell>
        </row>
        <row r="92">
          <cell r="D92" t="str">
            <v>Keramik Stepnose 10 x 30 cm</v>
          </cell>
          <cell r="E92" t="str">
            <v>M²</v>
          </cell>
          <cell r="F92">
            <v>47500</v>
          </cell>
        </row>
        <row r="93">
          <cell r="D93" t="str">
            <v>Kerosene (Subsidi)</v>
          </cell>
          <cell r="E93" t="str">
            <v>Liter</v>
          </cell>
          <cell r="F93">
            <v>2700</v>
          </cell>
        </row>
        <row r="94">
          <cell r="D94" t="str">
            <v>Kerikil</v>
          </cell>
          <cell r="E94" t="str">
            <v>M3</v>
          </cell>
          <cell r="F94">
            <v>96600</v>
          </cell>
        </row>
        <row r="95">
          <cell r="D95" t="str">
            <v>Kloset Jongkok Keramik</v>
          </cell>
          <cell r="E95" t="str">
            <v>Buah</v>
          </cell>
          <cell r="F95">
            <v>114700</v>
          </cell>
        </row>
        <row r="96">
          <cell r="D96" t="str">
            <v>Kolom Hollow</v>
          </cell>
        </row>
        <row r="97">
          <cell r="D97" t="str">
            <v>Kran Air d = 1/2"</v>
          </cell>
          <cell r="E97" t="str">
            <v>Bh</v>
          </cell>
          <cell r="F97">
            <v>15000</v>
          </cell>
        </row>
        <row r="98">
          <cell r="D98" t="str">
            <v>Kran Air d = 3/4"</v>
          </cell>
          <cell r="E98" t="str">
            <v>Bh</v>
          </cell>
          <cell r="F98">
            <v>18000</v>
          </cell>
        </row>
        <row r="99">
          <cell r="D99" t="str">
            <v>Kuas Cat</v>
          </cell>
          <cell r="E99" t="str">
            <v>Buah</v>
          </cell>
          <cell r="F99">
            <v>10000</v>
          </cell>
        </row>
        <row r="100">
          <cell r="D100" t="str">
            <v>Kunci Pintu</v>
          </cell>
          <cell r="E100" t="str">
            <v>Buah</v>
          </cell>
          <cell r="F100">
            <v>50000</v>
          </cell>
        </row>
        <row r="101">
          <cell r="D101" t="str">
            <v>Kunci Selot</v>
          </cell>
          <cell r="E101" t="str">
            <v>Buah</v>
          </cell>
          <cell r="F101">
            <v>50000</v>
          </cell>
        </row>
        <row r="102">
          <cell r="D102" t="str">
            <v>Kunci Silinder</v>
          </cell>
          <cell r="E102" t="str">
            <v>Buah</v>
          </cell>
          <cell r="F102">
            <v>50000</v>
          </cell>
        </row>
        <row r="103">
          <cell r="D103" t="str">
            <v>Kunci Tanam Kamar Mandi</v>
          </cell>
          <cell r="E103" t="str">
            <v>Buah</v>
          </cell>
          <cell r="F103">
            <v>50000</v>
          </cell>
        </row>
        <row r="104">
          <cell r="D104" t="str">
            <v>Lem Kayu</v>
          </cell>
          <cell r="E104" t="str">
            <v>liter</v>
          </cell>
          <cell r="F104">
            <v>26000</v>
          </cell>
        </row>
        <row r="105">
          <cell r="D105" t="str">
            <v>List Kayu Profil</v>
          </cell>
          <cell r="E105" t="str">
            <v>M3</v>
          </cell>
          <cell r="F105">
            <v>6000</v>
          </cell>
        </row>
        <row r="106">
          <cell r="D106" t="str">
            <v>List Plafon</v>
          </cell>
          <cell r="E106" t="str">
            <v>M</v>
          </cell>
          <cell r="F106">
            <v>3900</v>
          </cell>
        </row>
        <row r="107">
          <cell r="D107" t="str">
            <v>Minyak cat</v>
          </cell>
          <cell r="E107" t="str">
            <v>ltr</v>
          </cell>
          <cell r="F107">
            <v>18500</v>
          </cell>
        </row>
        <row r="108">
          <cell r="D108" t="str">
            <v>Multipleks tebal 4 mm</v>
          </cell>
          <cell r="E108" t="str">
            <v>Lembar</v>
          </cell>
          <cell r="F108">
            <v>64000</v>
          </cell>
        </row>
        <row r="109">
          <cell r="D109" t="str">
            <v>Multipleks tebal 6 mm</v>
          </cell>
          <cell r="E109" t="str">
            <v>Lembar</v>
          </cell>
          <cell r="F109">
            <v>85900</v>
          </cell>
        </row>
        <row r="110">
          <cell r="D110" t="str">
            <v>Nok Genteng Metal</v>
          </cell>
          <cell r="E110" t="str">
            <v>M</v>
          </cell>
          <cell r="F110">
            <v>37500</v>
          </cell>
        </row>
        <row r="111">
          <cell r="D111" t="str">
            <v>Nok genteng beton</v>
          </cell>
          <cell r="E111" t="str">
            <v>M</v>
          </cell>
          <cell r="F111">
            <v>50000</v>
          </cell>
        </row>
        <row r="112">
          <cell r="D112" t="str">
            <v>Paku kayu</v>
          </cell>
          <cell r="E112" t="str">
            <v>Kg</v>
          </cell>
          <cell r="F112">
            <v>10300</v>
          </cell>
        </row>
        <row r="113">
          <cell r="D113" t="str">
            <v>Paku seng</v>
          </cell>
          <cell r="E113" t="str">
            <v>Kg</v>
          </cell>
          <cell r="F113">
            <v>13900</v>
          </cell>
        </row>
        <row r="114">
          <cell r="D114" t="str">
            <v>Paku Hak Panjang 15 cm</v>
          </cell>
          <cell r="E114" t="str">
            <v>Kg</v>
          </cell>
          <cell r="F114">
            <v>15000</v>
          </cell>
        </row>
        <row r="115">
          <cell r="D115" t="str">
            <v>Paku Anti Karat</v>
          </cell>
          <cell r="E115" t="str">
            <v>Kg</v>
          </cell>
          <cell r="F115">
            <v>12000</v>
          </cell>
        </row>
        <row r="116">
          <cell r="D116" t="str">
            <v>Paku Pancing</v>
          </cell>
          <cell r="E116" t="str">
            <v>bh</v>
          </cell>
          <cell r="F116">
            <v>800</v>
          </cell>
        </row>
        <row r="117">
          <cell r="D117" t="str">
            <v>Papan Kayu Bouwplank</v>
          </cell>
          <cell r="E117" t="str">
            <v>M3</v>
          </cell>
          <cell r="F117">
            <v>1480000</v>
          </cell>
        </row>
        <row r="118">
          <cell r="D118" t="str">
            <v>Papan lisplank</v>
          </cell>
          <cell r="E118" t="str">
            <v>M3</v>
          </cell>
          <cell r="F118">
            <v>2100000</v>
          </cell>
        </row>
        <row r="119">
          <cell r="D119" t="str">
            <v>Pasir pasangan</v>
          </cell>
          <cell r="E119" t="str">
            <v>M3</v>
          </cell>
          <cell r="F119">
            <v>86600</v>
          </cell>
        </row>
        <row r="120">
          <cell r="D120" t="str">
            <v>Pasir urug</v>
          </cell>
          <cell r="E120" t="str">
            <v>M3</v>
          </cell>
          <cell r="F120">
            <v>88600</v>
          </cell>
        </row>
        <row r="121">
          <cell r="D121" t="str">
            <v>Pipa Galvanis d = 3"</v>
          </cell>
          <cell r="E121" t="str">
            <v>M</v>
          </cell>
          <cell r="F121">
            <v>21800</v>
          </cell>
        </row>
        <row r="122">
          <cell r="D122" t="str">
            <v>Paku sekrup 3,5"</v>
          </cell>
          <cell r="E122" t="str">
            <v>Buah</v>
          </cell>
          <cell r="F122">
            <v>1000</v>
          </cell>
        </row>
        <row r="123">
          <cell r="D123" t="str">
            <v>Plat Aluminium</v>
          </cell>
          <cell r="E123" t="str">
            <v>M2</v>
          </cell>
          <cell r="F123">
            <v>200000</v>
          </cell>
        </row>
        <row r="124">
          <cell r="D124" t="str">
            <v>Plat Besi</v>
          </cell>
          <cell r="E124" t="str">
            <v>M2</v>
          </cell>
          <cell r="F124">
            <v>210000</v>
          </cell>
        </row>
        <row r="125">
          <cell r="D125" t="str">
            <v>Pegangan Pintu</v>
          </cell>
          <cell r="E125" t="str">
            <v>Buah</v>
          </cell>
          <cell r="F125">
            <v>50000</v>
          </cell>
        </row>
        <row r="126">
          <cell r="D126" t="str">
            <v>Pintu lipat besi</v>
          </cell>
          <cell r="E126" t="str">
            <v>Buah</v>
          </cell>
          <cell r="F126">
            <v>500000</v>
          </cell>
        </row>
        <row r="127">
          <cell r="D127" t="str">
            <v>Pintu Aluminium</v>
          </cell>
          <cell r="E127" t="str">
            <v>Buah</v>
          </cell>
          <cell r="F127">
            <v>700000</v>
          </cell>
        </row>
        <row r="128">
          <cell r="D128" t="str">
            <v>Plamir</v>
          </cell>
          <cell r="E128" t="str">
            <v>Kg</v>
          </cell>
          <cell r="F128">
            <v>11600</v>
          </cell>
        </row>
        <row r="129">
          <cell r="D129" t="str">
            <v>Plywood</v>
          </cell>
          <cell r="E129" t="str">
            <v>Lembar</v>
          </cell>
          <cell r="F129">
            <v>55800</v>
          </cell>
        </row>
        <row r="130">
          <cell r="D130" t="str">
            <v>Rolling Door</v>
          </cell>
          <cell r="E130" t="str">
            <v>M2</v>
          </cell>
          <cell r="F130">
            <v>250000</v>
          </cell>
        </row>
        <row r="131">
          <cell r="D131" t="str">
            <v>Seal tape</v>
          </cell>
          <cell r="E131" t="str">
            <v>Buah</v>
          </cell>
          <cell r="F131">
            <v>3000</v>
          </cell>
        </row>
        <row r="132">
          <cell r="D132" t="str">
            <v>Semen Portland</v>
          </cell>
          <cell r="E132" t="str">
            <v>Kg</v>
          </cell>
          <cell r="F132">
            <v>1100</v>
          </cell>
        </row>
        <row r="133">
          <cell r="D133" t="str">
            <v>Semen putih</v>
          </cell>
          <cell r="E133" t="str">
            <v>Kg</v>
          </cell>
          <cell r="F133">
            <v>2000</v>
          </cell>
        </row>
        <row r="134">
          <cell r="D134" t="str">
            <v>Semen warna</v>
          </cell>
          <cell r="E134" t="str">
            <v>Kg</v>
          </cell>
          <cell r="F134">
            <v>2500</v>
          </cell>
        </row>
        <row r="135">
          <cell r="D135" t="str">
            <v>Shower Kran</v>
          </cell>
          <cell r="E135" t="str">
            <v>Buah</v>
          </cell>
          <cell r="F135">
            <v>110000</v>
          </cell>
        </row>
        <row r="136">
          <cell r="D136" t="str">
            <v>Sirtu</v>
          </cell>
          <cell r="E136" t="str">
            <v>M3</v>
          </cell>
          <cell r="F136">
            <v>55000</v>
          </cell>
        </row>
        <row r="137">
          <cell r="D137" t="str">
            <v>Sirtu Klas B Lapisan Pondasi</v>
          </cell>
          <cell r="E137" t="str">
            <v>M3</v>
          </cell>
          <cell r="F137">
            <v>170000</v>
          </cell>
        </row>
        <row r="138">
          <cell r="D138" t="str">
            <v>Tanah Timbun</v>
          </cell>
          <cell r="E138" t="str">
            <v>M3</v>
          </cell>
          <cell r="F138">
            <v>43900</v>
          </cell>
        </row>
        <row r="139">
          <cell r="D139" t="str">
            <v>Tanah Timbun Pilihan</v>
          </cell>
          <cell r="E139" t="str">
            <v>M3</v>
          </cell>
          <cell r="F139">
            <v>104200</v>
          </cell>
        </row>
        <row r="140">
          <cell r="D140" t="str">
            <v>Thinner</v>
          </cell>
          <cell r="E140" t="str">
            <v>Liter</v>
          </cell>
          <cell r="F140">
            <v>15500</v>
          </cell>
        </row>
        <row r="141">
          <cell r="D141" t="str">
            <v>Urinoir Keramik</v>
          </cell>
          <cell r="E141" t="str">
            <v>Buah</v>
          </cell>
          <cell r="F141">
            <v>885000</v>
          </cell>
        </row>
        <row r="142">
          <cell r="D142" t="str">
            <v>Wastafel</v>
          </cell>
          <cell r="E142" t="str">
            <v>Buah</v>
          </cell>
          <cell r="F142">
            <v>545000</v>
          </cell>
        </row>
        <row r="145">
          <cell r="D145" t="str">
            <v>Rumput Manila</v>
          </cell>
          <cell r="E145" t="str">
            <v>M2</v>
          </cell>
          <cell r="F145">
            <v>35000</v>
          </cell>
        </row>
        <row r="146">
          <cell r="D146" t="str">
            <v>Gebalan Rumput</v>
          </cell>
          <cell r="E146" t="str">
            <v>M2</v>
          </cell>
          <cell r="F146">
            <v>7500</v>
          </cell>
        </row>
        <row r="147">
          <cell r="D147" t="str">
            <v>Pohon Palm Raja</v>
          </cell>
          <cell r="E147" t="str">
            <v>Btg</v>
          </cell>
          <cell r="F147">
            <v>150000</v>
          </cell>
        </row>
        <row r="148">
          <cell r="D148" t="str">
            <v>Pohon Cemara Lilin</v>
          </cell>
          <cell r="E148" t="str">
            <v>Btg</v>
          </cell>
          <cell r="F148">
            <v>100000</v>
          </cell>
        </row>
        <row r="151">
          <cell r="D151" t="str">
            <v>Excavator</v>
          </cell>
          <cell r="E151" t="str">
            <v>Rp/Jam</v>
          </cell>
          <cell r="F151">
            <v>280320.52784347453</v>
          </cell>
        </row>
        <row r="152">
          <cell r="D152" t="str">
            <v>Wheel Loader</v>
          </cell>
          <cell r="E152" t="str">
            <v>Rp/Jam</v>
          </cell>
          <cell r="F152">
            <v>298655.07901526557</v>
          </cell>
        </row>
        <row r="153">
          <cell r="D153" t="str">
            <v>Dump Truck</v>
          </cell>
          <cell r="E153" t="str">
            <v>Rp/Jam</v>
          </cell>
          <cell r="F153">
            <v>168745.35755751451</v>
          </cell>
        </row>
        <row r="154">
          <cell r="D154" t="str">
            <v>Motor Grader</v>
          </cell>
          <cell r="E154" t="str">
            <v>Rp/Jam</v>
          </cell>
          <cell r="F154">
            <v>304656.89986024512</v>
          </cell>
        </row>
        <row r="155">
          <cell r="D155" t="str">
            <v>Concrete Mixer</v>
          </cell>
          <cell r="E155" t="str">
            <v>Rp/Jam</v>
          </cell>
          <cell r="F155">
            <v>48000</v>
          </cell>
        </row>
        <row r="156">
          <cell r="D156" t="str">
            <v>Water Tanker</v>
          </cell>
          <cell r="E156" t="str">
            <v>Rp/Jam</v>
          </cell>
          <cell r="F156">
            <v>155265.19296925393</v>
          </cell>
        </row>
        <row r="157">
          <cell r="D157" t="str">
            <v>Concrete Vibrator</v>
          </cell>
          <cell r="E157" t="str">
            <v>Rp/Jam</v>
          </cell>
          <cell r="F157">
            <v>16500</v>
          </cell>
        </row>
        <row r="158">
          <cell r="D158" t="str">
            <v>Compressor</v>
          </cell>
          <cell r="E158" t="str">
            <v>Rp/Jam</v>
          </cell>
          <cell r="F158">
            <v>123200</v>
          </cell>
        </row>
        <row r="159">
          <cell r="D159" t="str">
            <v>Vibratory Roller</v>
          </cell>
          <cell r="E159" t="str">
            <v>Rp/Jam</v>
          </cell>
          <cell r="F159">
            <v>212033.00111773473</v>
          </cell>
        </row>
        <row r="160">
          <cell r="D160" t="str">
            <v>Tire Roller</v>
          </cell>
          <cell r="E160" t="str">
            <v>Rp/Jam</v>
          </cell>
          <cell r="F160">
            <v>167000</v>
          </cell>
        </row>
        <row r="161">
          <cell r="D161" t="str">
            <v>Asphalt Sprayer</v>
          </cell>
          <cell r="E161" t="str">
            <v>Rp/Jam</v>
          </cell>
          <cell r="F161">
            <v>123200</v>
          </cell>
        </row>
        <row r="162">
          <cell r="D162" t="str">
            <v>AMP</v>
          </cell>
          <cell r="E162" t="str">
            <v>Rp/Jam</v>
          </cell>
          <cell r="F162">
            <v>2877000</v>
          </cell>
        </row>
        <row r="163">
          <cell r="D163" t="str">
            <v>Genset</v>
          </cell>
          <cell r="E163" t="str">
            <v>Rp/Jam</v>
          </cell>
          <cell r="F163">
            <v>231800</v>
          </cell>
        </row>
        <row r="164">
          <cell r="D164" t="str">
            <v>Asphalt Finisher</v>
          </cell>
          <cell r="E164" t="str">
            <v>Rp/Jam</v>
          </cell>
          <cell r="F164">
            <v>151300</v>
          </cell>
        </row>
        <row r="165">
          <cell r="D165" t="str">
            <v>Tandem Roller</v>
          </cell>
          <cell r="E165" t="str">
            <v>Rp/Jam</v>
          </cell>
          <cell r="F165">
            <v>152700</v>
          </cell>
        </row>
        <row r="166">
          <cell r="D166" t="str">
            <v>Concrete Pump</v>
          </cell>
          <cell r="E166" t="str">
            <v>Rp/Jam</v>
          </cell>
          <cell r="F166">
            <v>82400</v>
          </cell>
        </row>
        <row r="167">
          <cell r="D167" t="str">
            <v>Mesin Las</v>
          </cell>
          <cell r="E167" t="str">
            <v>Rp/Jam</v>
          </cell>
          <cell r="F167">
            <v>33600</v>
          </cell>
        </row>
        <row r="177">
          <cell r="D177" t="str">
            <v>SNI 03-2835-2002.(6.7).1</v>
          </cell>
          <cell r="E177" t="str">
            <v>M3</v>
          </cell>
          <cell r="F177" t="e">
            <v>#REF!</v>
          </cell>
        </row>
        <row r="178">
          <cell r="D178" t="str">
            <v>SNI 03-2835-2002.(6.9)</v>
          </cell>
          <cell r="E178" t="str">
            <v>M3</v>
          </cell>
          <cell r="F178" t="e">
            <v>#REF!</v>
          </cell>
        </row>
        <row r="179">
          <cell r="D179" t="str">
            <v>SNI 03-2835-2002.(6.10)</v>
          </cell>
          <cell r="E179" t="str">
            <v>M3</v>
          </cell>
          <cell r="F179" t="e">
            <v>#REF!</v>
          </cell>
        </row>
        <row r="180">
          <cell r="D180" t="str">
            <v>SNI 03-2835-2002.(6.11)</v>
          </cell>
          <cell r="E180" t="str">
            <v>M3</v>
          </cell>
          <cell r="F180" t="e">
            <v>#REF!</v>
          </cell>
        </row>
        <row r="181">
          <cell r="D181" t="str">
            <v>SNI 03-2835-2002.(6.15)</v>
          </cell>
          <cell r="E181" t="str">
            <v>M3</v>
          </cell>
          <cell r="F181" t="e">
            <v>#REF!</v>
          </cell>
        </row>
        <row r="187">
          <cell r="D187" t="str">
            <v>SNI 03-2836-2002.(6.5)</v>
          </cell>
          <cell r="E187" t="str">
            <v>M3</v>
          </cell>
          <cell r="F187" t="e">
            <v>#REF!</v>
          </cell>
        </row>
        <row r="188">
          <cell r="E188" t="str">
            <v>M3</v>
          </cell>
        </row>
        <row r="189">
          <cell r="D189" t="str">
            <v>SNI 03-2836-2002.(6.14)</v>
          </cell>
          <cell r="E189" t="str">
            <v>M3</v>
          </cell>
          <cell r="F189" t="e">
            <v>#REF!</v>
          </cell>
        </row>
        <row r="199">
          <cell r="D199" t="str">
            <v>SNI 03-Lt-2002.(6.74)</v>
          </cell>
          <cell r="F199" t="e">
            <v>#REF!</v>
          </cell>
        </row>
        <row r="200">
          <cell r="D200" t="str">
            <v>SNI 03-6897-2002.(6.12).1</v>
          </cell>
        </row>
        <row r="201">
          <cell r="D201" t="str">
            <v>SNI 03-6897-2002.(6.9)</v>
          </cell>
          <cell r="E201" t="str">
            <v>M2</v>
          </cell>
          <cell r="F201" t="e">
            <v>#REF!</v>
          </cell>
        </row>
        <row r="202">
          <cell r="D202" t="str">
            <v>SNI 03-6897-2002.(6.10)</v>
          </cell>
          <cell r="E202" t="str">
            <v>M2</v>
          </cell>
          <cell r="F202" t="e">
            <v>#REF!</v>
          </cell>
        </row>
        <row r="203">
          <cell r="D203" t="str">
            <v>SNI 03-6897-2002.(6.12)</v>
          </cell>
          <cell r="E203" t="str">
            <v>M2</v>
          </cell>
          <cell r="F203" t="e">
            <v>#REF!</v>
          </cell>
        </row>
        <row r="208">
          <cell r="D208" t="str">
            <v>SNI 03-2837-2002.(6.13)</v>
          </cell>
          <cell r="E208" t="str">
            <v>M2</v>
          </cell>
          <cell r="F208" t="e">
            <v>#REF!</v>
          </cell>
        </row>
        <row r="209">
          <cell r="D209" t="str">
            <v>SNI 03-2837-2002.(6.14)</v>
          </cell>
          <cell r="E209" t="str">
            <v>M2</v>
          </cell>
          <cell r="F209" t="e">
            <v>#REF!</v>
          </cell>
        </row>
        <row r="210">
          <cell r="D210" t="str">
            <v>SNI 03-2837-2002.(6.16)</v>
          </cell>
          <cell r="E210" t="str">
            <v>M2</v>
          </cell>
          <cell r="F210" t="e">
            <v>#REF!</v>
          </cell>
        </row>
        <row r="211">
          <cell r="D211" t="str">
            <v>SNI 03-2837-2002.(6.34)</v>
          </cell>
          <cell r="E211" t="str">
            <v>M2</v>
          </cell>
          <cell r="F211" t="e">
            <v>#REF!</v>
          </cell>
        </row>
        <row r="212">
          <cell r="D212" t="str">
            <v>SNI 03-2837-2002.(6.22).1</v>
          </cell>
          <cell r="E212" t="str">
            <v>M2</v>
          </cell>
          <cell r="F212" t="e">
            <v>#REF!</v>
          </cell>
        </row>
        <row r="213">
          <cell r="D213" t="str">
            <v>SNI 03-2837-2002.(6.22).2</v>
          </cell>
          <cell r="E213" t="str">
            <v>M2</v>
          </cell>
          <cell r="F213" t="e">
            <v>#REF!</v>
          </cell>
        </row>
        <row r="214">
          <cell r="D214" t="str">
            <v>SNI 03-2837-2002.(6.1).1</v>
          </cell>
          <cell r="E214" t="str">
            <v>M2</v>
          </cell>
          <cell r="F214" t="e">
            <v>#REF!</v>
          </cell>
        </row>
        <row r="215">
          <cell r="D215" t="str">
            <v>SNI 03-2837-2002.(6.25)</v>
          </cell>
          <cell r="E215" t="str">
            <v>M2</v>
          </cell>
          <cell r="F215" t="e">
            <v>#REF!</v>
          </cell>
        </row>
        <row r="220">
          <cell r="D220" t="str">
            <v>SNI 03-Lt-2002.(6.47).1</v>
          </cell>
          <cell r="E220" t="str">
            <v>M2</v>
          </cell>
          <cell r="F220" t="e">
            <v>#REF!</v>
          </cell>
        </row>
        <row r="221">
          <cell r="D221" t="str">
            <v>SNI 03-Lt-2002.(6.44)</v>
          </cell>
          <cell r="E221" t="str">
            <v>M2</v>
          </cell>
          <cell r="F221" t="e">
            <v>#REF!</v>
          </cell>
        </row>
        <row r="222">
          <cell r="D222" t="str">
            <v>SNI 03-Lt-2002.(6.68).1</v>
          </cell>
          <cell r="E222" t="str">
            <v>M2</v>
          </cell>
          <cell r="F222" t="e">
            <v>#REF!</v>
          </cell>
        </row>
        <row r="223">
          <cell r="D223" t="str">
            <v>SNI 03-Lt-2002.(6.68).2</v>
          </cell>
          <cell r="E223" t="str">
            <v>M2</v>
          </cell>
          <cell r="F223" t="e">
            <v>#REF!</v>
          </cell>
        </row>
        <row r="224">
          <cell r="D224" t="str">
            <v>SNI 03-Lt-2002.(6.69).1</v>
          </cell>
          <cell r="E224" t="str">
            <v>M2</v>
          </cell>
          <cell r="F224" t="e">
            <v>#REF!</v>
          </cell>
        </row>
        <row r="225">
          <cell r="D225" t="str">
            <v>SNI 03-Lt-2002.(6.30).1</v>
          </cell>
          <cell r="E225" t="str">
            <v>M</v>
          </cell>
          <cell r="F225" t="e">
            <v>#REF!</v>
          </cell>
        </row>
        <row r="226">
          <cell r="D226" t="str">
            <v>SNI 03-Lt-2002.(6.49).1</v>
          </cell>
          <cell r="E226" t="str">
            <v>M</v>
          </cell>
          <cell r="F226" t="e">
            <v>#REF!</v>
          </cell>
        </row>
        <row r="227">
          <cell r="D227" t="str">
            <v>SNI 03-Lt-2002.(6.82)</v>
          </cell>
          <cell r="E227" t="str">
            <v>M</v>
          </cell>
          <cell r="F227" t="e">
            <v>#REF!</v>
          </cell>
        </row>
        <row r="228">
          <cell r="D228" t="str">
            <v>SNI 03-Lt-2002.(6.74)</v>
          </cell>
          <cell r="E228" t="str">
            <v>M2</v>
          </cell>
          <cell r="F228" t="e">
            <v>#REF!</v>
          </cell>
        </row>
        <row r="234">
          <cell r="D234" t="str">
            <v>SNI 03-Bt-2002.(6.4)</v>
          </cell>
          <cell r="E234" t="str">
            <v>M3</v>
          </cell>
          <cell r="F234" t="e">
            <v>#REF!</v>
          </cell>
        </row>
        <row r="235">
          <cell r="D235" t="str">
            <v>SNI 03-Bt-2002.(6.4).1</v>
          </cell>
          <cell r="E235" t="str">
            <v>M3</v>
          </cell>
          <cell r="F235" t="e">
            <v>#REF!</v>
          </cell>
        </row>
        <row r="236">
          <cell r="D236" t="str">
            <v>SNI 03-Bt-2002.(6.1)</v>
          </cell>
          <cell r="E236" t="str">
            <v>M3</v>
          </cell>
          <cell r="F236" t="e">
            <v>#REF!</v>
          </cell>
        </row>
        <row r="242">
          <cell r="D242" t="str">
            <v>SNI 03-3434-2002.(6.60)</v>
          </cell>
          <cell r="E242" t="str">
            <v>M</v>
          </cell>
          <cell r="F242" t="e">
            <v>#REF!</v>
          </cell>
        </row>
        <row r="243">
          <cell r="D243" t="str">
            <v>SNI 03-3434-2002.(6.2)</v>
          </cell>
          <cell r="E243" t="str">
            <v>M3</v>
          </cell>
          <cell r="F243" t="e">
            <v>#REF!</v>
          </cell>
        </row>
        <row r="244">
          <cell r="D244" t="str">
            <v>SNI 03-3434-2002.(6.26).1</v>
          </cell>
          <cell r="E244" t="str">
            <v>M3</v>
          </cell>
          <cell r="F244" t="e">
            <v>#REF!</v>
          </cell>
        </row>
        <row r="245">
          <cell r="D245" t="str">
            <v>SNI 03-3434-2002.(6.15)</v>
          </cell>
          <cell r="E245" t="str">
            <v>M2</v>
          </cell>
          <cell r="F245" t="e">
            <v>#REF!</v>
          </cell>
        </row>
        <row r="246">
          <cell r="D246" t="str">
            <v>SNI 03-3434-2002.(6.8)</v>
          </cell>
          <cell r="E246" t="str">
            <v>M3</v>
          </cell>
          <cell r="F246" t="e">
            <v>#REF!</v>
          </cell>
        </row>
        <row r="247">
          <cell r="D247" t="str">
            <v>SNI 03-3434-2002.(6.59).1</v>
          </cell>
          <cell r="E247" t="str">
            <v>M2</v>
          </cell>
          <cell r="F247" t="e">
            <v>#REF!</v>
          </cell>
        </row>
        <row r="249">
          <cell r="D249" t="str">
            <v>SNI 03-3434-2002.(6.42).1</v>
          </cell>
          <cell r="F249" t="e">
            <v>#REF!</v>
          </cell>
        </row>
        <row r="250">
          <cell r="D250" t="str">
            <v>SNI 03-3434-2002.(6.50).1</v>
          </cell>
          <cell r="E250" t="str">
            <v>M</v>
          </cell>
          <cell r="F250" t="e">
            <v>#REF!</v>
          </cell>
        </row>
        <row r="251">
          <cell r="D251" t="str">
            <v>SNI 03-3434-2002.(6.50)</v>
          </cell>
          <cell r="E251" t="str">
            <v>M</v>
          </cell>
          <cell r="F251" t="e">
            <v>#REF!</v>
          </cell>
        </row>
        <row r="253">
          <cell r="D253" t="str">
            <v>SNI 03-3434-2002.(6.28)</v>
          </cell>
          <cell r="E253" t="str">
            <v>M3</v>
          </cell>
          <cell r="F253" t="e">
            <v>#REF!</v>
          </cell>
        </row>
        <row r="254">
          <cell r="D254" t="str">
            <v>SNI 03-3434-2002.(6.31)</v>
          </cell>
          <cell r="E254" t="str">
            <v>M2</v>
          </cell>
          <cell r="F254" t="e">
            <v>#REF!</v>
          </cell>
        </row>
        <row r="255">
          <cell r="D255" t="str">
            <v>SNI 03-3434-2002.(6.48)</v>
          </cell>
          <cell r="E255" t="str">
            <v>M</v>
          </cell>
          <cell r="F255" t="e">
            <v>#REF!</v>
          </cell>
        </row>
        <row r="256">
          <cell r="D256" t="str">
            <v>SNI 03-3434-2002.(6.48).1</v>
          </cell>
          <cell r="E256" t="str">
            <v>M</v>
          </cell>
          <cell r="F256" t="e">
            <v>#REF!</v>
          </cell>
        </row>
        <row r="257">
          <cell r="D257" t="str">
            <v>SNI 03-3434-2002.(6.50).2</v>
          </cell>
          <cell r="E257" t="str">
            <v>M</v>
          </cell>
          <cell r="F257" t="e">
            <v>#REF!</v>
          </cell>
        </row>
        <row r="258">
          <cell r="D258" t="str">
            <v>SNI 03-3434-2002.(6.17)</v>
          </cell>
          <cell r="E258" t="str">
            <v>M2</v>
          </cell>
          <cell r="F258" t="e">
            <v>#REF!</v>
          </cell>
        </row>
        <row r="263">
          <cell r="D263" t="str">
            <v>SNI 03-B-2002.(6.1)</v>
          </cell>
          <cell r="E263" t="str">
            <v>Kg</v>
          </cell>
          <cell r="F263" t="e">
            <v>#REF!</v>
          </cell>
        </row>
        <row r="264">
          <cell r="D264" t="str">
            <v>SNI 03-B-2002.(6.8)</v>
          </cell>
          <cell r="F264" t="e">
            <v>#REF!</v>
          </cell>
        </row>
        <row r="265">
          <cell r="D265" t="str">
            <v>SNI 03-B-2002.(6.12)</v>
          </cell>
          <cell r="F265">
            <v>809873.44</v>
          </cell>
        </row>
        <row r="266">
          <cell r="D266" t="str">
            <v>SNI 03-B-2002 (6.6)</v>
          </cell>
          <cell r="F266" t="e">
            <v>#REF!</v>
          </cell>
        </row>
        <row r="267">
          <cell r="D267" t="str">
            <v>SNI 03-B-2002. (6.9)</v>
          </cell>
          <cell r="E267" t="str">
            <v>M2</v>
          </cell>
          <cell r="F267" t="e">
            <v>#REF!</v>
          </cell>
        </row>
        <row r="273">
          <cell r="D273" t="str">
            <v>SNI 03-KK-2002.(6.11)</v>
          </cell>
          <cell r="F273" t="e">
            <v>#REF!</v>
          </cell>
        </row>
        <row r="274">
          <cell r="D274" t="str">
            <v>SNI 03-KK-2002.(6.11).1</v>
          </cell>
          <cell r="F274" t="e">
            <v>#REF!</v>
          </cell>
        </row>
        <row r="275">
          <cell r="D275" t="str">
            <v>SNI 03-KK-2002.(6.11).2</v>
          </cell>
          <cell r="F275" t="e">
            <v>#REF!</v>
          </cell>
        </row>
        <row r="276">
          <cell r="D276" t="str">
            <v>SNI 03-KK-2002.(6.12).1</v>
          </cell>
          <cell r="F276" t="e">
            <v>#REF!</v>
          </cell>
        </row>
        <row r="277">
          <cell r="D277" t="str">
            <v>SNI 03-KK-2002.(6.17)</v>
          </cell>
          <cell r="F277" t="e">
            <v>#REF!</v>
          </cell>
        </row>
        <row r="278">
          <cell r="D278" t="str">
            <v>SNI 03-KK-2002.(6.20)</v>
          </cell>
          <cell r="F278" t="e">
            <v>#REF!</v>
          </cell>
        </row>
        <row r="279">
          <cell r="D279" t="str">
            <v>SNI 03-KK-2002.(6.24)</v>
          </cell>
          <cell r="F279" t="e">
            <v>#REF!</v>
          </cell>
        </row>
        <row r="280">
          <cell r="D280" t="str">
            <v>SNI 03-KK-2002.(6.3)</v>
          </cell>
          <cell r="F280" t="e">
            <v>#REF!</v>
          </cell>
        </row>
        <row r="281">
          <cell r="D281" t="str">
            <v>SNI 03-KK-2002.(6.4)</v>
          </cell>
          <cell r="F281" t="e">
            <v>#REF!</v>
          </cell>
        </row>
        <row r="282">
          <cell r="D282" t="str">
            <v>SNI 03-KK-2002.(6.5)</v>
          </cell>
          <cell r="F282" t="e">
            <v>#REF!</v>
          </cell>
        </row>
        <row r="283">
          <cell r="D283" t="str">
            <v>SNI 03-KK-2002.(6.6)</v>
          </cell>
          <cell r="F283" t="e">
            <v>#REF!</v>
          </cell>
        </row>
        <row r="284">
          <cell r="D284" t="str">
            <v>SNI 03-KK-2002.(6.9)</v>
          </cell>
          <cell r="F284" t="e">
            <v>#REF!</v>
          </cell>
        </row>
        <row r="289">
          <cell r="D289" t="str">
            <v>SNI 03-3436-2002.(6.2).1</v>
          </cell>
          <cell r="E289" t="str">
            <v>M2</v>
          </cell>
          <cell r="F289" t="e">
            <v>#REF!</v>
          </cell>
        </row>
        <row r="290">
          <cell r="D290" t="str">
            <v>SNI 03-3436-2002.(6.42)</v>
          </cell>
          <cell r="E290" t="str">
            <v>M2</v>
          </cell>
          <cell r="F290" t="e">
            <v>#REF!</v>
          </cell>
        </row>
        <row r="291">
          <cell r="D291" t="str">
            <v>SNI 03-3436-2002.(6.40)</v>
          </cell>
          <cell r="E291" t="str">
            <v>M2</v>
          </cell>
          <cell r="F291" t="e">
            <v>#REF!</v>
          </cell>
        </row>
        <row r="292">
          <cell r="D292" t="str">
            <v>SNI 03-3436-2002.(6.5)</v>
          </cell>
          <cell r="E292" t="str">
            <v>M2</v>
          </cell>
          <cell r="F292" t="e">
            <v>#REF!</v>
          </cell>
        </row>
        <row r="293">
          <cell r="D293" t="str">
            <v>SNI 03-3436-2002.(6.8)</v>
          </cell>
          <cell r="E293" t="str">
            <v>M2</v>
          </cell>
          <cell r="F293" t="e">
            <v>#REF!</v>
          </cell>
        </row>
        <row r="294">
          <cell r="D294" t="str">
            <v>SNI 03-3436-2002.(6.32)</v>
          </cell>
          <cell r="E294" t="str">
            <v>M2</v>
          </cell>
          <cell r="F294" t="e">
            <v>#REF!</v>
          </cell>
        </row>
        <row r="295">
          <cell r="D295" t="str">
            <v>SNI 03-3436-2002.(6.36)</v>
          </cell>
          <cell r="E295" t="str">
            <v>M</v>
          </cell>
          <cell r="F295" t="e">
            <v>#REF!</v>
          </cell>
        </row>
        <row r="300">
          <cell r="D300" t="str">
            <v>SNI 03-2838-2002.(6.11).1</v>
          </cell>
          <cell r="E300" t="str">
            <v>M2</v>
          </cell>
          <cell r="F300" t="e">
            <v>#REF!</v>
          </cell>
        </row>
        <row r="301">
          <cell r="D301" t="str">
            <v>SNI 03-2838-2002.(6.11).2</v>
          </cell>
          <cell r="E301" t="str">
            <v>M2</v>
          </cell>
          <cell r="F301" t="e">
            <v>#REF!</v>
          </cell>
        </row>
        <row r="309">
          <cell r="D309" t="str">
            <v>SNI 03-S-2002.(6.23).1</v>
          </cell>
          <cell r="E309" t="str">
            <v>M</v>
          </cell>
          <cell r="F309" t="e">
            <v>#REF!</v>
          </cell>
        </row>
        <row r="310">
          <cell r="D310" t="str">
            <v>SNI 03-S-2002.(6.2)</v>
          </cell>
          <cell r="E310" t="str">
            <v>Buah</v>
          </cell>
          <cell r="F310" t="e">
            <v>#REF!</v>
          </cell>
        </row>
        <row r="311">
          <cell r="D311" t="str">
            <v>SNI 03-S-2002.(6.4).1</v>
          </cell>
          <cell r="E311" t="str">
            <v>Buah</v>
          </cell>
          <cell r="F311" t="e">
            <v>#REF!</v>
          </cell>
        </row>
        <row r="312">
          <cell r="D312" t="str">
            <v>SNI 03-S-2002.(6.4)</v>
          </cell>
          <cell r="E312" t="str">
            <v>Buah</v>
          </cell>
          <cell r="F312" t="e">
            <v>#REF!</v>
          </cell>
        </row>
        <row r="313">
          <cell r="D313" t="str">
            <v>SNI 03-S-2002.(6.5)</v>
          </cell>
          <cell r="E313" t="str">
            <v>Buah</v>
          </cell>
          <cell r="F313" t="e">
            <v>#REF!</v>
          </cell>
        </row>
        <row r="314">
          <cell r="D314" t="str">
            <v>SNI 03-S-2002.(6.35)</v>
          </cell>
          <cell r="E314" t="str">
            <v>Buah</v>
          </cell>
          <cell r="F314" t="e">
            <v>#REF!</v>
          </cell>
        </row>
        <row r="315">
          <cell r="D315" t="str">
            <v>SNI 03-S-2002.(6.36)</v>
          </cell>
          <cell r="E315" t="str">
            <v>Buah</v>
          </cell>
          <cell r="F315" t="e">
            <v>#REF!</v>
          </cell>
        </row>
        <row r="316">
          <cell r="D316" t="str">
            <v>SNI 03-S-2002.(6.7)</v>
          </cell>
          <cell r="E316" t="str">
            <v>Buah</v>
          </cell>
          <cell r="F316" t="e">
            <v>#REF!</v>
          </cell>
        </row>
        <row r="317">
          <cell r="D317" t="str">
            <v>SNI 03-S-2002.(6.33)</v>
          </cell>
          <cell r="E317" t="str">
            <v>Buah</v>
          </cell>
          <cell r="F317" t="e">
            <v>#REF!</v>
          </cell>
        </row>
        <row r="318">
          <cell r="D318" t="str">
            <v>SNI 03-S-2002.(6.35).1</v>
          </cell>
          <cell r="E318" t="str">
            <v>Buah</v>
          </cell>
          <cell r="F318" t="e">
            <v>#REF!</v>
          </cell>
        </row>
        <row r="333">
          <cell r="D333" t="str">
            <v>SNI 03-C-2002.(6.14)</v>
          </cell>
          <cell r="F333" t="e">
            <v>#REF!</v>
          </cell>
        </row>
        <row r="334">
          <cell r="D334" t="str">
            <v>SNI 03-C-2002.(6.20)</v>
          </cell>
          <cell r="F334" t="e">
            <v>#REF!</v>
          </cell>
        </row>
        <row r="335">
          <cell r="D335" t="str">
            <v>SNI 03-C-2002.(6.8)</v>
          </cell>
          <cell r="F335" t="e">
            <v>#REF!</v>
          </cell>
        </row>
        <row r="369">
          <cell r="D369" t="str">
            <v>3.1 (1)</v>
          </cell>
          <cell r="E369" t="str">
            <v>M3</v>
          </cell>
          <cell r="F369" t="e">
            <v>#REF!</v>
          </cell>
        </row>
        <row r="370">
          <cell r="D370" t="str">
            <v>3.1 (2)</v>
          </cell>
          <cell r="E370" t="str">
            <v>M3</v>
          </cell>
        </row>
        <row r="371">
          <cell r="D371" t="str">
            <v>3.1 (3)</v>
          </cell>
          <cell r="E371" t="str">
            <v>M3</v>
          </cell>
        </row>
        <row r="372">
          <cell r="D372" t="str">
            <v>3.1 (4)</v>
          </cell>
          <cell r="E372" t="str">
            <v>M3</v>
          </cell>
        </row>
        <row r="373">
          <cell r="D373" t="str">
            <v>3.1 (5)</v>
          </cell>
          <cell r="E373" t="str">
            <v>M3</v>
          </cell>
        </row>
        <row r="374">
          <cell r="D374" t="str">
            <v>3.2 (3)</v>
          </cell>
          <cell r="E374" t="str">
            <v>M3</v>
          </cell>
          <cell r="F374" t="e">
            <v>#REF!</v>
          </cell>
        </row>
        <row r="375">
          <cell r="D375" t="str">
            <v>3.2 (2)</v>
          </cell>
          <cell r="E375" t="str">
            <v>M3</v>
          </cell>
          <cell r="F375" t="e">
            <v>#REF!</v>
          </cell>
        </row>
        <row r="376">
          <cell r="D376" t="str">
            <v>3.3 (1)</v>
          </cell>
          <cell r="E376" t="str">
            <v>M3</v>
          </cell>
          <cell r="F376" t="e">
            <v>#REF!</v>
          </cell>
        </row>
        <row r="377">
          <cell r="D377" t="str">
            <v>3.4 (6)</v>
          </cell>
          <cell r="E377" t="str">
            <v>M2</v>
          </cell>
          <cell r="F377" t="e">
            <v>#REF!</v>
          </cell>
        </row>
        <row r="378">
          <cell r="D378" t="str">
            <v>3.4 (6).a</v>
          </cell>
          <cell r="E378" t="str">
            <v>M2</v>
          </cell>
          <cell r="F378" t="e">
            <v>#REF!</v>
          </cell>
        </row>
        <row r="410">
          <cell r="D410" t="str">
            <v>5.1 (1)</v>
          </cell>
          <cell r="E410" t="str">
            <v>M3</v>
          </cell>
          <cell r="F410" t="e">
            <v>#REF!</v>
          </cell>
        </row>
        <row r="411">
          <cell r="D411" t="str">
            <v>5.1 (2)</v>
          </cell>
          <cell r="E411" t="str">
            <v>M3</v>
          </cell>
          <cell r="F411" t="e">
            <v>#REF!</v>
          </cell>
        </row>
        <row r="420">
          <cell r="D420" t="str">
            <v>6.1 (1)</v>
          </cell>
          <cell r="E420" t="str">
            <v>Liter</v>
          </cell>
          <cell r="F420" t="e">
            <v>#REF!</v>
          </cell>
        </row>
        <row r="421">
          <cell r="D421" t="str">
            <v>6.1 (2)</v>
          </cell>
          <cell r="E421" t="str">
            <v>Liter</v>
          </cell>
          <cell r="F421" t="e">
            <v>#REF!</v>
          </cell>
        </row>
        <row r="422">
          <cell r="D422" t="str">
            <v>6.2 (1)</v>
          </cell>
          <cell r="E422" t="str">
            <v>M2</v>
          </cell>
        </row>
        <row r="423">
          <cell r="D423" t="str">
            <v>6.2 (2)</v>
          </cell>
          <cell r="E423" t="str">
            <v>M2</v>
          </cell>
        </row>
        <row r="424">
          <cell r="D424" t="str">
            <v>6.2 (3)</v>
          </cell>
          <cell r="E424" t="str">
            <v>Liter</v>
          </cell>
        </row>
        <row r="425">
          <cell r="D425" t="str">
            <v>6.3 (1)</v>
          </cell>
          <cell r="E425" t="str">
            <v>M2</v>
          </cell>
        </row>
        <row r="426">
          <cell r="D426" t="str">
            <v>6.3 (2)</v>
          </cell>
          <cell r="E426" t="str">
            <v>M2</v>
          </cell>
        </row>
        <row r="427">
          <cell r="D427" t="str">
            <v>6.3 (3)</v>
          </cell>
          <cell r="E427" t="str">
            <v>M2</v>
          </cell>
        </row>
        <row r="428">
          <cell r="D428" t="str">
            <v>6.3 (4)</v>
          </cell>
          <cell r="E428" t="str">
            <v>M3</v>
          </cell>
          <cell r="F428" t="e">
            <v>#REF!</v>
          </cell>
        </row>
        <row r="429">
          <cell r="D429" t="str">
            <v>6.3 (5)</v>
          </cell>
          <cell r="E429" t="str">
            <v>M2</v>
          </cell>
          <cell r="F429" t="e">
            <v>#REF!</v>
          </cell>
        </row>
        <row r="430">
          <cell r="D430" t="str">
            <v>6.3 (6)</v>
          </cell>
          <cell r="E430" t="str">
            <v>M3</v>
          </cell>
        </row>
        <row r="431">
          <cell r="D431" t="str">
            <v>6.4 (1)</v>
          </cell>
          <cell r="E431" t="str">
            <v>M2</v>
          </cell>
        </row>
        <row r="432">
          <cell r="D432" t="str">
            <v>6.4 (2)</v>
          </cell>
          <cell r="E432" t="str">
            <v>M2</v>
          </cell>
        </row>
        <row r="433">
          <cell r="D433" t="str">
            <v>6.4 (3)</v>
          </cell>
          <cell r="E433" t="str">
            <v>M2</v>
          </cell>
        </row>
        <row r="434">
          <cell r="D434" t="str">
            <v>6.4 (4)</v>
          </cell>
          <cell r="E434" t="str">
            <v>Ton</v>
          </cell>
        </row>
        <row r="435">
          <cell r="D435" t="str">
            <v>6.4 (5)</v>
          </cell>
          <cell r="E435" t="str">
            <v>Ton</v>
          </cell>
        </row>
        <row r="436">
          <cell r="D436" t="str">
            <v>6.4 (6)</v>
          </cell>
          <cell r="E436" t="str">
            <v>Liter</v>
          </cell>
        </row>
        <row r="437">
          <cell r="D437" t="str">
            <v>6.5 (1)</v>
          </cell>
          <cell r="E437" t="str">
            <v>M3</v>
          </cell>
        </row>
        <row r="438">
          <cell r="D438" t="str">
            <v>6.6</v>
          </cell>
          <cell r="E438" t="str">
            <v>M3</v>
          </cell>
        </row>
        <row r="454">
          <cell r="D454" t="str">
            <v>7.1 (6)</v>
          </cell>
          <cell r="E454" t="str">
            <v>M3</v>
          </cell>
          <cell r="F454" t="e">
            <v>#REF!</v>
          </cell>
        </row>
        <row r="455">
          <cell r="D455" t="str">
            <v>7.1 (5)</v>
          </cell>
          <cell r="E455" t="str">
            <v>M3</v>
          </cell>
          <cell r="F455" t="e">
            <v>#REF!</v>
          </cell>
        </row>
        <row r="456">
          <cell r="D456" t="str">
            <v>7.1 (3)</v>
          </cell>
          <cell r="E456" t="str">
            <v>M3</v>
          </cell>
          <cell r="F456" t="e">
            <v>#REF!</v>
          </cell>
        </row>
        <row r="457">
          <cell r="D457" t="str">
            <v>7.3 (1)</v>
          </cell>
          <cell r="E457" t="str">
            <v>Kg</v>
          </cell>
          <cell r="F457" t="e">
            <v>#REF!</v>
          </cell>
        </row>
        <row r="458">
          <cell r="D458" t="str">
            <v>7.3 (3)</v>
          </cell>
          <cell r="E458" t="str">
            <v>Kg</v>
          </cell>
          <cell r="F458" t="e">
            <v>#REF!</v>
          </cell>
        </row>
        <row r="499">
          <cell r="D499" t="str">
            <v>7.4 (4).a</v>
          </cell>
          <cell r="E499" t="str">
            <v>Kg</v>
          </cell>
          <cell r="F499" t="e">
            <v>#REF!</v>
          </cell>
        </row>
        <row r="539">
          <cell r="D539" t="str">
            <v>7.10 (2)</v>
          </cell>
          <cell r="E539" t="str">
            <v>M3</v>
          </cell>
        </row>
        <row r="579">
          <cell r="D579" t="str">
            <v>8.4 (2)</v>
          </cell>
          <cell r="E579" t="str">
            <v>M2</v>
          </cell>
          <cell r="F579" t="e">
            <v>#REF!</v>
          </cell>
        </row>
        <row r="645">
          <cell r="D645" t="str">
            <v>AL-1</v>
          </cell>
          <cell r="F645" t="e">
            <v>#REF!</v>
          </cell>
        </row>
        <row r="646">
          <cell r="D646" t="str">
            <v>AL-2</v>
          </cell>
          <cell r="F646" t="e">
            <v>#REF!</v>
          </cell>
        </row>
        <row r="647">
          <cell r="D647" t="str">
            <v>AL-3</v>
          </cell>
          <cell r="F647" t="e">
            <v>#REF!</v>
          </cell>
        </row>
        <row r="648">
          <cell r="D648" t="str">
            <v>AL-4</v>
          </cell>
          <cell r="F648" t="e">
            <v>#REF!</v>
          </cell>
        </row>
        <row r="649">
          <cell r="D649" t="str">
            <v>AL-5</v>
          </cell>
          <cell r="F649" t="e">
            <v>#REF!</v>
          </cell>
        </row>
        <row r="650">
          <cell r="D650" t="str">
            <v>AL-6</v>
          </cell>
          <cell r="F650" t="e">
            <v>#REF!</v>
          </cell>
        </row>
        <row r="651">
          <cell r="D651" t="str">
            <v>AL-7</v>
          </cell>
          <cell r="F651" t="e">
            <v>#REF!</v>
          </cell>
        </row>
        <row r="652">
          <cell r="D652" t="str">
            <v>AL-9</v>
          </cell>
          <cell r="E652" t="str">
            <v>M2</v>
          </cell>
          <cell r="F652" t="e">
            <v>#REF!</v>
          </cell>
        </row>
        <row r="653">
          <cell r="D653" t="str">
            <v>AL-10</v>
          </cell>
          <cell r="F653" t="e">
            <v>#REF!</v>
          </cell>
        </row>
        <row r="654">
          <cell r="D654" t="str">
            <v>AL-11</v>
          </cell>
          <cell r="F654" t="e">
            <v>#REF!</v>
          </cell>
        </row>
        <row r="655">
          <cell r="D655" t="str">
            <v>AL-12</v>
          </cell>
          <cell r="F655" t="e">
            <v>#REF!</v>
          </cell>
        </row>
        <row r="656">
          <cell r="D656" t="str">
            <v>AL-13</v>
          </cell>
          <cell r="F656" t="e">
            <v>#REF!</v>
          </cell>
        </row>
        <row r="657">
          <cell r="D657" t="str">
            <v>AL-14</v>
          </cell>
          <cell r="F657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HAN &amp; UPAH"/>
      <sheetName val="Analisa"/>
      <sheetName val="SCEDULE"/>
      <sheetName val="REKAP"/>
      <sheetName val="RAB 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>
        <row r="2153">
          <cell r="T2153" t="str">
            <v>Analisa LI-7103</v>
          </cell>
        </row>
        <row r="2155">
          <cell r="L2155" t="str">
            <v>FORMULIR STANDAR UNTUK</v>
          </cell>
        </row>
        <row r="2156">
          <cell r="L2156" t="str">
            <v>PEREKAMAN ANALISA MASING-MASING HARGA SATUAN</v>
          </cell>
        </row>
        <row r="2157">
          <cell r="L2157" t="str">
            <v/>
          </cell>
        </row>
        <row r="2160">
          <cell r="L2160" t="str">
            <v>PROYEK</v>
          </cell>
          <cell r="O2160" t="str">
            <v>: ADB Earthquake and Tsunami Emergency Support Project (ETESP)</v>
          </cell>
        </row>
        <row r="2161">
          <cell r="L2161" t="str">
            <v>No. PAKET KONTRAK</v>
          </cell>
          <cell r="O2161" t="str">
            <v>: Package 4 East Coast Road 1</v>
          </cell>
        </row>
        <row r="2162">
          <cell r="L2162" t="str">
            <v>NAMA PAKET</v>
          </cell>
          <cell r="O2162" t="str">
            <v>: Contract XI</v>
          </cell>
        </row>
        <row r="2163">
          <cell r="L2163" t="str">
            <v>PROP / KAB / KODYA</v>
          </cell>
          <cell r="O2163" t="str">
            <v>: Nanggroe Aceh Darussalam (NAD)</v>
          </cell>
        </row>
        <row r="2164">
          <cell r="L2164" t="str">
            <v>ITEM PEMBAYARAN NO.</v>
          </cell>
          <cell r="O2164" t="str">
            <v>:  7.10 (3)</v>
          </cell>
          <cell r="R2164" t="str">
            <v>PERKIRAAN VOL. PEK.</v>
          </cell>
          <cell r="T2164" t="str">
            <v>:</v>
          </cell>
          <cell r="U2164">
            <v>0</v>
          </cell>
        </row>
        <row r="2165">
          <cell r="L2165" t="str">
            <v>JENIS PEKERJAAN</v>
          </cell>
          <cell r="O2165" t="str">
            <v>:  Bronjong (Gabions)</v>
          </cell>
          <cell r="R2165" t="str">
            <v>TOTAL HARGA (Rp.)</v>
          </cell>
          <cell r="T2165" t="str">
            <v>:</v>
          </cell>
          <cell r="U2165">
            <v>0</v>
          </cell>
        </row>
        <row r="2166">
          <cell r="L2166" t="str">
            <v>SATUAN PEMBAYARAN</v>
          </cell>
          <cell r="O2166" t="str">
            <v>:  M3</v>
          </cell>
          <cell r="R2166" t="str">
            <v>% THD. BIAYA PROYEK</v>
          </cell>
          <cell r="T2166" t="str">
            <v>:</v>
          </cell>
          <cell r="U2166" t="e">
            <v>#DIV/0!</v>
          </cell>
        </row>
        <row r="2169">
          <cell r="Q2169" t="str">
            <v>PERKIRAAN</v>
          </cell>
          <cell r="R2169" t="str">
            <v>HARGA</v>
          </cell>
          <cell r="S2169" t="str">
            <v>JUMLAH</v>
          </cell>
        </row>
        <row r="2170">
          <cell r="L2170" t="str">
            <v>NO.</v>
          </cell>
          <cell r="N2170" t="str">
            <v>KOMPONEN</v>
          </cell>
          <cell r="P2170" t="str">
            <v>SATUAN</v>
          </cell>
          <cell r="Q2170" t="str">
            <v>KUANTITAS</v>
          </cell>
          <cell r="R2170" t="str">
            <v>SATUAN</v>
          </cell>
          <cell r="S2170" t="str">
            <v>HARGA</v>
          </cell>
        </row>
        <row r="2171">
          <cell r="R2171" t="str">
            <v>(Rp.)</v>
          </cell>
          <cell r="S2171" t="str">
            <v>(Rp.)</v>
          </cell>
        </row>
        <row r="2174">
          <cell r="L2174" t="str">
            <v>A.</v>
          </cell>
          <cell r="N2174" t="str">
            <v>TENAGA</v>
          </cell>
        </row>
        <row r="2176">
          <cell r="L2176" t="str">
            <v>1.</v>
          </cell>
          <cell r="N2176" t="str">
            <v>Pekerja Biasa</v>
          </cell>
          <cell r="O2176" t="str">
            <v>(L01)</v>
          </cell>
          <cell r="P2176" t="str">
            <v>jam</v>
          </cell>
          <cell r="Q2176">
            <v>5.25</v>
          </cell>
          <cell r="R2176">
            <v>5000</v>
          </cell>
          <cell r="U2176">
            <v>26250</v>
          </cell>
        </row>
        <row r="2177">
          <cell r="L2177" t="str">
            <v>2.</v>
          </cell>
          <cell r="N2177" t="str">
            <v>Tukang</v>
          </cell>
          <cell r="O2177" t="str">
            <v>(L02)</v>
          </cell>
          <cell r="P2177" t="str">
            <v>jam</v>
          </cell>
          <cell r="Q2177">
            <v>2.625</v>
          </cell>
          <cell r="R2177">
            <v>7500</v>
          </cell>
          <cell r="U2177">
            <v>19687.5</v>
          </cell>
        </row>
        <row r="2178">
          <cell r="L2178" t="str">
            <v>3.</v>
          </cell>
          <cell r="N2178" t="str">
            <v>Mandor</v>
          </cell>
          <cell r="O2178" t="str">
            <v>(L03)</v>
          </cell>
          <cell r="P2178" t="str">
            <v>jam</v>
          </cell>
          <cell r="Q2178">
            <v>0.875</v>
          </cell>
          <cell r="R2178">
            <v>6250</v>
          </cell>
          <cell r="U2178">
            <v>5468.75</v>
          </cell>
        </row>
        <row r="2180">
          <cell r="Q2180" t="str">
            <v xml:space="preserve">JUMLAH HARGA TENAGA   </v>
          </cell>
          <cell r="U2180">
            <v>51406.25</v>
          </cell>
        </row>
        <row r="2182">
          <cell r="L2182" t="str">
            <v>B.</v>
          </cell>
          <cell r="N2182" t="str">
            <v>BAHAN</v>
          </cell>
        </row>
        <row r="2184">
          <cell r="L2184" t="str">
            <v>1.</v>
          </cell>
          <cell r="N2184" t="str">
            <v xml:space="preserve">Kawat Bronjong </v>
          </cell>
          <cell r="O2184" t="str">
            <v>(M57)</v>
          </cell>
          <cell r="P2184" t="str">
            <v>Kg</v>
          </cell>
          <cell r="Q2184">
            <v>15</v>
          </cell>
          <cell r="R2184">
            <v>13850</v>
          </cell>
          <cell r="U2184">
            <v>207750</v>
          </cell>
        </row>
        <row r="2185">
          <cell r="L2185" t="str">
            <v>2.</v>
          </cell>
          <cell r="N2185" t="str">
            <v>Batu</v>
          </cell>
          <cell r="O2185" t="e">
            <v>#REF!</v>
          </cell>
          <cell r="P2185" t="str">
            <v>M3</v>
          </cell>
          <cell r="Q2185">
            <v>1.1000000000000001</v>
          </cell>
          <cell r="R2185">
            <v>61300</v>
          </cell>
          <cell r="U2185">
            <v>67430</v>
          </cell>
        </row>
        <row r="2190">
          <cell r="Q2190" t="str">
            <v xml:space="preserve">JUMLAH HARGA BAHAN   </v>
          </cell>
          <cell r="U2190">
            <v>275180</v>
          </cell>
        </row>
        <row r="2192">
          <cell r="L2192" t="str">
            <v>C.</v>
          </cell>
          <cell r="N2192" t="str">
            <v>PERALATAN</v>
          </cell>
        </row>
        <row r="2194">
          <cell r="L2194" t="str">
            <v>1.</v>
          </cell>
          <cell r="N2194" t="str">
            <v>Alat Bantu</v>
          </cell>
          <cell r="P2194" t="str">
            <v>Ls</v>
          </cell>
          <cell r="Q2194">
            <v>1</v>
          </cell>
          <cell r="R2194">
            <v>750</v>
          </cell>
          <cell r="U2194">
            <v>750</v>
          </cell>
        </row>
        <row r="2202">
          <cell r="Q2202" t="str">
            <v xml:space="preserve">JUMLAH HARGA PERALATAN   </v>
          </cell>
          <cell r="U2202">
            <v>750</v>
          </cell>
        </row>
        <row r="2204">
          <cell r="L2204" t="str">
            <v>D.</v>
          </cell>
          <cell r="N2204" t="str">
            <v>JUMLAH HARGA TENAGA, BAHAN DAN PERALATAN  ( A + B + C )</v>
          </cell>
          <cell r="U2204">
            <v>327336.25</v>
          </cell>
        </row>
        <row r="2205">
          <cell r="L2205" t="str">
            <v>E.</v>
          </cell>
          <cell r="N2205" t="str">
            <v>OVERHEAD &amp; PROFIT</v>
          </cell>
          <cell r="P2205">
            <v>10</v>
          </cell>
          <cell r="Q2205" t="str">
            <v>%  x  D</v>
          </cell>
          <cell r="U2205">
            <v>32733.625</v>
          </cell>
        </row>
        <row r="2206">
          <cell r="L2206" t="str">
            <v>F.</v>
          </cell>
          <cell r="N2206" t="str">
            <v>HARGA SATUAN PEKERJAAN  ( D + E )</v>
          </cell>
          <cell r="U2206">
            <v>360069.875</v>
          </cell>
        </row>
        <row r="2207">
          <cell r="L2207" t="str">
            <v>Note: 1</v>
          </cell>
          <cell r="N2207" t="str">
            <v>SATUAN dapat berdasarkan atas jam operasi untuk Tenaga Kerja dan Peralatan, volume dan/atau ukuran</v>
          </cell>
        </row>
        <row r="2208">
          <cell r="N2208" t="str">
            <v>berat untuk bahan-bahan.</v>
          </cell>
        </row>
        <row r="2209">
          <cell r="L2209">
            <v>2</v>
          </cell>
          <cell r="N2209" t="str">
            <v>Kuantitas satuan adalah kuantitas setiap komponen untuk menyelesaikan satu satuan pekerjaan dari nomor</v>
          </cell>
        </row>
        <row r="2210">
          <cell r="N2210" t="str">
            <v>mata pembayaran.</v>
          </cell>
        </row>
        <row r="2211">
          <cell r="L2211">
            <v>3</v>
          </cell>
          <cell r="N2211" t="str">
            <v>Biaya satuan untuk peralatan sudah termasuk bahan bakar, bahan habis dipakai dan operator.</v>
          </cell>
        </row>
        <row r="2212">
          <cell r="L2212">
            <v>4</v>
          </cell>
          <cell r="N2212" t="str">
            <v>Biaya satuan sudah termasuk pengeluaran untuk seluruh pajak yang berkaitan (tetapi tidak termasuk PPN</v>
          </cell>
        </row>
        <row r="2213">
          <cell r="N2213" t="str">
            <v>yang dibayar dari kontrak) dan biaya-biaya lainnya.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nd Rekap"/>
      <sheetName val="P.Proyek"/>
      <sheetName val="IPA Lumpsum"/>
      <sheetName val="IPA Unit Price"/>
      <sheetName val="Kom Lumpsum"/>
      <sheetName val="Kom Unit Price"/>
      <sheetName val="Contoh Analisa"/>
      <sheetName val="H.Bahan"/>
      <sheetName val="Kurva-S"/>
    </sheetNames>
    <sheetDataSet>
      <sheetData sheetId="0"/>
      <sheetData sheetId="1">
        <row r="18">
          <cell r="J18">
            <v>26000000</v>
          </cell>
        </row>
      </sheetData>
      <sheetData sheetId="2">
        <row r="23">
          <cell r="K23">
            <v>395763100</v>
          </cell>
        </row>
        <row r="59">
          <cell r="J59">
            <v>22603794</v>
          </cell>
        </row>
        <row r="82">
          <cell r="J82">
            <v>224895297</v>
          </cell>
        </row>
        <row r="92">
          <cell r="J92">
            <v>20336162</v>
          </cell>
        </row>
        <row r="96">
          <cell r="J96">
            <v>9436027</v>
          </cell>
        </row>
        <row r="100">
          <cell r="J100">
            <v>8484860</v>
          </cell>
        </row>
        <row r="106">
          <cell r="J106">
            <v>33116432</v>
          </cell>
        </row>
        <row r="138">
          <cell r="J138">
            <v>22653680</v>
          </cell>
        </row>
        <row r="143">
          <cell r="J143">
            <v>9003961</v>
          </cell>
        </row>
        <row r="157">
          <cell r="J157">
            <v>4152000</v>
          </cell>
        </row>
        <row r="163">
          <cell r="J163">
            <v>1166000</v>
          </cell>
        </row>
        <row r="170">
          <cell r="J170">
            <v>5485000</v>
          </cell>
        </row>
        <row r="176">
          <cell r="J176">
            <v>4055400</v>
          </cell>
        </row>
      </sheetData>
      <sheetData sheetId="3">
        <row r="46">
          <cell r="J46">
            <v>2279400</v>
          </cell>
        </row>
        <row r="103">
          <cell r="J103">
            <v>28095115.085000001</v>
          </cell>
        </row>
      </sheetData>
      <sheetData sheetId="4">
        <row r="24">
          <cell r="L24">
            <v>294941200</v>
          </cell>
        </row>
        <row r="58">
          <cell r="J58">
            <v>12587107</v>
          </cell>
        </row>
        <row r="81">
          <cell r="J81">
            <v>174843634</v>
          </cell>
        </row>
        <row r="91">
          <cell r="J91">
            <v>10275162</v>
          </cell>
        </row>
        <row r="95">
          <cell r="J95">
            <v>7665266.0000000009</v>
          </cell>
        </row>
        <row r="99">
          <cell r="J99">
            <v>6929300</v>
          </cell>
        </row>
        <row r="105">
          <cell r="J105">
            <v>24791072</v>
          </cell>
        </row>
        <row r="131">
          <cell r="J131">
            <v>17453645</v>
          </cell>
        </row>
        <row r="136">
          <cell r="J136">
            <v>4963026</v>
          </cell>
        </row>
        <row r="153">
          <cell r="J153">
            <v>6920000</v>
          </cell>
        </row>
        <row r="159">
          <cell r="J159">
            <v>3403800</v>
          </cell>
        </row>
      </sheetData>
      <sheetData sheetId="5">
        <row r="52">
          <cell r="J52">
            <v>1842000</v>
          </cell>
        </row>
        <row r="110">
          <cell r="J110">
            <v>23267236.039999999</v>
          </cell>
        </row>
      </sheetData>
      <sheetData sheetId="6">
        <row r="14">
          <cell r="G14">
            <v>4200</v>
          </cell>
        </row>
        <row r="25">
          <cell r="G25">
            <v>27600</v>
          </cell>
        </row>
        <row r="32">
          <cell r="G32">
            <v>13600</v>
          </cell>
        </row>
        <row r="38">
          <cell r="G38">
            <v>17900</v>
          </cell>
        </row>
        <row r="45">
          <cell r="G45">
            <v>25000</v>
          </cell>
        </row>
        <row r="52">
          <cell r="G52">
            <v>6500</v>
          </cell>
        </row>
        <row r="59">
          <cell r="G59">
            <v>135400</v>
          </cell>
        </row>
        <row r="68">
          <cell r="G68">
            <v>81400</v>
          </cell>
        </row>
        <row r="79">
          <cell r="G79">
            <v>214100</v>
          </cell>
        </row>
        <row r="90">
          <cell r="G90">
            <v>461000</v>
          </cell>
        </row>
        <row r="102">
          <cell r="G102">
            <v>647800</v>
          </cell>
        </row>
        <row r="114">
          <cell r="G114">
            <v>101500</v>
          </cell>
        </row>
        <row r="125">
          <cell r="G125">
            <v>93700</v>
          </cell>
        </row>
        <row r="135">
          <cell r="G135">
            <v>25700</v>
          </cell>
        </row>
        <row r="145">
          <cell r="G145">
            <v>22400</v>
          </cell>
        </row>
        <row r="156">
          <cell r="G156">
            <v>491200</v>
          </cell>
        </row>
        <row r="168">
          <cell r="G168">
            <v>73100</v>
          </cell>
        </row>
        <row r="181">
          <cell r="G181">
            <v>73700</v>
          </cell>
        </row>
        <row r="193">
          <cell r="G193">
            <v>120600</v>
          </cell>
        </row>
        <row r="205">
          <cell r="G205">
            <v>85500</v>
          </cell>
        </row>
        <row r="218">
          <cell r="G218">
            <v>38100</v>
          </cell>
        </row>
        <row r="229">
          <cell r="G229">
            <v>82100</v>
          </cell>
        </row>
        <row r="239">
          <cell r="G239">
            <v>48700</v>
          </cell>
        </row>
        <row r="250">
          <cell r="G250">
            <v>67000</v>
          </cell>
        </row>
        <row r="260">
          <cell r="G260">
            <v>62000</v>
          </cell>
        </row>
        <row r="271">
          <cell r="G271">
            <v>114100</v>
          </cell>
        </row>
        <row r="287">
          <cell r="G287">
            <v>13400</v>
          </cell>
        </row>
        <row r="301">
          <cell r="G301">
            <v>11900</v>
          </cell>
        </row>
        <row r="318">
          <cell r="G318">
            <v>16100</v>
          </cell>
        </row>
        <row r="330">
          <cell r="G330">
            <v>847500</v>
          </cell>
        </row>
        <row r="340">
          <cell r="G340">
            <v>9200</v>
          </cell>
        </row>
        <row r="350">
          <cell r="G350">
            <v>9900</v>
          </cell>
        </row>
        <row r="361">
          <cell r="G361">
            <v>141100</v>
          </cell>
        </row>
        <row r="372">
          <cell r="G372">
            <v>155600</v>
          </cell>
        </row>
        <row r="385">
          <cell r="G385">
            <v>231200</v>
          </cell>
        </row>
        <row r="398">
          <cell r="G398">
            <v>240500</v>
          </cell>
        </row>
        <row r="411">
          <cell r="G411">
            <v>231800</v>
          </cell>
        </row>
        <row r="413">
          <cell r="G413">
            <v>30000</v>
          </cell>
        </row>
        <row r="424">
          <cell r="G424">
            <v>2729900</v>
          </cell>
        </row>
        <row r="433">
          <cell r="G433">
            <v>4252100</v>
          </cell>
        </row>
        <row r="442">
          <cell r="G442">
            <v>4443600</v>
          </cell>
        </row>
        <row r="450">
          <cell r="G450">
            <v>5462000</v>
          </cell>
        </row>
        <row r="459">
          <cell r="G459">
            <v>3556300</v>
          </cell>
        </row>
        <row r="466">
          <cell r="G466">
            <v>4035100</v>
          </cell>
        </row>
        <row r="473">
          <cell r="G473">
            <v>3598100</v>
          </cell>
        </row>
        <row r="480">
          <cell r="G480">
            <v>5212500</v>
          </cell>
        </row>
        <row r="487">
          <cell r="G487">
            <v>3544400</v>
          </cell>
        </row>
        <row r="498">
          <cell r="G498">
            <v>149200</v>
          </cell>
        </row>
        <row r="507">
          <cell r="G507">
            <v>79500</v>
          </cell>
        </row>
        <row r="517">
          <cell r="G517">
            <v>297500</v>
          </cell>
        </row>
        <row r="527">
          <cell r="G527">
            <v>21100</v>
          </cell>
        </row>
      </sheetData>
      <sheetData sheetId="7">
        <row r="8">
          <cell r="E8">
            <v>50000</v>
          </cell>
        </row>
        <row r="15">
          <cell r="E15">
            <v>60000</v>
          </cell>
        </row>
        <row r="16">
          <cell r="E16">
            <v>105000</v>
          </cell>
        </row>
        <row r="17">
          <cell r="E17">
            <v>130000</v>
          </cell>
        </row>
        <row r="18">
          <cell r="E18">
            <v>130000</v>
          </cell>
        </row>
        <row r="19">
          <cell r="E19">
            <v>130000</v>
          </cell>
        </row>
        <row r="20">
          <cell r="E20">
            <v>120000</v>
          </cell>
        </row>
        <row r="21">
          <cell r="E21">
            <v>750</v>
          </cell>
        </row>
        <row r="22">
          <cell r="E22">
            <v>45000</v>
          </cell>
        </row>
        <row r="23">
          <cell r="E23">
            <v>84000</v>
          </cell>
        </row>
        <row r="24">
          <cell r="E24">
            <v>2900000</v>
          </cell>
        </row>
        <row r="25">
          <cell r="E25">
            <v>2900000</v>
          </cell>
        </row>
        <row r="26">
          <cell r="E26">
            <v>8500</v>
          </cell>
        </row>
        <row r="27">
          <cell r="E27">
            <v>9200</v>
          </cell>
        </row>
        <row r="28">
          <cell r="E28">
            <v>8500</v>
          </cell>
        </row>
        <row r="29">
          <cell r="E29">
            <v>9000</v>
          </cell>
        </row>
        <row r="30">
          <cell r="E30">
            <v>2000</v>
          </cell>
        </row>
        <row r="32">
          <cell r="E32">
            <v>3800000</v>
          </cell>
        </row>
        <row r="34">
          <cell r="E34">
            <v>85000</v>
          </cell>
        </row>
        <row r="35">
          <cell r="E35">
            <v>3500000</v>
          </cell>
        </row>
        <row r="36">
          <cell r="E36">
            <v>35000</v>
          </cell>
        </row>
        <row r="37">
          <cell r="E37">
            <v>2900000</v>
          </cell>
        </row>
        <row r="38">
          <cell r="E38">
            <v>55000</v>
          </cell>
        </row>
        <row r="39">
          <cell r="E39">
            <v>120000</v>
          </cell>
        </row>
        <row r="40">
          <cell r="E40">
            <v>250</v>
          </cell>
        </row>
        <row r="41">
          <cell r="E41">
            <v>9000</v>
          </cell>
        </row>
        <row r="42">
          <cell r="E42">
            <v>55000</v>
          </cell>
        </row>
        <row r="43">
          <cell r="E43">
            <v>45000</v>
          </cell>
        </row>
        <row r="44">
          <cell r="E44">
            <v>65000</v>
          </cell>
        </row>
        <row r="46">
          <cell r="E46">
            <v>2500</v>
          </cell>
        </row>
        <row r="47">
          <cell r="E47">
            <v>2200</v>
          </cell>
        </row>
        <row r="48">
          <cell r="E48">
            <v>2300</v>
          </cell>
        </row>
        <row r="49">
          <cell r="E49">
            <v>2400</v>
          </cell>
        </row>
        <row r="50">
          <cell r="E50">
            <v>2500</v>
          </cell>
        </row>
        <row r="51">
          <cell r="E51">
            <v>1950</v>
          </cell>
        </row>
        <row r="53">
          <cell r="E53">
            <v>16000</v>
          </cell>
        </row>
        <row r="54">
          <cell r="E54">
            <v>15000</v>
          </cell>
        </row>
        <row r="55">
          <cell r="E55">
            <v>15500</v>
          </cell>
        </row>
        <row r="56">
          <cell r="E56">
            <v>19000</v>
          </cell>
        </row>
        <row r="57">
          <cell r="E57">
            <v>25000</v>
          </cell>
        </row>
        <row r="58">
          <cell r="E58">
            <v>23000</v>
          </cell>
        </row>
        <row r="59">
          <cell r="E59">
            <v>18000</v>
          </cell>
        </row>
        <row r="60">
          <cell r="E60">
            <v>2500</v>
          </cell>
        </row>
        <row r="62">
          <cell r="E62">
            <v>75000</v>
          </cell>
        </row>
        <row r="63">
          <cell r="E63">
            <v>75000</v>
          </cell>
        </row>
        <row r="64">
          <cell r="E64">
            <v>35000</v>
          </cell>
        </row>
        <row r="65">
          <cell r="E65">
            <v>45000</v>
          </cell>
        </row>
        <row r="66">
          <cell r="E66">
            <v>15000</v>
          </cell>
        </row>
        <row r="67">
          <cell r="E67">
            <v>24000</v>
          </cell>
        </row>
        <row r="68">
          <cell r="E68">
            <v>21000</v>
          </cell>
        </row>
        <row r="70">
          <cell r="E70">
            <v>65000</v>
          </cell>
        </row>
        <row r="71">
          <cell r="E71">
            <v>19000</v>
          </cell>
        </row>
        <row r="72">
          <cell r="E72">
            <v>1500</v>
          </cell>
        </row>
        <row r="90">
          <cell r="E90">
            <v>16000</v>
          </cell>
        </row>
        <row r="91">
          <cell r="E91">
            <v>65000</v>
          </cell>
        </row>
        <row r="92">
          <cell r="E92">
            <v>50000</v>
          </cell>
        </row>
        <row r="93">
          <cell r="E93">
            <v>75000</v>
          </cell>
        </row>
        <row r="94">
          <cell r="E94">
            <v>13000</v>
          </cell>
        </row>
        <row r="95">
          <cell r="E95">
            <v>2500000</v>
          </cell>
        </row>
        <row r="96">
          <cell r="E96">
            <v>1500000</v>
          </cell>
        </row>
        <row r="97">
          <cell r="E97">
            <v>11000</v>
          </cell>
        </row>
        <row r="98">
          <cell r="E98">
            <v>650000</v>
          </cell>
        </row>
        <row r="99">
          <cell r="E99">
            <v>125000</v>
          </cell>
        </row>
        <row r="100">
          <cell r="E100">
            <v>110000</v>
          </cell>
        </row>
        <row r="101">
          <cell r="E101">
            <v>100000</v>
          </cell>
        </row>
        <row r="102">
          <cell r="E102">
            <v>95000</v>
          </cell>
        </row>
        <row r="103">
          <cell r="E103">
            <v>93000</v>
          </cell>
        </row>
        <row r="104">
          <cell r="E104">
            <v>450000</v>
          </cell>
        </row>
        <row r="105">
          <cell r="E105">
            <v>480000</v>
          </cell>
        </row>
        <row r="106">
          <cell r="E106">
            <v>350000</v>
          </cell>
        </row>
        <row r="107">
          <cell r="E107">
            <v>95000</v>
          </cell>
        </row>
        <row r="108">
          <cell r="E108">
            <v>920000</v>
          </cell>
        </row>
        <row r="109">
          <cell r="E109">
            <v>1300000</v>
          </cell>
        </row>
        <row r="110">
          <cell r="E110">
            <v>450000</v>
          </cell>
        </row>
        <row r="112">
          <cell r="E112">
            <v>45000</v>
          </cell>
        </row>
        <row r="113">
          <cell r="E113">
            <v>45000</v>
          </cell>
        </row>
      </sheetData>
      <sheetData sheetId="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 I"/>
      <sheetName val="Rab II"/>
      <sheetName val="Rab III"/>
      <sheetName val="Rab IV"/>
      <sheetName val="Rekap"/>
      <sheetName val="Analis OK"/>
      <sheetName val="Harga"/>
      <sheetName val="Anl. Jl"/>
      <sheetName val="Hbh. Jl"/>
      <sheetName val="DRUP (ASLI)"/>
      <sheetName val="cover"/>
      <sheetName val="Pengesahan"/>
      <sheetName val="Analis"/>
      <sheetName val="H.bh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SKS"/>
      <sheetName val="Analisa"/>
      <sheetName val="DU&amp;B"/>
      <sheetName val="a_alat"/>
      <sheetName val="Analisa Alat"/>
      <sheetName val="Alat"/>
      <sheetName val="Sampul"/>
      <sheetName val="Surat Penawaran"/>
      <sheetName val="Metoda"/>
      <sheetName val="jadw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PO-2"/>
      <sheetName val="Sheet15"/>
      <sheetName val="BasicPrice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C-OFF"/>
      <sheetName val="Fixset"/>
      <sheetName val="H Satuan Dasar"/>
      <sheetName val="Material"/>
      <sheetName val="Analisa Teknik"/>
      <sheetName val="FAKTOR"/>
      <sheetName val="Analisa Harga Satuan"/>
      <sheetName val="Rab"/>
      <sheetName val="BAG-2"/>
      <sheetName val="Harga ME "/>
      <sheetName val="Analisa"/>
      <sheetName val="SATPEK"/>
      <sheetName val="Mall"/>
      <sheetName val="Cat_Harga"/>
      <sheetName val="Daf_1"/>
      <sheetName val="Daf_2"/>
      <sheetName val="Daf_3"/>
      <sheetName val="Daf_4"/>
      <sheetName val="Harga_ME_"/>
      <sheetName val="rumus"/>
      <sheetName val="BQ-1A prelim"/>
      <sheetName val="Sub"/>
      <sheetName val="ANALISA ALAT BERAT"/>
      <sheetName val="Ana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Peralatan"/>
      <sheetName val="Analisa Quarry"/>
      <sheetName val="Informasi"/>
      <sheetName val="Hit Vol Str Jambi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REGAT"/>
      <sheetName val="ALAT"/>
      <sheetName val="BAB 1"/>
      <sheetName val="BAB 2"/>
      <sheetName val="BAB 3"/>
      <sheetName val="BAB 4"/>
      <sheetName val="BAB 5"/>
      <sheetName val="BAB 6"/>
      <sheetName val="BAB 7"/>
      <sheetName val="BAB 8"/>
      <sheetName val="BAB 9"/>
      <sheetName val="BAB 10"/>
      <sheetName val="REKAPITULASI"/>
      <sheetName val="DAF HAR SATUAN"/>
      <sheetName val="INFO"/>
      <sheetName val="LAIN"/>
      <sheetName val="Curr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DAFTAR</v>
          </cell>
        </row>
        <row r="2">
          <cell r="A2" t="str">
            <v>HARGA DASAR SATUAN UPAH</v>
          </cell>
        </row>
        <row r="4">
          <cell r="F4" t="str">
            <v>HARGA</v>
          </cell>
          <cell r="G4" t="str">
            <v/>
          </cell>
        </row>
        <row r="5">
          <cell r="A5" t="str">
            <v>No.</v>
          </cell>
          <cell r="B5" t="str">
            <v>U R A I A N</v>
          </cell>
          <cell r="D5" t="str">
            <v>KODE</v>
          </cell>
          <cell r="E5" t="str">
            <v>SATUAN</v>
          </cell>
          <cell r="F5" t="str">
            <v>SATUAN</v>
          </cell>
          <cell r="G5" t="str">
            <v>KETERANGAN</v>
          </cell>
        </row>
        <row r="6">
          <cell r="F6" t="str">
            <v>( Rp.)</v>
          </cell>
          <cell r="G6" t="str">
            <v/>
          </cell>
        </row>
        <row r="8">
          <cell r="A8" t="str">
            <v>1.</v>
          </cell>
          <cell r="C8" t="str">
            <v>P e k e r j a</v>
          </cell>
          <cell r="D8" t="str">
            <v>L01</v>
          </cell>
          <cell r="E8" t="str">
            <v>Jam</v>
          </cell>
          <cell r="F8">
            <v>2428.5714285714284</v>
          </cell>
        </row>
        <row r="10">
          <cell r="A10" t="str">
            <v>2.</v>
          </cell>
          <cell r="C10" t="str">
            <v>Tukang</v>
          </cell>
          <cell r="D10" t="str">
            <v>L02</v>
          </cell>
          <cell r="E10" t="str">
            <v>Jam</v>
          </cell>
          <cell r="F10">
            <v>3571.4285714285716</v>
          </cell>
        </row>
        <row r="12">
          <cell r="A12" t="str">
            <v>3.</v>
          </cell>
          <cell r="C12" t="str">
            <v>M a n d o r</v>
          </cell>
          <cell r="D12" t="str">
            <v>L03</v>
          </cell>
          <cell r="E12" t="str">
            <v>Jam</v>
          </cell>
          <cell r="F12">
            <v>3571.4285714285716</v>
          </cell>
        </row>
        <row r="14">
          <cell r="A14" t="str">
            <v>4.</v>
          </cell>
          <cell r="C14" t="str">
            <v>Operator</v>
          </cell>
          <cell r="D14" t="str">
            <v>L04</v>
          </cell>
          <cell r="E14" t="str">
            <v>Jam</v>
          </cell>
          <cell r="F14">
            <v>4285.7142857142853</v>
          </cell>
        </row>
        <row r="16">
          <cell r="A16" t="str">
            <v>5.</v>
          </cell>
          <cell r="C16" t="str">
            <v>Pembantu Operator</v>
          </cell>
          <cell r="D16" t="str">
            <v>L05</v>
          </cell>
          <cell r="E16" t="str">
            <v>Jam</v>
          </cell>
          <cell r="F16">
            <v>3571.4285714285716</v>
          </cell>
        </row>
        <row r="18">
          <cell r="A18" t="str">
            <v>6.</v>
          </cell>
          <cell r="C18" t="str">
            <v>Sopir / Driver</v>
          </cell>
          <cell r="D18" t="str">
            <v>L06</v>
          </cell>
          <cell r="E18" t="str">
            <v>Jam</v>
          </cell>
          <cell r="F18">
            <v>3571.4285714285716</v>
          </cell>
        </row>
        <row r="20">
          <cell r="A20" t="str">
            <v>7.</v>
          </cell>
          <cell r="C20" t="str">
            <v>Pembantu Sopir / Driver</v>
          </cell>
          <cell r="D20" t="str">
            <v>L07</v>
          </cell>
          <cell r="E20" t="str">
            <v>Jam</v>
          </cell>
          <cell r="F20">
            <v>2500</v>
          </cell>
        </row>
        <row r="22">
          <cell r="A22" t="str">
            <v>8.</v>
          </cell>
          <cell r="C22" t="str">
            <v>Mekanik</v>
          </cell>
          <cell r="D22" t="str">
            <v>L08</v>
          </cell>
          <cell r="E22" t="str">
            <v>Jam</v>
          </cell>
          <cell r="F22">
            <v>3571.4285714285716</v>
          </cell>
        </row>
        <row r="24">
          <cell r="A24" t="str">
            <v>9.</v>
          </cell>
          <cell r="C24" t="str">
            <v>Pembantu Mekanik</v>
          </cell>
          <cell r="D24" t="str">
            <v>L09</v>
          </cell>
          <cell r="E24" t="str">
            <v>Jam</v>
          </cell>
          <cell r="F24">
            <v>2571.4285714285716</v>
          </cell>
        </row>
        <row r="26">
          <cell r="A26" t="str">
            <v>10.</v>
          </cell>
        </row>
        <row r="29">
          <cell r="A29" t="str">
            <v>DAFTAR</v>
          </cell>
        </row>
        <row r="30">
          <cell r="A30" t="str">
            <v>HARGA DASAR SATUAN BAHAN</v>
          </cell>
        </row>
        <row r="32">
          <cell r="F32" t="str">
            <v>HARGA</v>
          </cell>
          <cell r="G32" t="str">
            <v/>
          </cell>
        </row>
        <row r="33">
          <cell r="A33" t="str">
            <v>No.</v>
          </cell>
          <cell r="B33" t="str">
            <v>U R A I A N</v>
          </cell>
          <cell r="D33" t="str">
            <v>KODE</v>
          </cell>
          <cell r="E33" t="str">
            <v>SATUAN</v>
          </cell>
          <cell r="F33" t="str">
            <v>SATUAN</v>
          </cell>
          <cell r="G33" t="str">
            <v>KETERANGAN</v>
          </cell>
        </row>
        <row r="34">
          <cell r="F34" t="str">
            <v>( Rp.)</v>
          </cell>
          <cell r="G34" t="str">
            <v/>
          </cell>
        </row>
        <row r="36">
          <cell r="A36" t="str">
            <v>1.</v>
          </cell>
          <cell r="C36" t="str">
            <v>P a s i r</v>
          </cell>
          <cell r="D36" t="str">
            <v>M01</v>
          </cell>
          <cell r="E36" t="str">
            <v>M3</v>
          </cell>
          <cell r="F36">
            <v>107368</v>
          </cell>
          <cell r="G36" t="str">
            <v xml:space="preserve"> Base Camp</v>
          </cell>
        </row>
        <row r="38">
          <cell r="A38" t="str">
            <v>2.</v>
          </cell>
          <cell r="C38" t="str">
            <v>Batu Kali</v>
          </cell>
          <cell r="D38" t="str">
            <v>M02</v>
          </cell>
          <cell r="E38" t="str">
            <v>M3</v>
          </cell>
          <cell r="F38">
            <v>125080</v>
          </cell>
          <cell r="G38" t="str">
            <v xml:space="preserve"> Lokasi Pekerjaan</v>
          </cell>
        </row>
        <row r="40">
          <cell r="A40" t="str">
            <v>3.</v>
          </cell>
          <cell r="C40" t="str">
            <v>Agregat Kasar</v>
          </cell>
          <cell r="D40" t="str">
            <v>M03</v>
          </cell>
          <cell r="E40" t="str">
            <v>M3</v>
          </cell>
          <cell r="F40">
            <v>146995.31</v>
          </cell>
          <cell r="G40" t="str">
            <v xml:space="preserve"> Base Camp</v>
          </cell>
        </row>
        <row r="42">
          <cell r="A42" t="str">
            <v>4.</v>
          </cell>
          <cell r="C42" t="str">
            <v>Agregat Halus</v>
          </cell>
          <cell r="D42" t="str">
            <v>M04</v>
          </cell>
          <cell r="E42" t="str">
            <v>M3</v>
          </cell>
          <cell r="F42">
            <v>149598.73037671429</v>
          </cell>
          <cell r="G42" t="str">
            <v xml:space="preserve"> Base Camp</v>
          </cell>
        </row>
        <row r="44">
          <cell r="A44" t="str">
            <v>5.</v>
          </cell>
          <cell r="C44" t="str">
            <v>F i l l e r</v>
          </cell>
          <cell r="D44" t="str">
            <v>M05</v>
          </cell>
          <cell r="E44" t="str">
            <v>KG</v>
          </cell>
          <cell r="F44">
            <v>670</v>
          </cell>
          <cell r="G44" t="str">
            <v xml:space="preserve"> Proses/Base Camp</v>
          </cell>
        </row>
        <row r="46">
          <cell r="A46" t="str">
            <v>6.</v>
          </cell>
          <cell r="C46" t="str">
            <v>Batu Belah</v>
          </cell>
          <cell r="D46" t="str">
            <v>M06</v>
          </cell>
          <cell r="E46" t="str">
            <v>M3</v>
          </cell>
          <cell r="F46">
            <v>131868</v>
          </cell>
          <cell r="G46" t="str">
            <v xml:space="preserve"> Lokasi Pekerjaan</v>
          </cell>
        </row>
        <row r="48">
          <cell r="A48" t="str">
            <v>7.</v>
          </cell>
          <cell r="C48" t="str">
            <v>G r a v e l</v>
          </cell>
          <cell r="D48" t="str">
            <v>M07</v>
          </cell>
          <cell r="E48" t="str">
            <v>M3</v>
          </cell>
          <cell r="F48">
            <v>115535</v>
          </cell>
          <cell r="G48" t="str">
            <v xml:space="preserve"> Base Camp</v>
          </cell>
        </row>
        <row r="50">
          <cell r="A50" t="str">
            <v>8.</v>
          </cell>
          <cell r="C50" t="str">
            <v>Material Tanah Timbunan</v>
          </cell>
          <cell r="D50" t="str">
            <v>M08</v>
          </cell>
          <cell r="E50" t="str">
            <v>M3</v>
          </cell>
          <cell r="F50">
            <v>23500</v>
          </cell>
          <cell r="G50" t="str">
            <v>Location</v>
          </cell>
        </row>
        <row r="52">
          <cell r="A52" t="str">
            <v>9.</v>
          </cell>
          <cell r="C52" t="str">
            <v>Material Pilihan</v>
          </cell>
          <cell r="D52" t="str">
            <v>M09</v>
          </cell>
          <cell r="E52" t="str">
            <v>M3</v>
          </cell>
          <cell r="F52">
            <v>80269</v>
          </cell>
          <cell r="G52" t="str">
            <v xml:space="preserve"> Quarry</v>
          </cell>
        </row>
        <row r="54">
          <cell r="A54" t="str">
            <v>10.</v>
          </cell>
          <cell r="C54" t="str">
            <v>Aspal Cut Back</v>
          </cell>
          <cell r="D54" t="str">
            <v>M10</v>
          </cell>
          <cell r="E54" t="str">
            <v>KG</v>
          </cell>
          <cell r="F54">
            <v>4000</v>
          </cell>
          <cell r="G54" t="str">
            <v xml:space="preserve"> Base Camp</v>
          </cell>
        </row>
        <row r="56">
          <cell r="A56" t="str">
            <v>11.</v>
          </cell>
          <cell r="C56" t="str">
            <v>Kerosen / Minyak Tanah</v>
          </cell>
          <cell r="D56" t="str">
            <v>M11</v>
          </cell>
          <cell r="E56" t="str">
            <v>LITER</v>
          </cell>
          <cell r="F56">
            <v>2000</v>
          </cell>
          <cell r="G56" t="str">
            <v xml:space="preserve"> Base Camp</v>
          </cell>
        </row>
        <row r="58">
          <cell r="A58" t="str">
            <v>12.</v>
          </cell>
          <cell r="C58" t="str">
            <v>S e m e n</v>
          </cell>
          <cell r="D58" t="str">
            <v>M12</v>
          </cell>
          <cell r="E58" t="str">
            <v>ZAK</v>
          </cell>
          <cell r="F58">
            <v>31000</v>
          </cell>
          <cell r="G58" t="str">
            <v xml:space="preserve"> Base Camp</v>
          </cell>
        </row>
        <row r="60">
          <cell r="A60" t="str">
            <v>13.</v>
          </cell>
          <cell r="C60" t="str">
            <v>Besi Beton</v>
          </cell>
          <cell r="D60" t="str">
            <v>M13</v>
          </cell>
          <cell r="E60" t="str">
            <v>Kg</v>
          </cell>
          <cell r="F60">
            <v>5900</v>
          </cell>
          <cell r="G60" t="str">
            <v xml:space="preserve"> Lokasi Pekerjaan</v>
          </cell>
        </row>
        <row r="62">
          <cell r="A62" t="str">
            <v>14.</v>
          </cell>
          <cell r="C62" t="str">
            <v>Kawat Beton</v>
          </cell>
          <cell r="D62" t="str">
            <v>M14</v>
          </cell>
          <cell r="E62" t="str">
            <v>Kg</v>
          </cell>
          <cell r="F62">
            <v>9000</v>
          </cell>
          <cell r="G62" t="str">
            <v xml:space="preserve"> Lokasi Pekerjaan</v>
          </cell>
        </row>
        <row r="64">
          <cell r="A64" t="str">
            <v>15.</v>
          </cell>
          <cell r="C64" t="str">
            <v>Kawat Bronjong</v>
          </cell>
          <cell r="D64" t="str">
            <v>M15</v>
          </cell>
          <cell r="E64" t="str">
            <v>Kg</v>
          </cell>
          <cell r="F64">
            <v>10000</v>
          </cell>
          <cell r="G64" t="str">
            <v xml:space="preserve"> Lokasi Pekerjaan</v>
          </cell>
        </row>
        <row r="66">
          <cell r="A66" t="str">
            <v>16.</v>
          </cell>
          <cell r="C66" t="str">
            <v>S i r t u</v>
          </cell>
          <cell r="D66" t="str">
            <v>M16</v>
          </cell>
          <cell r="E66" t="str">
            <v>M3</v>
          </cell>
          <cell r="F66">
            <v>113269</v>
          </cell>
          <cell r="G66" t="str">
            <v xml:space="preserve"> Lokasi Pekerjaan</v>
          </cell>
        </row>
        <row r="68">
          <cell r="A68" t="str">
            <v>17.</v>
          </cell>
          <cell r="C68" t="str">
            <v>Cat Marka Jalan</v>
          </cell>
          <cell r="D68" t="str">
            <v>M17</v>
          </cell>
          <cell r="E68" t="str">
            <v>Kg</v>
          </cell>
          <cell r="F68">
            <v>34965</v>
          </cell>
          <cell r="G68" t="str">
            <v xml:space="preserve"> Lokasi Pekerjaan</v>
          </cell>
        </row>
        <row r="70">
          <cell r="A70" t="str">
            <v>18.</v>
          </cell>
          <cell r="C70" t="str">
            <v>P a k u</v>
          </cell>
          <cell r="D70" t="str">
            <v>M18</v>
          </cell>
          <cell r="E70" t="str">
            <v>Kg</v>
          </cell>
          <cell r="F70">
            <v>11000</v>
          </cell>
          <cell r="G70" t="str">
            <v xml:space="preserve"> Lokasi Pekerjaan</v>
          </cell>
        </row>
        <row r="72">
          <cell r="G72" t="str">
            <v>Bersambung</v>
          </cell>
        </row>
        <row r="73">
          <cell r="A73" t="str">
            <v>DAFTAR</v>
          </cell>
        </row>
        <row r="74">
          <cell r="A74" t="str">
            <v>HARGA DASAR SATUAN BAHAN</v>
          </cell>
        </row>
        <row r="75">
          <cell r="G75" t="str">
            <v>Lanjutan 1</v>
          </cell>
        </row>
        <row r="76">
          <cell r="F76" t="str">
            <v>HARGA</v>
          </cell>
          <cell r="G76" t="str">
            <v/>
          </cell>
        </row>
        <row r="77">
          <cell r="A77" t="str">
            <v>No.</v>
          </cell>
          <cell r="B77" t="str">
            <v>U R A I A N</v>
          </cell>
          <cell r="D77" t="str">
            <v>KODE</v>
          </cell>
          <cell r="E77" t="str">
            <v>SATUAN</v>
          </cell>
          <cell r="F77" t="str">
            <v>SATUAN</v>
          </cell>
          <cell r="G77" t="str">
            <v>KETERANGAN</v>
          </cell>
        </row>
        <row r="78">
          <cell r="F78" t="str">
            <v>( Rp.)</v>
          </cell>
          <cell r="G78" t="str">
            <v/>
          </cell>
        </row>
        <row r="80">
          <cell r="A80" t="str">
            <v>19.</v>
          </cell>
          <cell r="C80" t="str">
            <v>Kayu Perancah</v>
          </cell>
          <cell r="D80" t="str">
            <v>M19</v>
          </cell>
          <cell r="E80" t="str">
            <v>M3</v>
          </cell>
          <cell r="F80">
            <v>1035000</v>
          </cell>
          <cell r="G80" t="str">
            <v xml:space="preserve"> Lokasi Pekerjaan</v>
          </cell>
        </row>
        <row r="82">
          <cell r="A82" t="str">
            <v>20.</v>
          </cell>
          <cell r="C82" t="str">
            <v>B e n s i n</v>
          </cell>
          <cell r="D82" t="str">
            <v>M20</v>
          </cell>
          <cell r="E82" t="str">
            <v>LITER</v>
          </cell>
          <cell r="F82">
            <v>2400</v>
          </cell>
          <cell r="G82" t="str">
            <v xml:space="preserve"> Base Camp</v>
          </cell>
        </row>
        <row r="84">
          <cell r="A84" t="str">
            <v>21.</v>
          </cell>
          <cell r="C84" t="str">
            <v>S o l a r</v>
          </cell>
          <cell r="D84" t="str">
            <v>M21</v>
          </cell>
          <cell r="E84" t="str">
            <v>LITER</v>
          </cell>
          <cell r="F84">
            <v>2000</v>
          </cell>
          <cell r="G84" t="str">
            <v xml:space="preserve"> Base Camp</v>
          </cell>
        </row>
        <row r="86">
          <cell r="A86" t="str">
            <v>22.</v>
          </cell>
          <cell r="C86" t="str">
            <v>Minyak Pelumas / Olie</v>
          </cell>
          <cell r="D86" t="str">
            <v>M22</v>
          </cell>
          <cell r="E86" t="str">
            <v>LITER</v>
          </cell>
          <cell r="F86">
            <v>30000</v>
          </cell>
          <cell r="G86" t="str">
            <v xml:space="preserve"> Base Camp</v>
          </cell>
        </row>
        <row r="88">
          <cell r="A88" t="str">
            <v>23.</v>
          </cell>
          <cell r="C88" t="str">
            <v>Plastik Filter</v>
          </cell>
          <cell r="D88" t="str">
            <v>M23</v>
          </cell>
          <cell r="E88" t="str">
            <v>M2</v>
          </cell>
          <cell r="F88">
            <v>15000</v>
          </cell>
          <cell r="G88" t="str">
            <v xml:space="preserve"> Lokasi Pekerjaan</v>
          </cell>
        </row>
        <row r="90">
          <cell r="A90" t="str">
            <v>24.</v>
          </cell>
          <cell r="C90" t="str">
            <v>Pipa Galvanis Dia. 3"</v>
          </cell>
          <cell r="D90" t="str">
            <v>M24</v>
          </cell>
          <cell r="E90" t="str">
            <v>Batang</v>
          </cell>
          <cell r="F90">
            <v>333000</v>
          </cell>
          <cell r="G90" t="str">
            <v xml:space="preserve"> Lokasi Pekerjaan</v>
          </cell>
        </row>
        <row r="92">
          <cell r="A92" t="str">
            <v>25.</v>
          </cell>
          <cell r="C92" t="str">
            <v>Pipa Porus</v>
          </cell>
          <cell r="D92" t="str">
            <v>M25</v>
          </cell>
          <cell r="E92" t="str">
            <v>M'</v>
          </cell>
          <cell r="F92">
            <v>19000</v>
          </cell>
          <cell r="G92" t="str">
            <v xml:space="preserve"> Lokasi Pekerjaan</v>
          </cell>
        </row>
        <row r="94">
          <cell r="A94" t="str">
            <v>26.</v>
          </cell>
          <cell r="C94" t="str">
            <v>Agregat Base Kelas A</v>
          </cell>
          <cell r="D94" t="str">
            <v>M26</v>
          </cell>
          <cell r="E94" t="str">
            <v>M3</v>
          </cell>
          <cell r="F94">
            <v>141733.72886387733</v>
          </cell>
          <cell r="G94" t="str">
            <v xml:space="preserve"> Base Camp</v>
          </cell>
        </row>
        <row r="96">
          <cell r="A96" t="str">
            <v>27.</v>
          </cell>
          <cell r="C96" t="str">
            <v>Agregat Base Kelas B</v>
          </cell>
          <cell r="D96" t="str">
            <v>M27</v>
          </cell>
          <cell r="E96" t="str">
            <v>M3</v>
          </cell>
          <cell r="F96">
            <v>136689.95573075037</v>
          </cell>
          <cell r="G96" t="str">
            <v xml:space="preserve"> Base Camp</v>
          </cell>
        </row>
        <row r="98">
          <cell r="A98" t="str">
            <v>28.</v>
          </cell>
          <cell r="C98" t="str">
            <v>Agregat Base Kelas C1</v>
          </cell>
          <cell r="D98" t="str">
            <v>M28</v>
          </cell>
          <cell r="E98" t="str">
            <v>M3</v>
          </cell>
          <cell r="F98">
            <v>45000</v>
          </cell>
          <cell r="G98" t="str">
            <v xml:space="preserve"> Base Camp</v>
          </cell>
        </row>
        <row r="100">
          <cell r="A100" t="str">
            <v>29.</v>
          </cell>
          <cell r="C100" t="str">
            <v>Agregat Base Kelas C2</v>
          </cell>
          <cell r="D100" t="str">
            <v>M29</v>
          </cell>
          <cell r="E100" t="str">
            <v>M3</v>
          </cell>
          <cell r="F100">
            <v>40000</v>
          </cell>
          <cell r="G100" t="str">
            <v xml:space="preserve"> Base Camp</v>
          </cell>
        </row>
        <row r="102">
          <cell r="A102" t="str">
            <v>30.</v>
          </cell>
          <cell r="C102" t="str">
            <v>Geotextile</v>
          </cell>
          <cell r="D102" t="str">
            <v>M30</v>
          </cell>
          <cell r="E102" t="str">
            <v>M2</v>
          </cell>
          <cell r="F102">
            <v>7500</v>
          </cell>
          <cell r="G102" t="str">
            <v xml:space="preserve"> Lokasi Pekerjaan</v>
          </cell>
        </row>
        <row r="104">
          <cell r="A104" t="str">
            <v>31.</v>
          </cell>
          <cell r="C104" t="str">
            <v>Aspal Emulsi</v>
          </cell>
          <cell r="D104" t="str">
            <v>M31</v>
          </cell>
          <cell r="E104" t="str">
            <v>Kg</v>
          </cell>
          <cell r="F104">
            <v>4100</v>
          </cell>
          <cell r="G104" t="str">
            <v xml:space="preserve"> Base Camp</v>
          </cell>
        </row>
        <row r="106">
          <cell r="A106" t="str">
            <v>32.</v>
          </cell>
          <cell r="C106" t="str">
            <v>Gebalan Rumput</v>
          </cell>
          <cell r="D106" t="str">
            <v>M32</v>
          </cell>
          <cell r="E106" t="str">
            <v>M2</v>
          </cell>
          <cell r="F106">
            <v>8000</v>
          </cell>
          <cell r="G106" t="str">
            <v xml:space="preserve"> Lokasi Pekerjaan</v>
          </cell>
        </row>
        <row r="108">
          <cell r="A108" t="str">
            <v>33.</v>
          </cell>
          <cell r="C108" t="str">
            <v>Thinner</v>
          </cell>
          <cell r="D108" t="str">
            <v>M33</v>
          </cell>
          <cell r="E108" t="str">
            <v>LITER</v>
          </cell>
          <cell r="F108">
            <v>18000</v>
          </cell>
          <cell r="G108" t="str">
            <v xml:space="preserve"> Lokasi Pekerjaan</v>
          </cell>
        </row>
        <row r="110">
          <cell r="A110" t="str">
            <v>34.</v>
          </cell>
          <cell r="C110" t="str">
            <v>Glass Bit</v>
          </cell>
          <cell r="D110" t="str">
            <v>M34</v>
          </cell>
          <cell r="E110" t="str">
            <v>Kg</v>
          </cell>
          <cell r="F110">
            <v>45000</v>
          </cell>
          <cell r="G110" t="str">
            <v xml:space="preserve"> Lokasi Pekerjaan</v>
          </cell>
        </row>
        <row r="112">
          <cell r="A112" t="str">
            <v>35.</v>
          </cell>
          <cell r="C112" t="str">
            <v>Pelat Rambu</v>
          </cell>
          <cell r="D112" t="str">
            <v>M35</v>
          </cell>
          <cell r="E112" t="str">
            <v>BH</v>
          </cell>
          <cell r="F112">
            <v>80000</v>
          </cell>
          <cell r="G112" t="str">
            <v xml:space="preserve"> Lokasi Pekerjaan</v>
          </cell>
        </row>
        <row r="114">
          <cell r="A114" t="str">
            <v>36.</v>
          </cell>
          <cell r="C114" t="str">
            <v>Rel Pengaman (Guard Rail)</v>
          </cell>
          <cell r="D114" t="str">
            <v>M36</v>
          </cell>
          <cell r="E114" t="str">
            <v>M'</v>
          </cell>
          <cell r="F114">
            <v>300000</v>
          </cell>
          <cell r="G114" t="str">
            <v xml:space="preserve"> Lokasi Pekerjaan</v>
          </cell>
        </row>
        <row r="116">
          <cell r="G116" t="str">
            <v>Bersambung</v>
          </cell>
        </row>
        <row r="117">
          <cell r="A117" t="str">
            <v>DAFTAR</v>
          </cell>
        </row>
        <row r="118">
          <cell r="A118" t="str">
            <v>HARGA DASAR SATUAN BAHAN</v>
          </cell>
        </row>
        <row r="119">
          <cell r="G119" t="str">
            <v>Lanjutan - 2</v>
          </cell>
        </row>
        <row r="120">
          <cell r="F120" t="str">
            <v>HARGA</v>
          </cell>
          <cell r="G120" t="str">
            <v/>
          </cell>
        </row>
        <row r="121">
          <cell r="A121" t="str">
            <v>No.</v>
          </cell>
          <cell r="B121" t="str">
            <v>U R A I A N</v>
          </cell>
          <cell r="D121" t="str">
            <v>KODE</v>
          </cell>
          <cell r="E121" t="str">
            <v>SATUAN</v>
          </cell>
          <cell r="F121" t="str">
            <v>SATUAN</v>
          </cell>
          <cell r="G121" t="str">
            <v>KETERANGAN</v>
          </cell>
        </row>
        <row r="122">
          <cell r="F122" t="str">
            <v>( Rp.)</v>
          </cell>
          <cell r="G122" t="str">
            <v/>
          </cell>
        </row>
        <row r="124">
          <cell r="A124" t="str">
            <v>37.</v>
          </cell>
          <cell r="C124" t="str">
            <v>Beton Kelas K-350</v>
          </cell>
          <cell r="D124" t="str">
            <v>M37</v>
          </cell>
          <cell r="E124" t="str">
            <v>M3</v>
          </cell>
          <cell r="F124">
            <v>705070.62999999989</v>
          </cell>
          <cell r="G124" t="str">
            <v xml:space="preserve"> Lokasi Pekerjaan</v>
          </cell>
        </row>
        <row r="126">
          <cell r="A126" t="str">
            <v>38.</v>
          </cell>
          <cell r="C126" t="str">
            <v>Beton Kelas K-175</v>
          </cell>
          <cell r="D126" t="str">
            <v>M38</v>
          </cell>
          <cell r="E126" t="str">
            <v>M3</v>
          </cell>
          <cell r="F126">
            <v>597369.25599999994</v>
          </cell>
          <cell r="G126" t="str">
            <v xml:space="preserve"> Lokasi Pekerjaan</v>
          </cell>
        </row>
        <row r="128">
          <cell r="A128" t="str">
            <v>39.</v>
          </cell>
          <cell r="C128" t="str">
            <v>Baja Tulangan</v>
          </cell>
          <cell r="D128" t="str">
            <v>M39</v>
          </cell>
          <cell r="E128" t="str">
            <v>Kg</v>
          </cell>
          <cell r="F128">
            <v>7836.4</v>
          </cell>
          <cell r="G128" t="str">
            <v xml:space="preserve"> Lokasi Pekerjaan</v>
          </cell>
        </row>
        <row r="130">
          <cell r="A130" t="str">
            <v>40.</v>
          </cell>
          <cell r="C130" t="str">
            <v>Kapur sebagai Filler</v>
          </cell>
          <cell r="D130" t="str">
            <v>M40</v>
          </cell>
          <cell r="E130" t="str">
            <v>M3</v>
          </cell>
          <cell r="F130">
            <v>22500</v>
          </cell>
          <cell r="G130" t="str">
            <v xml:space="preserve"> Hasil Proses</v>
          </cell>
        </row>
        <row r="132">
          <cell r="A132" t="str">
            <v>41.</v>
          </cell>
          <cell r="C132" t="str">
            <v>Chipping</v>
          </cell>
          <cell r="D132" t="str">
            <v>M41</v>
          </cell>
          <cell r="E132" t="str">
            <v>M3</v>
          </cell>
          <cell r="F132">
            <v>21523.46</v>
          </cell>
          <cell r="G132" t="str">
            <v xml:space="preserve"> Base Camp</v>
          </cell>
        </row>
        <row r="134">
          <cell r="A134" t="str">
            <v>42.</v>
          </cell>
          <cell r="C134" t="str">
            <v>Cat</v>
          </cell>
          <cell r="D134" t="str">
            <v>M42</v>
          </cell>
          <cell r="E134" t="str">
            <v>Kg</v>
          </cell>
          <cell r="F134">
            <v>17500</v>
          </cell>
          <cell r="G134" t="str">
            <v xml:space="preserve"> Base Camp</v>
          </cell>
        </row>
        <row r="136">
          <cell r="A136" t="str">
            <v>41.</v>
          </cell>
          <cell r="C136" t="str">
            <v>Pemantul Cahaya (Reflector)</v>
          </cell>
          <cell r="D136" t="str">
            <v>M43</v>
          </cell>
          <cell r="E136" t="str">
            <v>Bh</v>
          </cell>
          <cell r="F136">
            <v>6500</v>
          </cell>
          <cell r="G136" t="str">
            <v xml:space="preserve"> Base Camp</v>
          </cell>
        </row>
        <row r="138">
          <cell r="A138" t="str">
            <v>44.</v>
          </cell>
          <cell r="C138" t="str">
            <v>Pasir Urug</v>
          </cell>
          <cell r="D138" t="str">
            <v>M44</v>
          </cell>
          <cell r="E138" t="str">
            <v>M3</v>
          </cell>
          <cell r="F138">
            <v>91080</v>
          </cell>
          <cell r="G138" t="str">
            <v xml:space="preserve"> Base Camp</v>
          </cell>
        </row>
        <row r="140">
          <cell r="A140" t="str">
            <v>45.</v>
          </cell>
          <cell r="C140" t="str">
            <v>Arcobell</v>
          </cell>
          <cell r="D140" t="str">
            <v>M45</v>
          </cell>
          <cell r="E140" t="str">
            <v>Kg</v>
          </cell>
          <cell r="F140">
            <v>10000</v>
          </cell>
          <cell r="G140" t="str">
            <v xml:space="preserve"> Base Camp</v>
          </cell>
        </row>
      </sheetData>
      <sheetData sheetId="14"/>
      <sheetData sheetId="15" refreshError="1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Biaya"/>
      <sheetName val="Kuantitas &amp; Harga"/>
      <sheetName val="Pekerjaan Utama"/>
      <sheetName val="%"/>
    </sheetNames>
    <sheetDataSet>
      <sheetData sheetId="0"/>
      <sheetData sheetId="1">
        <row r="24">
          <cell r="G24">
            <v>96600000</v>
          </cell>
        </row>
        <row r="48">
          <cell r="G48">
            <v>602499470</v>
          </cell>
        </row>
        <row r="82">
          <cell r="G82">
            <v>1824916522.2684591</v>
          </cell>
        </row>
        <row r="97">
          <cell r="G97">
            <v>654252080</v>
          </cell>
        </row>
        <row r="117">
          <cell r="G117">
            <v>3513297203.3497653</v>
          </cell>
        </row>
        <row r="151">
          <cell r="G151">
            <v>3999705176.25</v>
          </cell>
        </row>
        <row r="324">
          <cell r="G324">
            <v>678589516.49579549</v>
          </cell>
        </row>
        <row r="382">
          <cell r="G382">
            <v>13000000</v>
          </cell>
        </row>
        <row r="409">
          <cell r="G409">
            <v>0</v>
          </cell>
        </row>
        <row r="422">
          <cell r="G422">
            <v>0</v>
          </cell>
        </row>
      </sheetData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 SITE"/>
      <sheetName val="Daftar Harga"/>
      <sheetName val="Ls MOB &amp; Pem.LL "/>
      <sheetName val="MOB"/>
      <sheetName val="Analisa"/>
      <sheetName val="plant"/>
      <sheetName val="Lamp.7"/>
      <sheetName val="staff&amp;sub"/>
      <sheetName val="Daftar Kuantitas"/>
      <sheetName val="Rekap"/>
      <sheetName val="Schedul"/>
      <sheetName val="Sima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.EVA"/>
      <sheetName val="EVA"/>
      <sheetName val="REKAP-OE"/>
      <sheetName val="RAB-OE"/>
      <sheetName val="Nego"/>
      <sheetName val="SCHE"/>
      <sheetName val="H.Upah"/>
      <sheetName val="H.Mtrl"/>
      <sheetName val="Anl"/>
      <sheetName val="M1"/>
      <sheetName val="R1"/>
      <sheetName val="R1 2"/>
      <sheetName val="S1"/>
      <sheetName val="F1"/>
      <sheetName val="M2"/>
      <sheetName val="R2"/>
      <sheetName val="R2 2"/>
      <sheetName val="S2"/>
      <sheetName val="F2"/>
      <sheetName val="M3"/>
      <sheetName val="R3"/>
      <sheetName val="R3 2"/>
      <sheetName val="S3"/>
      <sheetName val="F3"/>
      <sheetName val="M4"/>
      <sheetName val="R4"/>
      <sheetName val="R4 2"/>
      <sheetName val="S4"/>
      <sheetName val="M5"/>
      <sheetName val="R5"/>
      <sheetName val="R5 2"/>
      <sheetName val="S5"/>
      <sheetName val="M6"/>
      <sheetName val="R6"/>
      <sheetName val="R6 2"/>
      <sheetName val="S6"/>
      <sheetName val="M7"/>
      <sheetName val="R7"/>
      <sheetName val="R7 2"/>
      <sheetName val="S7"/>
      <sheetName val="M8"/>
      <sheetName val="R8"/>
      <sheetName val="R8 2"/>
      <sheetName val="S8"/>
      <sheetName val="M9"/>
      <sheetName val="R9"/>
      <sheetName val="R9 2"/>
      <sheetName val="S9"/>
      <sheetName val="F9"/>
      <sheetName val="M10"/>
      <sheetName val="R10"/>
      <sheetName val="R10 2"/>
      <sheetName val="S10"/>
      <sheetName val="F10"/>
      <sheetName val="M11"/>
      <sheetName val="R11"/>
      <sheetName val="R11 2"/>
      <sheetName val="S11"/>
      <sheetName val="F11"/>
      <sheetName val="M12"/>
      <sheetName val="R12"/>
      <sheetName val="R12 2"/>
      <sheetName val="S12"/>
      <sheetName val="F12"/>
      <sheetName val="M13"/>
      <sheetName val="R13"/>
      <sheetName val="R13 2"/>
      <sheetName val="S13"/>
      <sheetName val="F13"/>
      <sheetName val="M14"/>
      <sheetName val="R14"/>
      <sheetName val="R14 2 "/>
      <sheetName val="S14"/>
      <sheetName val="F14"/>
      <sheetName val="M15"/>
      <sheetName val="R15"/>
      <sheetName val="R15 2"/>
      <sheetName val="S15"/>
      <sheetName val="F15"/>
      <sheetName val="M16"/>
      <sheetName val="R16"/>
      <sheetName val="R16 2"/>
      <sheetName val="S16"/>
      <sheetName val="F16"/>
      <sheetName val="M17"/>
      <sheetName val="R17"/>
      <sheetName val="R17 2"/>
      <sheetName val="S17"/>
      <sheetName val="F17"/>
      <sheetName val="M18"/>
      <sheetName val="R18"/>
      <sheetName val="R18 2"/>
      <sheetName val="S18"/>
      <sheetName val="F18"/>
      <sheetName val="M19"/>
      <sheetName val="R19"/>
      <sheetName val="R19 2"/>
      <sheetName val="S19"/>
      <sheetName val="F19"/>
      <sheetName val="M20"/>
      <sheetName val="R20"/>
      <sheetName val="R20 2"/>
      <sheetName val="S20"/>
      <sheetName val="F20"/>
      <sheetName val="M21"/>
      <sheetName val="R21"/>
      <sheetName val="R21 2"/>
      <sheetName val="S21"/>
      <sheetName val="F21"/>
      <sheetName val="M22"/>
      <sheetName val="R22"/>
      <sheetName val="R22 2"/>
      <sheetName val="S22"/>
      <sheetName val="F22"/>
      <sheetName val="M23"/>
      <sheetName val="R23"/>
      <sheetName val="R23 2"/>
      <sheetName val="S23"/>
      <sheetName val="F23"/>
      <sheetName val="M24"/>
      <sheetName val="R24"/>
      <sheetName val="R24 2"/>
      <sheetName val="S24"/>
      <sheetName val="F24"/>
      <sheetName val="M25"/>
      <sheetName val="R25"/>
      <sheetName val="R25 2"/>
      <sheetName val="S25"/>
      <sheetName val="F25"/>
      <sheetName val="M26"/>
      <sheetName val="R26"/>
      <sheetName val="R26 2"/>
      <sheetName val="S26"/>
      <sheetName val="F26"/>
      <sheetName val="M27"/>
      <sheetName val="R27"/>
      <sheetName val="R27 2"/>
      <sheetName val="S27"/>
      <sheetName val="F27"/>
      <sheetName val="M28"/>
      <sheetName val="R28"/>
      <sheetName val="R28 2"/>
      <sheetName val="S28"/>
      <sheetName val="F28"/>
      <sheetName val="M29"/>
      <sheetName val="R29"/>
      <sheetName val="R29 2"/>
      <sheetName val="S29"/>
      <sheetName val="F29"/>
      <sheetName val="M30"/>
      <sheetName val="R30"/>
      <sheetName val="R30 2"/>
      <sheetName val="S30"/>
      <sheetName val="F30"/>
      <sheetName val="M31"/>
      <sheetName val="R31"/>
      <sheetName val="R31 2"/>
      <sheetName val="S31"/>
      <sheetName val="F31"/>
      <sheetName val="M32"/>
      <sheetName val="R32"/>
      <sheetName val="R32 2"/>
      <sheetName val="S32"/>
      <sheetName val="F32"/>
      <sheetName val="M33"/>
      <sheetName val="R33"/>
      <sheetName val="R33 2"/>
      <sheetName val="S33"/>
      <sheetName val="F33"/>
      <sheetName val="M34"/>
      <sheetName val="R34"/>
      <sheetName val="R34 2"/>
      <sheetName val="S34"/>
      <sheetName val="F34"/>
      <sheetName val="M35"/>
      <sheetName val="R35"/>
      <sheetName val="R35 2"/>
      <sheetName val="S35"/>
      <sheetName val="F35"/>
      <sheetName val="B1"/>
      <sheetName val="RB1"/>
      <sheetName val="RB1 2"/>
      <sheetName val="SB1"/>
      <sheetName val="FB1"/>
      <sheetName val="B2"/>
      <sheetName val="RB2"/>
      <sheetName val="RB2 2"/>
      <sheetName val="SB2"/>
      <sheetName val="FB2"/>
      <sheetName val="B3"/>
      <sheetName val="RB3"/>
      <sheetName val="RB3 2"/>
      <sheetName val="SB3"/>
      <sheetName val="FB3"/>
      <sheetName val="B4"/>
      <sheetName val="RB4"/>
      <sheetName val="RB4 2"/>
      <sheetName val="SB4"/>
      <sheetName val="FB4"/>
      <sheetName val="B5"/>
      <sheetName val="RB5"/>
      <sheetName val="RB5 2"/>
      <sheetName val="SB5"/>
      <sheetName val="FB5"/>
      <sheetName val="B6"/>
      <sheetName val="RB6"/>
      <sheetName val="RB6 2"/>
      <sheetName val="SB6"/>
      <sheetName val="FB6"/>
      <sheetName val="B7"/>
      <sheetName val="RB7"/>
      <sheetName val="RB7 2"/>
      <sheetName val="SB7"/>
      <sheetName val="FB7"/>
      <sheetName val="B8"/>
      <sheetName val="RB8"/>
      <sheetName val="RB8 2"/>
      <sheetName val="SB8"/>
      <sheetName val="FB8"/>
      <sheetName val="B9"/>
      <sheetName val="RB9"/>
      <sheetName val="RB9 2"/>
      <sheetName val="SB9"/>
      <sheetName val="FB9"/>
      <sheetName val="M36"/>
      <sheetName val="M37"/>
      <sheetName val="RAB"/>
      <sheetName val="REKA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D6">
            <v>72000</v>
          </cell>
        </row>
      </sheetData>
      <sheetData sheetId="7">
        <row r="7">
          <cell r="E7">
            <v>45000</v>
          </cell>
        </row>
        <row r="8">
          <cell r="E8">
            <v>75000</v>
          </cell>
        </row>
        <row r="10">
          <cell r="E10">
            <v>166000</v>
          </cell>
        </row>
        <row r="11">
          <cell r="E11">
            <v>525</v>
          </cell>
        </row>
        <row r="12">
          <cell r="E12">
            <v>135000</v>
          </cell>
        </row>
        <row r="13">
          <cell r="E13">
            <v>14500</v>
          </cell>
        </row>
        <row r="14">
          <cell r="E14">
            <v>16000</v>
          </cell>
        </row>
        <row r="15">
          <cell r="E15">
            <v>37000</v>
          </cell>
        </row>
        <row r="16">
          <cell r="E16">
            <v>41000</v>
          </cell>
        </row>
        <row r="17">
          <cell r="E17">
            <v>23000</v>
          </cell>
        </row>
        <row r="18">
          <cell r="E18">
            <v>25000</v>
          </cell>
        </row>
        <row r="28">
          <cell r="E28">
            <v>13000</v>
          </cell>
        </row>
        <row r="29">
          <cell r="E29">
            <v>2000000</v>
          </cell>
        </row>
        <row r="30">
          <cell r="E30">
            <v>45000</v>
          </cell>
        </row>
        <row r="31">
          <cell r="E31">
            <v>3950000</v>
          </cell>
        </row>
        <row r="32">
          <cell r="E32">
            <v>3150000</v>
          </cell>
        </row>
        <row r="33">
          <cell r="E33">
            <v>2700000</v>
          </cell>
        </row>
        <row r="36">
          <cell r="E36">
            <v>2150000</v>
          </cell>
        </row>
        <row r="37">
          <cell r="E37">
            <v>2560</v>
          </cell>
        </row>
        <row r="38">
          <cell r="E38">
            <v>3050</v>
          </cell>
        </row>
        <row r="39">
          <cell r="E39">
            <v>5500</v>
          </cell>
        </row>
        <row r="40">
          <cell r="E40">
            <v>10250</v>
          </cell>
        </row>
        <row r="46">
          <cell r="E46">
            <v>65000</v>
          </cell>
        </row>
        <row r="48">
          <cell r="E48">
            <v>45000</v>
          </cell>
        </row>
        <row r="50">
          <cell r="E50">
            <v>15000</v>
          </cell>
        </row>
        <row r="51">
          <cell r="E51">
            <v>50000</v>
          </cell>
        </row>
        <row r="52">
          <cell r="E52">
            <v>35000</v>
          </cell>
        </row>
        <row r="55">
          <cell r="E55">
            <v>3150000</v>
          </cell>
        </row>
        <row r="57">
          <cell r="E57">
            <v>185000</v>
          </cell>
        </row>
        <row r="58">
          <cell r="E58">
            <v>80000</v>
          </cell>
        </row>
        <row r="59">
          <cell r="E59">
            <v>79000</v>
          </cell>
        </row>
        <row r="60">
          <cell r="E60">
            <v>42000</v>
          </cell>
        </row>
        <row r="62">
          <cell r="E62">
            <v>1050</v>
          </cell>
        </row>
        <row r="63">
          <cell r="E63">
            <v>2200</v>
          </cell>
        </row>
        <row r="68">
          <cell r="E68">
            <v>70000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RAB"/>
      <sheetName val="Analisa"/>
      <sheetName val="Upah Bahan"/>
      <sheetName val="Rekap Analisa"/>
      <sheetName val="Scedhule"/>
      <sheetName val="Daf.Personil"/>
      <sheetName val="Daf.Alat"/>
      <sheetName val="Subkontrak"/>
      <sheetName val="Kamu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XXXX"/>
      <sheetName val="RAP"/>
      <sheetName val="Rekap"/>
      <sheetName val="Kuan&amp;Harga"/>
      <sheetName val="Ls-Mobilisasi (OK)"/>
      <sheetName val="SAT-DAS"/>
      <sheetName val="Ur-Anl (ok )"/>
      <sheetName val="Analisa (ok)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3">
          <cell r="I13">
            <v>3428.5714285714284</v>
          </cell>
        </row>
        <row r="15">
          <cell r="I15">
            <v>4285.7142857142853</v>
          </cell>
        </row>
        <row r="24">
          <cell r="I24">
            <v>38300</v>
          </cell>
        </row>
        <row r="27">
          <cell r="I27">
            <v>65700</v>
          </cell>
        </row>
        <row r="30">
          <cell r="I30">
            <v>19000</v>
          </cell>
        </row>
        <row r="31">
          <cell r="I31">
            <v>1000</v>
          </cell>
        </row>
        <row r="32">
          <cell r="I32">
            <v>800</v>
          </cell>
        </row>
        <row r="36">
          <cell r="I36">
            <v>3600</v>
          </cell>
        </row>
        <row r="37">
          <cell r="I37">
            <v>5500</v>
          </cell>
        </row>
        <row r="67">
          <cell r="I67">
            <v>270920</v>
          </cell>
        </row>
        <row r="68">
          <cell r="I68">
            <v>34820</v>
          </cell>
        </row>
        <row r="73">
          <cell r="I73">
            <v>200340</v>
          </cell>
        </row>
        <row r="76">
          <cell r="I76">
            <v>77290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KP"/>
      <sheetName val="RAB"/>
      <sheetName val="bahan"/>
      <sheetName val="anls"/>
      <sheetName val="TP ALAT"/>
      <sheetName val="OP ALAT"/>
      <sheetName val="ANATEK"/>
      <sheetName val="S-CURVE"/>
    </sheetNames>
    <sheetDataSet>
      <sheetData sheetId="0"/>
      <sheetData sheetId="1"/>
      <sheetData sheetId="2">
        <row r="19">
          <cell r="F19">
            <v>51000</v>
          </cell>
        </row>
        <row r="45">
          <cell r="F45">
            <v>17500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V.PERLINTASAN PIPA"/>
      <sheetName val="III.IPA 10 LPD"/>
      <sheetName val="1.Neo_pbersih-lap"/>
      <sheetName val="2.Neo_Galian"/>
      <sheetName val="3.Neo_Timb-tanah"/>
      <sheetName val="4.Neo_UrugPsr-aans-btkali"/>
      <sheetName val="5.Neo_PsBta"/>
      <sheetName val="6.Neo_StmpBtn123"/>
      <sheetName val="7.Neo_pipework"/>
      <sheetName val="II.BANG SIPIL"/>
      <sheetName val="BETON BERTULANG"/>
      <sheetName val="rekap harga satua"/>
      <sheetName val="Upah-Bahan"/>
      <sheetName val="Sewa Peralatan"/>
      <sheetName val="I.PIPA"/>
      <sheetName val="SAT PIPE"/>
      <sheetName val="."/>
      <sheetName val=".."/>
      <sheetName val="..."/>
      <sheetName val="...."/>
      <sheetName val="........."/>
      <sheetName val="......."/>
      <sheetName val="....."/>
      <sheetName val="UPAH"/>
      <sheetName val="bah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B.T"/>
      <sheetName val="Coba-co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C9">
            <v>0.61653755826699685</v>
          </cell>
        </row>
        <row r="11">
          <cell r="C11">
            <v>0.88781408390447547</v>
          </cell>
        </row>
      </sheetData>
      <sheetData sheetId="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RAB1"/>
      <sheetName val="Analisa"/>
      <sheetName val="AnalisaKosong"/>
      <sheetName val="Harga"/>
      <sheetName val="HitunganUtama"/>
      <sheetName val="B.T"/>
      <sheetName val="Hit Besi Puskesmas "/>
      <sheetName val="Hit Besi Gud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>
            <v>0.22195352097611887</v>
          </cell>
        </row>
        <row r="7">
          <cell r="C7">
            <v>0.39458403729087799</v>
          </cell>
        </row>
        <row r="15">
          <cell r="C15">
            <v>1.5783361491635119</v>
          </cell>
        </row>
        <row r="18">
          <cell r="C18">
            <v>2.2257005853438585</v>
          </cell>
        </row>
      </sheetData>
      <sheetData sheetId="12"/>
      <sheetData sheetId="1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xtures"/>
      <sheetName val="Rekap"/>
      <sheetName val="OE"/>
      <sheetName val="K Malang (bendungan)"/>
      <sheetName val="JEMB TIPE 2"/>
      <sheetName val="K Malang"/>
      <sheetName val="JEMB TIPE 4"/>
      <sheetName val="Bulakmangga"/>
      <sheetName val="CBL"/>
      <sheetName val="Analisa"/>
      <sheetName val="An. Beton"/>
      <sheetName val="Upah"/>
      <sheetName val="Material"/>
      <sheetName val="range harga"/>
      <sheetName val="Tulangan"/>
      <sheetName val="BeratBesi"/>
      <sheetName val="FIRE"/>
      <sheetName val="KUN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 RSU"/>
      <sheetName val="UPAH "/>
      <sheetName val="ANALISA "/>
      <sheetName val="schedule"/>
      <sheetName val="JDW. Bahan"/>
      <sheetName val="JDW, Alat"/>
      <sheetName val="JDW, Personil"/>
      <sheetName val="kuda -kuda"/>
      <sheetName val="bobot"/>
      <sheetName val="kosen pintu&amp;jende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N6" t="str">
            <v>Taksir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0nst 1"/>
      <sheetName val="S-Curve1"/>
      <sheetName val="Summary"/>
      <sheetName val="Persiapan (2)"/>
      <sheetName val="R kelas"/>
      <sheetName val="R Serbaguna"/>
      <sheetName val="R Guru"/>
      <sheetName val="Pagar"/>
      <sheetName val="Pustaka"/>
      <sheetName val="Parkir"/>
      <sheetName val="T Wudu"/>
      <sheetName val="p block"/>
      <sheetName val="water tank"/>
      <sheetName val="sanitasi"/>
      <sheetName val="furniture"/>
      <sheetName val="Mushalla"/>
      <sheetName val="Persiapan"/>
      <sheetName val="Toilet "/>
      <sheetName val="analisa"/>
      <sheetName val="upah &amp; bhan"/>
      <sheetName val="rcap t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4">
          <cell r="J24">
            <v>21050</v>
          </cell>
        </row>
        <row r="34">
          <cell r="J34">
            <v>19600</v>
          </cell>
        </row>
        <row r="44">
          <cell r="J44">
            <v>9400</v>
          </cell>
        </row>
        <row r="57">
          <cell r="J57">
            <v>52900</v>
          </cell>
        </row>
        <row r="70">
          <cell r="J70">
            <v>52900</v>
          </cell>
        </row>
        <row r="85">
          <cell r="J85">
            <v>169955</v>
          </cell>
        </row>
        <row r="102">
          <cell r="J102">
            <v>339250</v>
          </cell>
        </row>
        <row r="120">
          <cell r="J120">
            <v>579694</v>
          </cell>
        </row>
        <row r="138">
          <cell r="J138">
            <v>97345</v>
          </cell>
        </row>
        <row r="156">
          <cell r="J156">
            <v>97345</v>
          </cell>
        </row>
        <row r="175">
          <cell r="J175">
            <v>89620</v>
          </cell>
        </row>
        <row r="194">
          <cell r="J194">
            <v>89620</v>
          </cell>
        </row>
        <row r="209">
          <cell r="G209" t="str">
            <v>Orang</v>
          </cell>
        </row>
        <row r="212">
          <cell r="J212">
            <v>33927</v>
          </cell>
        </row>
        <row r="229">
          <cell r="J229">
            <v>39387</v>
          </cell>
        </row>
        <row r="246">
          <cell r="J246">
            <v>32363</v>
          </cell>
        </row>
        <row r="263">
          <cell r="J263">
            <v>32363</v>
          </cell>
        </row>
        <row r="280">
          <cell r="J280">
            <v>31375</v>
          </cell>
        </row>
        <row r="297">
          <cell r="J297">
            <v>31375</v>
          </cell>
        </row>
        <row r="299">
          <cell r="G299" t="str">
            <v>m2</v>
          </cell>
        </row>
        <row r="314">
          <cell r="J314">
            <v>57313</v>
          </cell>
        </row>
        <row r="323">
          <cell r="J323">
            <v>418500</v>
          </cell>
        </row>
        <row r="332">
          <cell r="J332">
            <v>500375</v>
          </cell>
        </row>
        <row r="342">
          <cell r="J342">
            <v>31000</v>
          </cell>
        </row>
        <row r="359">
          <cell r="J359">
            <v>105853</v>
          </cell>
        </row>
        <row r="362">
          <cell r="G362" t="str">
            <v>SAT</v>
          </cell>
        </row>
        <row r="376">
          <cell r="J376">
            <v>117103</v>
          </cell>
        </row>
        <row r="393">
          <cell r="J393">
            <v>62228</v>
          </cell>
        </row>
        <row r="406">
          <cell r="J406">
            <v>72878</v>
          </cell>
        </row>
        <row r="423">
          <cell r="J423">
            <v>658950</v>
          </cell>
        </row>
        <row r="458">
          <cell r="J458">
            <v>741000</v>
          </cell>
        </row>
        <row r="535">
          <cell r="J535">
            <v>2151000</v>
          </cell>
        </row>
        <row r="548">
          <cell r="J548">
            <v>2730033</v>
          </cell>
        </row>
        <row r="562">
          <cell r="J562">
            <v>2922050</v>
          </cell>
        </row>
        <row r="576">
          <cell r="J576">
            <v>3847885</v>
          </cell>
        </row>
        <row r="604">
          <cell r="J604">
            <v>3083144</v>
          </cell>
        </row>
        <row r="632">
          <cell r="J632">
            <v>5252970</v>
          </cell>
        </row>
        <row r="646">
          <cell r="J646">
            <v>2575692</v>
          </cell>
        </row>
        <row r="660">
          <cell r="J660">
            <v>3594099</v>
          </cell>
        </row>
        <row r="715">
          <cell r="J715">
            <v>3822660</v>
          </cell>
        </row>
        <row r="771">
          <cell r="J771">
            <v>5835977</v>
          </cell>
        </row>
        <row r="802">
          <cell r="J802">
            <v>49970</v>
          </cell>
        </row>
        <row r="818">
          <cell r="J818">
            <v>27718</v>
          </cell>
        </row>
        <row r="833">
          <cell r="J833">
            <v>34652</v>
          </cell>
        </row>
        <row r="848">
          <cell r="J848">
            <v>3652351</v>
          </cell>
        </row>
        <row r="862">
          <cell r="J862">
            <v>3799001</v>
          </cell>
        </row>
        <row r="877">
          <cell r="J877">
            <v>3522000</v>
          </cell>
        </row>
        <row r="893">
          <cell r="J893">
            <v>67060</v>
          </cell>
        </row>
        <row r="907">
          <cell r="J907">
            <v>9400</v>
          </cell>
        </row>
        <row r="923">
          <cell r="J923">
            <v>8343</v>
          </cell>
        </row>
        <row r="941">
          <cell r="J941">
            <v>24252</v>
          </cell>
        </row>
        <row r="954">
          <cell r="J954">
            <v>5275</v>
          </cell>
        </row>
        <row r="969">
          <cell r="J969">
            <v>46520</v>
          </cell>
        </row>
      </sheetData>
      <sheetData sheetId="19">
        <row r="21">
          <cell r="F21">
            <v>100000</v>
          </cell>
        </row>
        <row r="22">
          <cell r="F22">
            <v>100000</v>
          </cell>
        </row>
        <row r="23">
          <cell r="F23">
            <v>100000</v>
          </cell>
        </row>
        <row r="25">
          <cell r="F25">
            <v>34500</v>
          </cell>
        </row>
        <row r="28">
          <cell r="F28">
            <v>9000</v>
          </cell>
        </row>
        <row r="32">
          <cell r="F32">
            <v>25000</v>
          </cell>
        </row>
        <row r="33">
          <cell r="F33">
            <v>30000</v>
          </cell>
        </row>
        <row r="34">
          <cell r="F34">
            <v>2400000</v>
          </cell>
        </row>
        <row r="35">
          <cell r="F35">
            <v>2250000</v>
          </cell>
        </row>
        <row r="37">
          <cell r="F37">
            <v>2000000</v>
          </cell>
        </row>
        <row r="38">
          <cell r="F38">
            <v>15000</v>
          </cell>
        </row>
        <row r="39">
          <cell r="F39">
            <v>650</v>
          </cell>
        </row>
        <row r="40">
          <cell r="F40">
            <v>12000</v>
          </cell>
        </row>
        <row r="41">
          <cell r="F41">
            <v>10000</v>
          </cell>
        </row>
        <row r="42">
          <cell r="F42">
            <v>20000</v>
          </cell>
        </row>
        <row r="46">
          <cell r="F46">
            <v>4500</v>
          </cell>
        </row>
        <row r="49">
          <cell r="F49">
            <v>4500</v>
          </cell>
        </row>
        <row r="50">
          <cell r="F50">
            <v>2350</v>
          </cell>
        </row>
        <row r="51">
          <cell r="F51">
            <v>41000</v>
          </cell>
        </row>
        <row r="52">
          <cell r="F52">
            <v>65000</v>
          </cell>
        </row>
      </sheetData>
      <sheetData sheetId="20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"/>
      <sheetName val="UPAH"/>
      <sheetName val="REKAP"/>
      <sheetName val="RAB"/>
    </sheetNames>
    <sheetDataSet>
      <sheetData sheetId="0"/>
      <sheetData sheetId="1">
        <row r="20">
          <cell r="F20">
            <v>28000</v>
          </cell>
        </row>
        <row r="21">
          <cell r="F21">
            <v>30000</v>
          </cell>
        </row>
        <row r="29">
          <cell r="O29">
            <v>37500</v>
          </cell>
        </row>
        <row r="94">
          <cell r="O94">
            <v>32000</v>
          </cell>
        </row>
      </sheetData>
      <sheetData sheetId="2"/>
      <sheetData sheetId="3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DAF_2"/>
      <sheetName val="CATATAN-HARGA"/>
      <sheetName val="DAF-NO.1"/>
      <sheetName val="DAF-NO.2"/>
      <sheetName val="DAF NO.3"/>
      <sheetName val="DAF-NO.4"/>
      <sheetName val="komponen"/>
      <sheetName val="Isolasi Luar Dalam"/>
      <sheetName val="Isolasi Luar"/>
      <sheetName val="analisa Str"/>
      <sheetName val="Analisa"/>
      <sheetName val="dasboard"/>
      <sheetName val="upah"/>
      <sheetName val="ana drainase"/>
      <sheetName val="Bhn"/>
      <sheetName val="RAB"/>
      <sheetName val="Data"/>
      <sheetName val="PT."/>
      <sheetName val="Input"/>
      <sheetName val="FINISHING"/>
      <sheetName val="harsat"/>
      <sheetName val="Sheet5"/>
      <sheetName val="Sat Bah &amp; Up"/>
      <sheetName val="NAMES"/>
      <sheetName val="Bill No.13.1"/>
      <sheetName val="CAT-HRG_"/>
      <sheetName val="DAF-_4"/>
      <sheetName val="DAF-NO_1"/>
      <sheetName val="DAF-NO_2"/>
      <sheetName val="DAF_NO_3"/>
      <sheetName val="DAF-NO_4"/>
      <sheetName val="Isolasi_Luar_Dalam"/>
      <sheetName val="Isolasi_Luar"/>
      <sheetName val="analisa_Str"/>
      <sheetName val="I-KAMAR"/>
      <sheetName val="Anls"/>
      <sheetName val="BASEMENT"/>
      <sheetName val="Mon Upah+Alat+Material"/>
      <sheetName val="Sat. Pek."/>
      <sheetName val="2_2"/>
      <sheetName val="CF"/>
      <sheetName val="AHS ASLI"/>
      <sheetName val="Analisa &amp; Upah"/>
      <sheetName val="hg sat 2"/>
      <sheetName val="hg sat BM"/>
      <sheetName val="DAFTAR (2)"/>
      <sheetName val="daf_3_OK_"/>
      <sheetName val="daf_7_OK_"/>
      <sheetName val="Daf 1"/>
      <sheetName val="BQ mep"/>
      <sheetName val="REF.ONLY"/>
      <sheetName val="Bahan"/>
      <sheetName val="BU"/>
      <sheetName val="H.Satuan"/>
      <sheetName val="PT_"/>
      <sheetName val="ana_drainase"/>
      <sheetName val="Sat_Bah_&amp;_Up"/>
      <sheetName val="Bill_No_13_1"/>
      <sheetName val="2.2"/>
      <sheetName val="Analisa Harga"/>
      <sheetName val="Summary"/>
      <sheetName val="DAF_1"/>
      <sheetName val="Bahan _ Upah"/>
      <sheetName val="4-MVAC"/>
      <sheetName val="lap-bulan"/>
      <sheetName val="Lap-Minggu"/>
      <sheetName val="B.T"/>
      <sheetName val="FAKTOR"/>
      <sheetName val="Cover"/>
      <sheetName val="Pt"/>
      <sheetName val="ANALISA ALAT BERAT"/>
      <sheetName val="BAG-2"/>
      <sheetName val="DAF)6"/>
      <sheetName val="DAF-NO._x0012_"/>
      <sheetName val="STR"/>
      <sheetName val="DAF_3"/>
      <sheetName val="DAF_4"/>
      <sheetName val="I_KAMAR"/>
      <sheetName val="rumus"/>
      <sheetName val="BAG_2"/>
      <sheetName val="RAP"/>
      <sheetName val="an. struktur"/>
      <sheetName val="Dashboard"/>
      <sheetName val="TAMKUR "/>
      <sheetName val="DHS"/>
      <sheetName val="Anal"/>
      <sheetName val="Blk A"/>
      <sheetName val="Bill rekap"/>
      <sheetName val="Bill of Qty"/>
      <sheetName val="MATERIAL"/>
      <sheetName val="STRUKTUR"/>
      <sheetName val="ARSITEKTUR"/>
      <sheetName val="Code"/>
      <sheetName val="Sat Bahan"/>
      <sheetName val="Sat Alat"/>
      <sheetName val="Sat Upah"/>
      <sheetName val="LAB me"/>
      <sheetName val="Unit-P"/>
      <sheetName val="daf-3(OK)"/>
      <sheetName val="daf-7(OK)"/>
      <sheetName val="DAF-4"/>
      <sheetName val="Elektrikal"/>
      <sheetName val="black_out"/>
      <sheetName val="Sheet1"/>
      <sheetName val="Har_mat"/>
      <sheetName val="ES_aLL"/>
      <sheetName val="Sub"/>
      <sheetName val="FORM X COST"/>
      <sheetName val="BIAYA UMUM"/>
      <sheetName val="SDM"/>
      <sheetName val="PAD-F"/>
      <sheetName val="AHAS PANEL"/>
      <sheetName val="Ahs.2"/>
      <sheetName val="Ahs.1"/>
      <sheetName val="PRICE-COMP"/>
      <sheetName val="An Arsitektur"/>
      <sheetName val="An Struktur"/>
      <sheetName val="BOQ"/>
      <sheetName val="Unit Rate"/>
      <sheetName val="4"/>
      <sheetName val="NP"/>
      <sheetName val="Analisa ME "/>
      <sheetName val="an_ struktur"/>
      <sheetName val="CAT-HRG_1"/>
      <sheetName val="DAF-_41"/>
      <sheetName val="DAF-NO_11"/>
      <sheetName val="DAF-NO_21"/>
      <sheetName val="DAF_NO_31"/>
      <sheetName val="DAF-NO_41"/>
      <sheetName val="Isolasi_Luar_Dalam1"/>
      <sheetName val="Isolasi_Luar1"/>
      <sheetName val="analisa_Str1"/>
      <sheetName val="Mon_Upah+Alat+Material"/>
      <sheetName val="Sat__Pek_"/>
      <sheetName val="REF_ONLY"/>
      <sheetName val="Analisa_&amp;_Upah"/>
      <sheetName val="AHS_ASLI"/>
      <sheetName val="BQ-Tenis"/>
      <sheetName val="BOQ_Aula"/>
      <sheetName val="BQ"/>
      <sheetName val="hsp-STR-ARS"/>
      <sheetName val="Ana"/>
      <sheetName val="an mek"/>
      <sheetName val="#REF!"/>
      <sheetName val="Harsat Bahan"/>
      <sheetName val="Harsat Upah"/>
      <sheetName val="UPL"/>
      <sheetName val="AHS"/>
      <sheetName val="BQ-Str"/>
      <sheetName val="Listrik"/>
      <sheetName val="2(SI-23mrt-PIT)"/>
      <sheetName val="Brd Unit Rate"/>
      <sheetName val="Basic Price"/>
      <sheetName val="pricing"/>
      <sheetName val="trial balance"/>
      <sheetName val="BQ29"/>
      <sheetName val="SD"/>
      <sheetName val="HRG BHN"/>
      <sheetName val="Batasan"/>
      <sheetName val="SAP"/>
      <sheetName val="HARGA ALAT"/>
      <sheetName val="BASE-PL1(H-shape)(OLD)"/>
      <sheetName val="ana-str"/>
      <sheetName val="PileCap"/>
      <sheetName val="Har-mat"/>
      <sheetName val="By"/>
      <sheetName val="Gaji"/>
      <sheetName val="ANALISA MARET 09"/>
      <sheetName val="TOT_RAP"/>
      <sheetName val="Sheet3"/>
      <sheetName val="analisa SNI"/>
      <sheetName val="Als Struk"/>
      <sheetName val="PileClm"/>
      <sheetName val="2"/>
      <sheetName val="Ana-ALAT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a"/>
      <sheetName val="A"/>
      <sheetName val="P1"/>
      <sheetName val="Calc"/>
      <sheetName val="Analisa"/>
      <sheetName val="Upah"/>
      <sheetName val="Sheet1"/>
      <sheetName val="Sheet2"/>
      <sheetName val="Sheet3"/>
      <sheetName val="Chilled"/>
      <sheetName val="Fuel Oil"/>
      <sheetName val="Settings"/>
      <sheetName val="PRICE-COMP"/>
      <sheetName val="Fuel_O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20">
          <cell r="A720" t="str">
            <v>ITEM PEMBAYARAN NO.</v>
          </cell>
          <cell r="D720" t="str">
            <v>:  2.3 (2)</v>
          </cell>
          <cell r="J720" t="str">
            <v xml:space="preserve">Analisa EI-232 </v>
          </cell>
          <cell r="U720" t="str">
            <v xml:space="preserve">Analisa EI-232 </v>
          </cell>
        </row>
        <row r="721">
          <cell r="A721" t="str">
            <v>JENIS PEKERJAAN</v>
          </cell>
          <cell r="D721" t="str">
            <v>:  Gorong2 Pipa Beton Bertulang,</v>
          </cell>
        </row>
        <row r="722">
          <cell r="A722" t="str">
            <v>SATUAN PEMBAYARAN</v>
          </cell>
          <cell r="D722" t="str">
            <v>:  M1</v>
          </cell>
          <cell r="E722" t="str">
            <v>Ø 45 - &lt;75cm</v>
          </cell>
          <cell r="J722" t="str">
            <v xml:space="preserve">         URAIAN ANALISA HARGA SATUAN</v>
          </cell>
          <cell r="L722" t="str">
            <v xml:space="preserve">ANALISA HARGA SATUAN </v>
          </cell>
        </row>
        <row r="725">
          <cell r="A725" t="str">
            <v>No.</v>
          </cell>
          <cell r="C725" t="str">
            <v>U R A I A N</v>
          </cell>
          <cell r="G725" t="str">
            <v>KODE</v>
          </cell>
          <cell r="H725" t="str">
            <v>KOEF.</v>
          </cell>
          <cell r="I725" t="str">
            <v>SATUAN</v>
          </cell>
          <cell r="J725" t="str">
            <v>KETERANGAN</v>
          </cell>
          <cell r="L725" t="str">
            <v xml:space="preserve">  Nama Penawar</v>
          </cell>
          <cell r="P725" t="str">
            <v>CV. MITA RIZEKI</v>
          </cell>
        </row>
        <row r="726">
          <cell r="L726" t="str">
            <v xml:space="preserve">  Nama Proyek </v>
          </cell>
          <cell r="P726" t="str">
            <v xml:space="preserve">Bagian Proyek Pembangunan Jalan Lipat Kajang - Batas Sumut </v>
          </cell>
        </row>
        <row r="727">
          <cell r="L727" t="str">
            <v xml:space="preserve">  Nama paket</v>
          </cell>
          <cell r="P727" t="str">
            <v xml:space="preserve">Pembangunan Jalan Lipat Kajang - Lea Paris - Bts. Sumut </v>
          </cell>
        </row>
        <row r="728">
          <cell r="A728" t="str">
            <v>I.</v>
          </cell>
          <cell r="C728" t="str">
            <v>ASUMSI</v>
          </cell>
          <cell r="L728" t="str">
            <v xml:space="preserve">  No. Paket Kontrak</v>
          </cell>
          <cell r="P728" t="str">
            <v>BANG - 07 A</v>
          </cell>
        </row>
        <row r="729">
          <cell r="A729">
            <v>1</v>
          </cell>
          <cell r="C729" t="str">
            <v>Pekerjaan dilakukan secara mekanik/manual</v>
          </cell>
          <cell r="L729" t="str">
            <v xml:space="preserve">  Provinsi</v>
          </cell>
          <cell r="P729" t="str">
            <v>Nanggroe Aceh Darussalam</v>
          </cell>
        </row>
        <row r="730">
          <cell r="A730">
            <v>2</v>
          </cell>
          <cell r="C730" t="str">
            <v>Lokasi pekerjaan : sepanjang jalan</v>
          </cell>
          <cell r="P730" t="str">
            <v>:</v>
          </cell>
        </row>
        <row r="731">
          <cell r="A731">
            <v>3</v>
          </cell>
          <cell r="C731" t="str">
            <v>Diameter bagian dalam gorong-gorong</v>
          </cell>
          <cell r="G731" t="str">
            <v>d</v>
          </cell>
          <cell r="H731">
            <v>0.6</v>
          </cell>
          <cell r="I731" t="str">
            <v>m</v>
          </cell>
          <cell r="L731" t="str">
            <v>ITEM PEMBAYARAN NO.</v>
          </cell>
          <cell r="P731" t="str">
            <v>:  2.3 (2)</v>
          </cell>
        </row>
        <row r="732">
          <cell r="A732">
            <v>4</v>
          </cell>
          <cell r="C732" t="str">
            <v>Jarak rata-rata Base Camp ke lokasi pekerjaan</v>
          </cell>
          <cell r="G732" t="str">
            <v>L</v>
          </cell>
          <cell r="H732">
            <v>13</v>
          </cell>
          <cell r="I732" t="str">
            <v>Km</v>
          </cell>
          <cell r="L732" t="str">
            <v>JENIS PEKERJAAN</v>
          </cell>
          <cell r="P732" t="str">
            <v>:  Gorong2 Pipa Beton Bertulang,</v>
          </cell>
        </row>
        <row r="733">
          <cell r="A733">
            <v>5</v>
          </cell>
          <cell r="C733" t="str">
            <v>Jam kerja efektif per-hari</v>
          </cell>
          <cell r="G733" t="str">
            <v>Tk</v>
          </cell>
          <cell r="H733">
            <v>7</v>
          </cell>
          <cell r="I733" t="str">
            <v>jam</v>
          </cell>
          <cell r="L733" t="str">
            <v>SATUAN PEMBAYARAN</v>
          </cell>
          <cell r="P733" t="str">
            <v>:  M1</v>
          </cell>
          <cell r="R733" t="str">
            <v>Ø 45 - &lt;75cm</v>
          </cell>
        </row>
        <row r="734">
          <cell r="A734">
            <v>6</v>
          </cell>
          <cell r="C734" t="str">
            <v>Tebal gorong-gorong</v>
          </cell>
          <cell r="G734" t="str">
            <v>tg</v>
          </cell>
          <cell r="H734">
            <v>6.5</v>
          </cell>
          <cell r="I734" t="str">
            <v>Cm</v>
          </cell>
        </row>
        <row r="736">
          <cell r="A736" t="str">
            <v>II.</v>
          </cell>
          <cell r="C736" t="str">
            <v>URUTAN KERJA</v>
          </cell>
          <cell r="R736" t="str">
            <v>PERKIRAAN</v>
          </cell>
          <cell r="S736" t="str">
            <v>HARGA</v>
          </cell>
          <cell r="T736" t="str">
            <v>JUMLAH</v>
          </cell>
        </row>
        <row r="737">
          <cell r="A737">
            <v>1</v>
          </cell>
          <cell r="C737" t="str">
            <v>Gorong-gorong dicetak di Base Camp</v>
          </cell>
          <cell r="L737" t="str">
            <v>NO.</v>
          </cell>
          <cell r="N737" t="str">
            <v>KOMPONEN</v>
          </cell>
          <cell r="Q737" t="str">
            <v>SATUAN</v>
          </cell>
          <cell r="R737" t="str">
            <v>KUANTITAS</v>
          </cell>
          <cell r="S737" t="str">
            <v>SATUAN</v>
          </cell>
          <cell r="T737" t="str">
            <v>HARGA</v>
          </cell>
        </row>
        <row r="738">
          <cell r="A738">
            <v>2</v>
          </cell>
          <cell r="C738" t="str">
            <v>Dump Truck mengangkut gorong-gorong jadi</v>
          </cell>
          <cell r="S738" t="str">
            <v>(Rp.)</v>
          </cell>
          <cell r="T738" t="str">
            <v>(Rp.)</v>
          </cell>
        </row>
        <row r="739">
          <cell r="C739" t="str">
            <v>ke lapangan</v>
          </cell>
        </row>
        <row r="740">
          <cell r="A740">
            <v>3</v>
          </cell>
          <cell r="C740" t="str">
            <v>Dasar gorong-gorong digali sesuai kebutuhan dan ma-</v>
          </cell>
        </row>
        <row r="741">
          <cell r="C741" t="str">
            <v>terial backfill dipadatkan dengan Tamper</v>
          </cell>
          <cell r="L741" t="str">
            <v>A.</v>
          </cell>
          <cell r="N741" t="str">
            <v>TENAGA</v>
          </cell>
        </row>
        <row r="742">
          <cell r="A742">
            <v>4</v>
          </cell>
          <cell r="C742" t="str">
            <v>Tebal lapis porus pada dasar gorong-gorong pipa</v>
          </cell>
          <cell r="G742" t="str">
            <v>tp</v>
          </cell>
          <cell r="H742">
            <v>0.1</v>
          </cell>
          <cell r="I742" t="str">
            <v>M</v>
          </cell>
          <cell r="J742" t="str">
            <v xml:space="preserve"> Sand bedding</v>
          </cell>
        </row>
        <row r="743">
          <cell r="A743">
            <v>5</v>
          </cell>
          <cell r="C743" t="str">
            <v>Material pilihan untuk penimbunan kembali (padat)</v>
          </cell>
          <cell r="L743" t="str">
            <v>1.</v>
          </cell>
          <cell r="N743" t="str">
            <v>Pekerja</v>
          </cell>
          <cell r="P743" t="str">
            <v>(L01)</v>
          </cell>
          <cell r="Q743" t="str">
            <v>jam</v>
          </cell>
          <cell r="R743">
            <v>4.9000000000000004</v>
          </cell>
          <cell r="S743">
            <v>2970.2857142857142</v>
          </cell>
          <cell r="V743">
            <v>14554.400000000001</v>
          </cell>
        </row>
        <row r="744">
          <cell r="A744">
            <v>6</v>
          </cell>
          <cell r="C744" t="str">
            <v>Sekelompok pekerja akan melaksanakan pekerjaan</v>
          </cell>
          <cell r="L744" t="str">
            <v>2.</v>
          </cell>
          <cell r="N744" t="str">
            <v>Tukang</v>
          </cell>
          <cell r="P744" t="str">
            <v>(L02)</v>
          </cell>
          <cell r="Q744" t="str">
            <v>jam</v>
          </cell>
          <cell r="R744">
            <v>1.4</v>
          </cell>
          <cell r="S744">
            <v>3147.8571428571427</v>
          </cell>
          <cell r="V744">
            <v>4406.9999999999991</v>
          </cell>
        </row>
        <row r="745">
          <cell r="C745" t="str">
            <v>dengan cara manual dengan menggunakan alat bantu</v>
          </cell>
          <cell r="L745" t="str">
            <v>3.</v>
          </cell>
          <cell r="N745" t="str">
            <v>Mandor</v>
          </cell>
          <cell r="P745" t="str">
            <v>(L03)</v>
          </cell>
          <cell r="Q745" t="str">
            <v>jam</v>
          </cell>
          <cell r="R745">
            <v>0.7</v>
          </cell>
          <cell r="S745">
            <v>3632.1428571428573</v>
          </cell>
          <cell r="V745">
            <v>2542.5</v>
          </cell>
        </row>
        <row r="747">
          <cell r="R747" t="str">
            <v xml:space="preserve">JUMLAH HARGA TENAGA   </v>
          </cell>
          <cell r="V747">
            <v>21503.9</v>
          </cell>
        </row>
        <row r="748">
          <cell r="A748" t="str">
            <v>III.</v>
          </cell>
          <cell r="C748" t="str">
            <v>PEMAKAIAN BAHAN, ALAT DAN TENAGA</v>
          </cell>
        </row>
        <row r="749">
          <cell r="A749" t="str">
            <v xml:space="preserve">   1.</v>
          </cell>
          <cell r="C749" t="str">
            <v>BAHAN</v>
          </cell>
          <cell r="L749" t="str">
            <v>B.</v>
          </cell>
          <cell r="N749" t="str">
            <v>BAHAN</v>
          </cell>
        </row>
        <row r="750">
          <cell r="C750" t="str">
            <v>Untuk mendapatkan 1 M' gorong-gorong diperlukan</v>
          </cell>
        </row>
        <row r="751">
          <cell r="C751" t="str">
            <v>- Beton K-300 = (22/7*((2*tg/100+d)/2)^2)-(22/7*(d/2)^2))*1</v>
          </cell>
          <cell r="G751" t="str">
            <v>(EI-714)</v>
          </cell>
          <cell r="H751">
            <v>0.13579534245141872</v>
          </cell>
          <cell r="I751" t="str">
            <v>M3</v>
          </cell>
          <cell r="L751" t="str">
            <v>1.</v>
          </cell>
          <cell r="N751" t="str">
            <v>Beton K-300</v>
          </cell>
          <cell r="P751" t="str">
            <v>(EI-714)</v>
          </cell>
          <cell r="Q751" t="str">
            <v>M3</v>
          </cell>
          <cell r="R751">
            <v>0.13579534245141872</v>
          </cell>
          <cell r="S751">
            <v>605873</v>
          </cell>
          <cell r="V751">
            <v>82274.731517068416</v>
          </cell>
        </row>
        <row r="752">
          <cell r="C752" t="str">
            <v>- Baja Tulangan (asumsi 100kg/m3)</v>
          </cell>
          <cell r="G752" t="str">
            <v>(M39)</v>
          </cell>
          <cell r="H752">
            <v>14.937487669656059</v>
          </cell>
          <cell r="I752" t="str">
            <v>Kg</v>
          </cell>
          <cell r="L752" t="str">
            <v>2.</v>
          </cell>
          <cell r="N752" t="str">
            <v>Baja Tulangan</v>
          </cell>
          <cell r="P752" t="str">
            <v>(M39)</v>
          </cell>
          <cell r="Q752" t="str">
            <v>Kg</v>
          </cell>
          <cell r="R752">
            <v>14.937487669656059</v>
          </cell>
          <cell r="S752">
            <v>8000</v>
          </cell>
          <cell r="V752">
            <v>5800</v>
          </cell>
        </row>
        <row r="753">
          <cell r="C753" t="str">
            <v>- Timbunan Porus      = {(tp*(0.3+2*tg/100+d+0.3)*1)*1.05}</v>
          </cell>
          <cell r="G753" t="str">
            <v>(EI-241)</v>
          </cell>
          <cell r="H753">
            <v>0.13965000000000002</v>
          </cell>
          <cell r="I753" t="str">
            <v>M3</v>
          </cell>
          <cell r="L753" t="str">
            <v>3.</v>
          </cell>
          <cell r="N753" t="str">
            <v>Urugan Porus</v>
          </cell>
          <cell r="P753" t="str">
            <v>(EI-241)</v>
          </cell>
          <cell r="Q753" t="str">
            <v>M3</v>
          </cell>
          <cell r="R753">
            <v>0.13965000000000002</v>
          </cell>
          <cell r="S753">
            <v>94791.182676543947</v>
          </cell>
          <cell r="V753">
            <v>13237.588660779364</v>
          </cell>
        </row>
        <row r="754">
          <cell r="C754" t="str">
            <v>- Material Pilihan</v>
          </cell>
          <cell r="D754" t="str">
            <v>= ((2*tg/100+d+0.3)*(0.3+2*tg/100+d+0.3)</v>
          </cell>
          <cell r="G754" t="str">
            <v>(M09)</v>
          </cell>
          <cell r="H754">
            <v>0.99875250000000027</v>
          </cell>
          <cell r="I754" t="str">
            <v>M3</v>
          </cell>
          <cell r="J754" t="str">
            <v xml:space="preserve"> = Vp</v>
          </cell>
          <cell r="L754" t="str">
            <v>4.</v>
          </cell>
          <cell r="N754" t="str">
            <v>Mat. Pilihan</v>
          </cell>
          <cell r="P754" t="str">
            <v>(M09)</v>
          </cell>
          <cell r="Q754" t="str">
            <v>M3</v>
          </cell>
          <cell r="R754">
            <v>0.99875250000000027</v>
          </cell>
          <cell r="S754">
            <v>0</v>
          </cell>
          <cell r="V754">
            <v>0</v>
          </cell>
        </row>
        <row r="755">
          <cell r="D755" t="str">
            <v xml:space="preserve">   -(22/7*(0.5*(2*tg/100+d))^2))*1*1.05</v>
          </cell>
        </row>
        <row r="756">
          <cell r="A756" t="str">
            <v xml:space="preserve">   2.</v>
          </cell>
          <cell r="C756" t="str">
            <v>ALAT</v>
          </cell>
        </row>
        <row r="757">
          <cell r="A757" t="str">
            <v>2.a.</v>
          </cell>
          <cell r="C757" t="str">
            <v>TAMPER</v>
          </cell>
          <cell r="G757" t="str">
            <v>(E25)</v>
          </cell>
          <cell r="R757" t="str">
            <v xml:space="preserve">JUMLAH HARGA BAHAN   </v>
          </cell>
          <cell r="V757">
            <v>101312.32017784778</v>
          </cell>
        </row>
        <row r="758">
          <cell r="C758" t="str">
            <v>Kecepatan</v>
          </cell>
          <cell r="G758" t="str">
            <v>v</v>
          </cell>
          <cell r="H758">
            <v>0.5</v>
          </cell>
          <cell r="I758" t="str">
            <v>Km / Jam</v>
          </cell>
        </row>
        <row r="759">
          <cell r="C759" t="str">
            <v>Efisiensi alat</v>
          </cell>
          <cell r="G759" t="str">
            <v>Fa</v>
          </cell>
          <cell r="H759">
            <v>0.83</v>
          </cell>
          <cell r="I759" t="str">
            <v>-</v>
          </cell>
          <cell r="L759" t="str">
            <v>C.</v>
          </cell>
          <cell r="N759" t="str">
            <v>PERALATAN</v>
          </cell>
        </row>
        <row r="760">
          <cell r="C760" t="str">
            <v>Lebar pemadatan</v>
          </cell>
          <cell r="G760" t="str">
            <v>Lb</v>
          </cell>
          <cell r="H760">
            <v>0.4</v>
          </cell>
          <cell r="I760" t="str">
            <v>M</v>
          </cell>
        </row>
        <row r="761">
          <cell r="C761" t="str">
            <v>Banyak lintasan</v>
          </cell>
          <cell r="G761" t="str">
            <v>n</v>
          </cell>
          <cell r="H761">
            <v>10</v>
          </cell>
          <cell r="I761" t="str">
            <v>lintasan</v>
          </cell>
          <cell r="L761" t="str">
            <v>1.</v>
          </cell>
          <cell r="N761" t="str">
            <v>Tamper</v>
          </cell>
          <cell r="P761" t="str">
            <v>(E25)</v>
          </cell>
          <cell r="Q761" t="str">
            <v>Jam</v>
          </cell>
          <cell r="R761">
            <v>0.30082906626506029</v>
          </cell>
          <cell r="S761">
            <v>12661.558707685757</v>
          </cell>
          <cell r="V761">
            <v>3808.9648834933496</v>
          </cell>
        </row>
        <row r="762">
          <cell r="C762" t="str">
            <v>Tebal lapis hamparan</v>
          </cell>
          <cell r="G762" t="str">
            <v>tp</v>
          </cell>
          <cell r="H762">
            <v>0.2</v>
          </cell>
          <cell r="I762" t="str">
            <v>M</v>
          </cell>
          <cell r="L762" t="str">
            <v>2.</v>
          </cell>
          <cell r="N762" t="str">
            <v>Dump Truck</v>
          </cell>
          <cell r="P762" t="str">
            <v>(E08)</v>
          </cell>
          <cell r="Q762" t="str">
            <v>Jam</v>
          </cell>
          <cell r="R762">
            <v>0.16566265060240967</v>
          </cell>
          <cell r="S762">
            <v>97004.323762938846</v>
          </cell>
          <cell r="V762">
            <v>16069.993394462765</v>
          </cell>
        </row>
        <row r="763">
          <cell r="L763" t="str">
            <v>3.</v>
          </cell>
          <cell r="N763" t="str">
            <v>Alat  Bantu</v>
          </cell>
          <cell r="Q763" t="str">
            <v>Ls</v>
          </cell>
          <cell r="R763">
            <v>1</v>
          </cell>
          <cell r="S763">
            <v>900</v>
          </cell>
          <cell r="V763">
            <v>900</v>
          </cell>
        </row>
        <row r="765">
          <cell r="C765" t="str">
            <v>Kap. Prod. / Jam   =</v>
          </cell>
          <cell r="D765" t="str">
            <v>v x 1000 x Fa x Lb x 60</v>
          </cell>
          <cell r="G765" t="str">
            <v>Q1</v>
          </cell>
          <cell r="H765">
            <v>3.3200000000000003</v>
          </cell>
          <cell r="I765" t="str">
            <v xml:space="preserve">M3 / Jam </v>
          </cell>
        </row>
        <row r="766">
          <cell r="D766" t="str">
            <v xml:space="preserve">    n x tp</v>
          </cell>
        </row>
        <row r="768">
          <cell r="C768" t="str">
            <v>Koefisien Alat / m'</v>
          </cell>
          <cell r="D768" t="str">
            <v xml:space="preserve"> =  1  :  Q1 x Vp</v>
          </cell>
          <cell r="G768" t="str">
            <v>(E25)</v>
          </cell>
          <cell r="H768">
            <v>0.30082906626506029</v>
          </cell>
          <cell r="I768" t="str">
            <v>jam</v>
          </cell>
        </row>
        <row r="769">
          <cell r="R769" t="str">
            <v xml:space="preserve">JUMLAH HARGA PERALATAN   </v>
          </cell>
          <cell r="V769">
            <v>20778.958277956113</v>
          </cell>
        </row>
        <row r="770">
          <cell r="A770" t="str">
            <v>2.b.</v>
          </cell>
          <cell r="C770" t="str">
            <v>DUMP TRUCK</v>
          </cell>
          <cell r="G770" t="str">
            <v>(E08)</v>
          </cell>
        </row>
        <row r="771">
          <cell r="C771" t="str">
            <v>Kapasitas bak sekali muat</v>
          </cell>
          <cell r="G771" t="str">
            <v>V</v>
          </cell>
          <cell r="H771">
            <v>10</v>
          </cell>
          <cell r="I771" t="str">
            <v>Buah/M'</v>
          </cell>
          <cell r="L771" t="str">
            <v>D.</v>
          </cell>
          <cell r="N771" t="str">
            <v>JUMLAH HARGA TENAGA, BAHAN DAN PERALATAN  ( A + B + C )</v>
          </cell>
          <cell r="V771">
            <v>143595.17845580389</v>
          </cell>
        </row>
        <row r="772">
          <cell r="C772" t="str">
            <v>Faktor efisiensi alat</v>
          </cell>
          <cell r="G772" t="str">
            <v>Fa</v>
          </cell>
          <cell r="H772">
            <v>0.83</v>
          </cell>
          <cell r="L772" t="str">
            <v>E.</v>
          </cell>
          <cell r="N772" t="str">
            <v>OVERHEAD &amp; PROFIT</v>
          </cell>
          <cell r="Q772">
            <v>10</v>
          </cell>
          <cell r="R772" t="str">
            <v>%  x  D</v>
          </cell>
          <cell r="V772">
            <v>14359.517845580391</v>
          </cell>
        </row>
        <row r="773">
          <cell r="L773" t="str">
            <v>F.</v>
          </cell>
          <cell r="N773" t="str">
            <v>HARGA SATUAN PEKERJAAN  ( D + E )</v>
          </cell>
          <cell r="V773">
            <v>157954.69630138428</v>
          </cell>
        </row>
        <row r="774">
          <cell r="C774" t="str">
            <v>Kecepatanrata-rata bermuatan</v>
          </cell>
          <cell r="G774" t="str">
            <v>v1</v>
          </cell>
          <cell r="H774">
            <v>40</v>
          </cell>
          <cell r="I774" t="str">
            <v>Km/Jam</v>
          </cell>
          <cell r="L774" t="str">
            <v>G</v>
          </cell>
          <cell r="N774" t="str">
            <v>DIBULATKAN</v>
          </cell>
          <cell r="V774">
            <v>157954</v>
          </cell>
        </row>
        <row r="775">
          <cell r="C775" t="str">
            <v>Kecepatan rata-rata kosong</v>
          </cell>
          <cell r="G775" t="str">
            <v>v2</v>
          </cell>
          <cell r="H775">
            <v>60</v>
          </cell>
          <cell r="I775" t="str">
            <v>Km/Jam</v>
          </cell>
          <cell r="L775" t="str">
            <v>Note: 1</v>
          </cell>
          <cell r="N775" t="str">
            <v>SATUAN dapat berdasarkan atas jam operasi untuk Tenaga Kerja dan Peralatan, volume dan/atau ukuran</v>
          </cell>
        </row>
        <row r="776">
          <cell r="C776" t="str">
            <v>Waktu siklus    :</v>
          </cell>
          <cell r="G776" t="str">
            <v>Ts</v>
          </cell>
          <cell r="N776" t="str">
            <v>berat untuk bahan-bahan.</v>
          </cell>
        </row>
        <row r="777">
          <cell r="C777" t="str">
            <v>- Waktu  tempuh in  si  = (L : v1 ) x 60</v>
          </cell>
          <cell r="G777" t="str">
            <v>T1</v>
          </cell>
          <cell r="H777">
            <v>19.5</v>
          </cell>
          <cell r="I777" t="str">
            <v>menit</v>
          </cell>
          <cell r="L777">
            <v>2</v>
          </cell>
          <cell r="N777" t="str">
            <v>Kuantitas satuan adalah kuantitas setiap komponen untuk menyelesaikan satu satuan pekerjaan dari nomor</v>
          </cell>
        </row>
        <row r="778">
          <cell r="C778" t="str">
            <v>-  Waktutempuh kosong  = (L : v2)  x  60</v>
          </cell>
          <cell r="G778" t="str">
            <v>T2</v>
          </cell>
          <cell r="H778">
            <v>13</v>
          </cell>
          <cell r="I778" t="str">
            <v>menit</v>
          </cell>
          <cell r="N778" t="str">
            <v>mata pembayaran.</v>
          </cell>
        </row>
        <row r="779">
          <cell r="C779" t="str">
            <v>-  Muat, bongkar dan lain-lain</v>
          </cell>
          <cell r="G779" t="str">
            <v>T3</v>
          </cell>
          <cell r="H779">
            <v>50</v>
          </cell>
          <cell r="I779" t="str">
            <v>menit</v>
          </cell>
          <cell r="L779">
            <v>3</v>
          </cell>
          <cell r="N779" t="str">
            <v>Biaya satuan untuk peralatan sudah termasuk bahan bakar, bahan habis dipakai dan operator.</v>
          </cell>
        </row>
        <row r="780">
          <cell r="G780" t="str">
            <v>Ts</v>
          </cell>
          <cell r="H780">
            <v>82.5</v>
          </cell>
          <cell r="I780" t="str">
            <v>menit</v>
          </cell>
          <cell r="L780">
            <v>4</v>
          </cell>
          <cell r="N780" t="str">
            <v>Biaya satuan sudah termasuk pengeluaran untuk seluruh pajak yang berkaitan (tetapi tidak termasuk PPN</v>
          </cell>
        </row>
        <row r="781">
          <cell r="J781" t="str">
            <v>Berlanjut ke halaman berikut</v>
          </cell>
          <cell r="N781" t="str">
            <v>yang dibayar dari kontrak) dan biaya-biaya lainnya.</v>
          </cell>
        </row>
        <row r="782">
          <cell r="A782" t="str">
            <v>ITEM PEMBAYARAN NO.</v>
          </cell>
          <cell r="D782" t="str">
            <v>:  2.3 (2)</v>
          </cell>
          <cell r="J782" t="str">
            <v xml:space="preserve">Analisa EI-232 </v>
          </cell>
        </row>
        <row r="783">
          <cell r="A783" t="str">
            <v>JENIS PEKERJAAN</v>
          </cell>
          <cell r="D783" t="str">
            <v>:  Gorong2 Pipa Beton Bertulang,</v>
          </cell>
          <cell r="G783" t="str">
            <v>Ø 45 - &lt;75cm</v>
          </cell>
        </row>
        <row r="784">
          <cell r="A784" t="str">
            <v>SATUAN PEMBAYARAN</v>
          </cell>
          <cell r="D784" t="str">
            <v>:  M1</v>
          </cell>
          <cell r="J784" t="str">
            <v xml:space="preserve">         URAIAN ANALISA HARGA SATUAN</v>
          </cell>
        </row>
        <row r="785">
          <cell r="J785" t="str">
            <v>Lanjutan</v>
          </cell>
        </row>
        <row r="787">
          <cell r="A787" t="str">
            <v>No.</v>
          </cell>
          <cell r="C787" t="str">
            <v>U R A I A N</v>
          </cell>
          <cell r="G787" t="str">
            <v>KODE</v>
          </cell>
          <cell r="H787" t="str">
            <v>KOEF.</v>
          </cell>
          <cell r="I787" t="str">
            <v>SATUAN</v>
          </cell>
          <cell r="J787" t="str">
            <v>KETERANGAN</v>
          </cell>
        </row>
        <row r="790">
          <cell r="C790" t="str">
            <v>Kapasitas Produksi / Jam   =</v>
          </cell>
          <cell r="E790" t="str">
            <v>V x Fa x 60</v>
          </cell>
          <cell r="G790" t="str">
            <v>Q2</v>
          </cell>
          <cell r="H790">
            <v>6.0363636363636353</v>
          </cell>
          <cell r="I790" t="str">
            <v xml:space="preserve">M' / Jam </v>
          </cell>
        </row>
        <row r="791">
          <cell r="E791" t="str">
            <v xml:space="preserve">    Ts</v>
          </cell>
        </row>
        <row r="793">
          <cell r="C793" t="str">
            <v>Koefisien Alat / m'</v>
          </cell>
          <cell r="D793" t="str">
            <v xml:space="preserve"> =  1  :  Q2</v>
          </cell>
          <cell r="G793" t="str">
            <v>(E08)</v>
          </cell>
          <cell r="H793">
            <v>0.16566265060240967</v>
          </cell>
          <cell r="I793" t="str">
            <v>jam</v>
          </cell>
        </row>
        <row r="796">
          <cell r="A796" t="str">
            <v>2.c.</v>
          </cell>
          <cell r="C796" t="str">
            <v>ALAT  BANTU</v>
          </cell>
        </row>
        <row r="797">
          <cell r="C797" t="str">
            <v>Diperlukan alat-alat bantu kecil</v>
          </cell>
          <cell r="J797" t="str">
            <v>Lump Sump</v>
          </cell>
        </row>
        <row r="798">
          <cell r="C798" t="str">
            <v>- Sekop    =         3   buah</v>
          </cell>
        </row>
        <row r="799">
          <cell r="C799" t="str">
            <v>- Pacul     =         3   buah</v>
          </cell>
        </row>
        <row r="800">
          <cell r="C800" t="str">
            <v>- Alat-alat kecil lain</v>
          </cell>
        </row>
        <row r="802">
          <cell r="A802" t="str">
            <v xml:space="preserve">   3.</v>
          </cell>
          <cell r="C802" t="str">
            <v>TENAGA</v>
          </cell>
        </row>
        <row r="803">
          <cell r="C803" t="str">
            <v>Produksi Gorong-gorong / hari</v>
          </cell>
          <cell r="G803" t="str">
            <v>Qt</v>
          </cell>
          <cell r="H803">
            <v>10</v>
          </cell>
          <cell r="I803" t="str">
            <v>M'</v>
          </cell>
        </row>
        <row r="804">
          <cell r="C804" t="str">
            <v>Kebutuhan tenaga :</v>
          </cell>
        </row>
        <row r="805">
          <cell r="D805" t="str">
            <v>- Pekerja</v>
          </cell>
          <cell r="G805" t="str">
            <v>P</v>
          </cell>
          <cell r="H805">
            <v>7</v>
          </cell>
          <cell r="I805" t="str">
            <v>orang</v>
          </cell>
        </row>
        <row r="806">
          <cell r="D806" t="str">
            <v>- Tukang</v>
          </cell>
          <cell r="G806" t="str">
            <v>T</v>
          </cell>
          <cell r="H806">
            <v>2</v>
          </cell>
          <cell r="I806" t="str">
            <v>orang</v>
          </cell>
        </row>
        <row r="807">
          <cell r="D807" t="str">
            <v>- Mandor</v>
          </cell>
          <cell r="G807" t="str">
            <v>M</v>
          </cell>
          <cell r="H807">
            <v>1</v>
          </cell>
          <cell r="I807" t="str">
            <v>orang</v>
          </cell>
        </row>
        <row r="809">
          <cell r="C809" t="str">
            <v>Koefisien tenaga / M'   :</v>
          </cell>
        </row>
        <row r="810">
          <cell r="D810" t="str">
            <v>- Pekerja</v>
          </cell>
          <cell r="E810" t="str">
            <v>= (Tk x P) : Qt</v>
          </cell>
          <cell r="G810" t="str">
            <v>(L01)</v>
          </cell>
          <cell r="H810">
            <v>4.9000000000000004</v>
          </cell>
          <cell r="I810" t="str">
            <v>jam</v>
          </cell>
        </row>
        <row r="811">
          <cell r="D811" t="str">
            <v>- Tukang</v>
          </cell>
          <cell r="E811" t="str">
            <v>= (Tk x T) : Qt</v>
          </cell>
          <cell r="G811" t="str">
            <v>(L02)</v>
          </cell>
          <cell r="H811">
            <v>1.4</v>
          </cell>
          <cell r="I811" t="str">
            <v>jam</v>
          </cell>
        </row>
        <row r="812">
          <cell r="D812" t="str">
            <v>- Mandor</v>
          </cell>
          <cell r="E812" t="str">
            <v>= (Tk x M) : Qt</v>
          </cell>
          <cell r="G812" t="str">
            <v>(L03)</v>
          </cell>
          <cell r="H812">
            <v>0.7</v>
          </cell>
          <cell r="I812" t="str">
            <v>jam</v>
          </cell>
        </row>
        <row r="814">
          <cell r="A814" t="str">
            <v>4.</v>
          </cell>
          <cell r="C814" t="str">
            <v>HARGA DASAR SATUAN UPAH, BAHAN DAN ALAT</v>
          </cell>
        </row>
        <row r="815">
          <cell r="C815" t="str">
            <v>Lihat lampiran.</v>
          </cell>
        </row>
        <row r="818">
          <cell r="A818" t="str">
            <v>5.</v>
          </cell>
          <cell r="C818" t="str">
            <v>ANALISA HARGA SATUAN PEKERJAAN</v>
          </cell>
        </row>
        <row r="819">
          <cell r="C819" t="str">
            <v>Lihat perhitungan dalam FORMULIR STANDAR UNTUK</v>
          </cell>
        </row>
        <row r="820">
          <cell r="C820" t="str">
            <v>PEREKEMAN ANALISA MASING-MASING HARGA</v>
          </cell>
        </row>
        <row r="821">
          <cell r="C821" t="str">
            <v>SATUAN.</v>
          </cell>
        </row>
        <row r="822">
          <cell r="C822" t="str">
            <v>Didapat Harga Satuan Pekerjaan :</v>
          </cell>
        </row>
        <row r="824">
          <cell r="C824" t="str">
            <v xml:space="preserve">Rp.  </v>
          </cell>
          <cell r="D824">
            <v>157954</v>
          </cell>
          <cell r="E824" t="str">
            <v xml:space="preserve"> / M'</v>
          </cell>
        </row>
        <row r="827">
          <cell r="A827" t="str">
            <v>6.</v>
          </cell>
          <cell r="C827" t="str">
            <v>WAKTU PELAKSANAAN YANG DIPERLUKAN</v>
          </cell>
        </row>
        <row r="828">
          <cell r="C828" t="str">
            <v>Masa Pelaksanaan :</v>
          </cell>
          <cell r="D828" t="str">
            <v>. . . . . . . . . . . .</v>
          </cell>
          <cell r="E828" t="str">
            <v>bulan</v>
          </cell>
        </row>
        <row r="830">
          <cell r="A830" t="str">
            <v>7.</v>
          </cell>
          <cell r="C830" t="str">
            <v>VOLUME PEKERJAAN YANG DIPERLUKAN</v>
          </cell>
        </row>
        <row r="831">
          <cell r="C831" t="str">
            <v>Volume pekerjaan  :</v>
          </cell>
          <cell r="D831">
            <v>0</v>
          </cell>
          <cell r="E831" t="str">
            <v>M'</v>
          </cell>
        </row>
        <row r="841">
          <cell r="U841" t="str">
            <v xml:space="preserve">Analisa EI-233 </v>
          </cell>
        </row>
        <row r="843">
          <cell r="L843" t="str">
            <v xml:space="preserve">ANALISA HARGA SATUAN </v>
          </cell>
        </row>
        <row r="846">
          <cell r="L846" t="str">
            <v xml:space="preserve">  Nama Penawar</v>
          </cell>
          <cell r="P846" t="str">
            <v>CV. MITA RIZEKI</v>
          </cell>
        </row>
        <row r="847">
          <cell r="L847" t="str">
            <v xml:space="preserve">  Nama Proyek </v>
          </cell>
          <cell r="P847" t="str">
            <v xml:space="preserve">Bagian Proyek Pembangunan Jalan Lipat Kajang - Batas Sumut </v>
          </cell>
        </row>
        <row r="848">
          <cell r="L848" t="str">
            <v xml:space="preserve">  Nama paket</v>
          </cell>
          <cell r="P848" t="str">
            <v xml:space="preserve">Pembangunan Jalan Lipat Kajang - Lea Paris - Bts. Sumut </v>
          </cell>
        </row>
        <row r="849">
          <cell r="L849" t="str">
            <v xml:space="preserve">  No. Paket Kontrak</v>
          </cell>
          <cell r="P849" t="str">
            <v>BANG - 07 A</v>
          </cell>
        </row>
        <row r="850">
          <cell r="L850" t="str">
            <v xml:space="preserve">  Provinsi</v>
          </cell>
          <cell r="P850" t="str">
            <v>Nanggroe Aceh Darussalam</v>
          </cell>
        </row>
        <row r="851">
          <cell r="P851" t="str">
            <v>:</v>
          </cell>
        </row>
        <row r="852">
          <cell r="L852" t="str">
            <v>ITEM PEMBAYARAN NO.</v>
          </cell>
          <cell r="P852" t="str">
            <v>:  2.3 (3)</v>
          </cell>
          <cell r="S852" t="str">
            <v>PERKIRAAN VOL. PEK.</v>
          </cell>
          <cell r="U852" t="str">
            <v>:</v>
          </cell>
          <cell r="V852">
            <v>0</v>
          </cell>
        </row>
        <row r="853">
          <cell r="L853" t="str">
            <v>JENIS PEKERJAAN</v>
          </cell>
          <cell r="P853" t="str">
            <v>:  Gorong2 Pipa Beton Bertulang DIA. 75 - 120 CM,</v>
          </cell>
          <cell r="U853" t="str">
            <v>:</v>
          </cell>
          <cell r="V853" t="str">
            <v>Rp</v>
          </cell>
        </row>
        <row r="854">
          <cell r="L854" t="str">
            <v>SATUAN PEMBAYARAN</v>
          </cell>
          <cell r="P854" t="str">
            <v>:  M1</v>
          </cell>
          <cell r="S854" t="str">
            <v>% THD. BIAYA PROYEK</v>
          </cell>
          <cell r="U854" t="str">
            <v>:</v>
          </cell>
          <cell r="V854">
            <v>0</v>
          </cell>
        </row>
        <row r="857">
          <cell r="R857" t="str">
            <v>PERKIRAAN</v>
          </cell>
          <cell r="S857" t="str">
            <v>HARGA</v>
          </cell>
          <cell r="T857" t="str">
            <v>JUMLAH</v>
          </cell>
        </row>
        <row r="858">
          <cell r="L858" t="str">
            <v>NO.</v>
          </cell>
          <cell r="N858" t="str">
            <v>KOMPONEN</v>
          </cell>
          <cell r="Q858" t="str">
            <v>SATUAN</v>
          </cell>
          <cell r="R858" t="str">
            <v>KUANTITAS</v>
          </cell>
          <cell r="S858" t="str">
            <v>SATUAN</v>
          </cell>
          <cell r="T858" t="str">
            <v>HARGA</v>
          </cell>
        </row>
        <row r="859">
          <cell r="S859" t="str">
            <v>(Rp.)</v>
          </cell>
          <cell r="T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Q864" t="str">
            <v>Jam</v>
          </cell>
          <cell r="R864">
            <v>9.3333333333333339</v>
          </cell>
          <cell r="S864">
            <v>2970.2857142857142</v>
          </cell>
          <cell r="V864">
            <v>27722.666666666668</v>
          </cell>
        </row>
        <row r="865">
          <cell r="L865" t="str">
            <v>2.</v>
          </cell>
          <cell r="N865" t="str">
            <v>Tukang</v>
          </cell>
          <cell r="Q865" t="str">
            <v>Jam</v>
          </cell>
          <cell r="R865">
            <v>1.1666666666666667</v>
          </cell>
          <cell r="S865">
            <v>3147.8571428571427</v>
          </cell>
          <cell r="V865">
            <v>3672.5</v>
          </cell>
        </row>
        <row r="866">
          <cell r="L866" t="str">
            <v>3.</v>
          </cell>
          <cell r="N866" t="str">
            <v>Mandor</v>
          </cell>
          <cell r="Q866" t="str">
            <v>Jam</v>
          </cell>
          <cell r="R866">
            <v>1.1666666666666667</v>
          </cell>
          <cell r="S866">
            <v>3632.1428571428573</v>
          </cell>
          <cell r="V866">
            <v>4237.5000000000009</v>
          </cell>
        </row>
        <row r="868">
          <cell r="R868" t="str">
            <v xml:space="preserve">JUMLAH HARGA TENAGA   </v>
          </cell>
          <cell r="V868">
            <v>35632.666666666672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Beton K-300</v>
          </cell>
          <cell r="Q872" t="str">
            <v>M3</v>
          </cell>
          <cell r="R872">
            <v>0.28970000000000001</v>
          </cell>
          <cell r="S872">
            <v>605873</v>
          </cell>
          <cell r="V872">
            <v>175521.4081</v>
          </cell>
        </row>
        <row r="873">
          <cell r="L873" t="str">
            <v>2.</v>
          </cell>
          <cell r="N873" t="str">
            <v>Baja Tulangan</v>
          </cell>
          <cell r="Q873" t="str">
            <v>Kg</v>
          </cell>
          <cell r="R873">
            <v>31.870699999999999</v>
          </cell>
          <cell r="S873">
            <v>5800</v>
          </cell>
          <cell r="V873">
            <v>184850.06</v>
          </cell>
        </row>
        <row r="874">
          <cell r="L874" t="str">
            <v>3.</v>
          </cell>
          <cell r="N874" t="str">
            <v>Urugan Porus</v>
          </cell>
          <cell r="Q874" t="str">
            <v>M3</v>
          </cell>
          <cell r="R874">
            <v>0.31030000000000002</v>
          </cell>
          <cell r="S874">
            <v>94791.182676543947</v>
          </cell>
          <cell r="V874">
            <v>29413.703984531589</v>
          </cell>
        </row>
        <row r="875">
          <cell r="L875" t="str">
            <v>4.</v>
          </cell>
          <cell r="N875" t="str">
            <v>Mat. Pilihan</v>
          </cell>
          <cell r="Q875" t="str">
            <v>M3</v>
          </cell>
          <cell r="R875">
            <v>1.9114</v>
          </cell>
          <cell r="S875">
            <v>69600</v>
          </cell>
          <cell r="V875">
            <v>133033.44</v>
          </cell>
        </row>
        <row r="878">
          <cell r="R878" t="str">
            <v xml:space="preserve">JUMLAH HARGA BAHAN   </v>
          </cell>
          <cell r="V878">
            <v>522818.61208453157</v>
          </cell>
        </row>
        <row r="880">
          <cell r="L880" t="str">
            <v>C.</v>
          </cell>
          <cell r="N880" t="str">
            <v>PERALATAN</v>
          </cell>
        </row>
        <row r="882">
          <cell r="L882" t="str">
            <v>1.</v>
          </cell>
          <cell r="N882" t="str">
            <v>Tamper</v>
          </cell>
          <cell r="Q882" t="str">
            <v>Jam</v>
          </cell>
          <cell r="R882">
            <v>0.46756400602409631</v>
          </cell>
          <cell r="S882">
            <v>12661.558707685757</v>
          </cell>
          <cell r="V882">
            <v>5920.0891118748323</v>
          </cell>
        </row>
        <row r="883">
          <cell r="L883" t="str">
            <v>2.</v>
          </cell>
          <cell r="N883" t="str">
            <v>Dump Truck</v>
          </cell>
          <cell r="Q883" t="str">
            <v>Jam</v>
          </cell>
          <cell r="R883">
            <v>0.4272088353413655</v>
          </cell>
          <cell r="S883">
            <v>68438.487114906166</v>
          </cell>
          <cell r="V883">
            <v>29237.526372884113</v>
          </cell>
        </row>
        <row r="884">
          <cell r="L884" t="str">
            <v>3.</v>
          </cell>
          <cell r="N884" t="str">
            <v>Alat  Bantu</v>
          </cell>
          <cell r="Q884" t="str">
            <v>Ls</v>
          </cell>
          <cell r="R884">
            <v>1</v>
          </cell>
          <cell r="S884">
            <v>250</v>
          </cell>
          <cell r="V884">
            <v>250</v>
          </cell>
        </row>
        <row r="890">
          <cell r="R890" t="str">
            <v xml:space="preserve">JUMLAH HARGA PERALATAN   </v>
          </cell>
          <cell r="V890">
            <v>35407.615484758942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V892">
            <v>593858.89423595718</v>
          </cell>
        </row>
        <row r="893">
          <cell r="L893" t="str">
            <v>E.</v>
          </cell>
          <cell r="N893" t="str">
            <v>OVERHEAD &amp; PROFIT</v>
          </cell>
          <cell r="Q893">
            <v>10</v>
          </cell>
          <cell r="R893" t="str">
            <v>%  x  D</v>
          </cell>
          <cell r="V893">
            <v>59385.88942359572</v>
          </cell>
        </row>
        <row r="894">
          <cell r="L894" t="str">
            <v>F.</v>
          </cell>
          <cell r="N894" t="str">
            <v>HARGA SATUAN PEKERJAAN  ( D + E )</v>
          </cell>
          <cell r="V894">
            <v>653244.78365955292</v>
          </cell>
        </row>
        <row r="895">
          <cell r="L895" t="str">
            <v>G</v>
          </cell>
          <cell r="N895" t="str">
            <v>DIBULATKAN</v>
          </cell>
          <cell r="V895">
            <v>653244</v>
          </cell>
        </row>
        <row r="896">
          <cell r="L896" t="str">
            <v>Note:        1</v>
          </cell>
          <cell r="N896" t="str">
            <v>Satuan dapat berdasarkan atas jam operasi untuk Tenaga Kerja dan Peralatan, volume dan/atau ukuran</v>
          </cell>
        </row>
        <row r="897">
          <cell r="N897" t="str">
            <v>berat untuk bahan-bahan.</v>
          </cell>
        </row>
        <row r="898">
          <cell r="L898">
            <v>2</v>
          </cell>
          <cell r="N898" t="str">
            <v>Kuantitas satuan adalah kuantitas setiap komponen untuk menyelesaikan satu satuan pekerjaan dari nomor</v>
          </cell>
        </row>
        <row r="899">
          <cell r="N899" t="str">
            <v>mata pembayaran.</v>
          </cell>
        </row>
        <row r="900">
          <cell r="L900">
            <v>3</v>
          </cell>
          <cell r="N900" t="str">
            <v>Biaya satuan untuk peralatan sudah termasuk bahan bakar, bahan habis dipakai dan operator.</v>
          </cell>
        </row>
        <row r="901">
          <cell r="L901">
            <v>4</v>
          </cell>
          <cell r="N901" t="str">
            <v>Biaya satuan sudah termasuk pengeluaran untuk seluruh pajak yang berkaitan (tetapi tidak termasuk PPN</v>
          </cell>
        </row>
        <row r="902">
          <cell r="N902" t="str">
            <v>yang dibayar dari kontrak) dan biaya-biaya lainnya.</v>
          </cell>
        </row>
        <row r="1508">
          <cell r="A1508" t="str">
            <v>ITEM PEMBAYARAN NO.</v>
          </cell>
          <cell r="D1508" t="str">
            <v>:  2.4 (3)</v>
          </cell>
          <cell r="J1508" t="str">
            <v xml:space="preserve">Analisa LI-243 </v>
          </cell>
        </row>
        <row r="1509">
          <cell r="A1509" t="str">
            <v>JENIS PEKERJAAN</v>
          </cell>
          <cell r="D1509" t="str">
            <v>:  Pipa Berlubang Banyak</v>
          </cell>
        </row>
        <row r="1510">
          <cell r="A1510" t="str">
            <v>SATUAN PEMBAYARAN</v>
          </cell>
          <cell r="D1510" t="str">
            <v>:  M'</v>
          </cell>
          <cell r="J1510" t="str">
            <v xml:space="preserve">         URAIAN ANALISA HARGA SATUAN</v>
          </cell>
        </row>
        <row r="1513">
          <cell r="A1513" t="str">
            <v>No.</v>
          </cell>
          <cell r="C1513" t="str">
            <v>U R A I A N</v>
          </cell>
          <cell r="G1513" t="str">
            <v>KODE</v>
          </cell>
          <cell r="H1513" t="str">
            <v>KOEF.</v>
          </cell>
          <cell r="I1513" t="str">
            <v>SATUAN</v>
          </cell>
          <cell r="J1513" t="str">
            <v>KETERANGAN</v>
          </cell>
        </row>
        <row r="1516">
          <cell r="A1516" t="str">
            <v>I.</v>
          </cell>
          <cell r="C1516" t="str">
            <v>ASUMSI</v>
          </cell>
        </row>
        <row r="1517">
          <cell r="A1517">
            <v>1</v>
          </cell>
          <cell r="C1517" t="str">
            <v>Pekerjaan dilakukan secara manual</v>
          </cell>
        </row>
        <row r="1518">
          <cell r="A1518">
            <v>2</v>
          </cell>
          <cell r="C1518" t="str">
            <v>Lokasi pekerjaan : sepanjang jalan</v>
          </cell>
        </row>
        <row r="1519">
          <cell r="A1519">
            <v>3</v>
          </cell>
          <cell r="C1519" t="str">
            <v>Kondisi Jalan   :  sedang / baik</v>
          </cell>
        </row>
        <row r="1520">
          <cell r="A1520">
            <v>4</v>
          </cell>
          <cell r="C1520" t="str">
            <v>Jam kerja efektif per-hari</v>
          </cell>
          <cell r="G1520" t="str">
            <v>Tk</v>
          </cell>
          <cell r="H1520">
            <v>7</v>
          </cell>
          <cell r="I1520" t="str">
            <v>Jam</v>
          </cell>
        </row>
        <row r="1521">
          <cell r="A1521">
            <v>5</v>
          </cell>
          <cell r="C1521" t="str">
            <v>Diameter dalam pipa</v>
          </cell>
          <cell r="G1521" t="str">
            <v>d</v>
          </cell>
          <cell r="H1521">
            <v>0.1</v>
          </cell>
          <cell r="I1521" t="str">
            <v>M</v>
          </cell>
        </row>
        <row r="1522">
          <cell r="A1522">
            <v>6</v>
          </cell>
          <cell r="C1522" t="str">
            <v>Material penyaring terdiri dari material porus</v>
          </cell>
        </row>
        <row r="1523">
          <cell r="A1523">
            <v>7</v>
          </cell>
          <cell r="C1523" t="str">
            <v>Penyangga sambungan pipa dengan mortar</v>
          </cell>
        </row>
        <row r="1524">
          <cell r="A1524" t="str">
            <v>II.</v>
          </cell>
          <cell r="C1524" t="str">
            <v>URUTAN KERJA</v>
          </cell>
        </row>
        <row r="1525">
          <cell r="A1525">
            <v>1</v>
          </cell>
          <cell r="C1525" t="str">
            <v>Semua material diterima di lokasi pekerjaan</v>
          </cell>
        </row>
        <row r="1526">
          <cell r="A1526">
            <v>2</v>
          </cell>
          <cell r="C1526" t="str">
            <v>Pekerjaan dilakukan secara manual dengan</v>
          </cell>
        </row>
        <row r="1527">
          <cell r="C1527" t="str">
            <v>menggunakan alat bantu kecil</v>
          </cell>
        </row>
        <row r="1528">
          <cell r="A1528">
            <v>3</v>
          </cell>
          <cell r="C1528" t="str">
            <v>Pekerjaan galian dibayar tersendiri.</v>
          </cell>
        </row>
        <row r="1529">
          <cell r="A1529" t="str">
            <v>III.</v>
          </cell>
          <cell r="C1529" t="str">
            <v>PEMAKAIAN BAHAN, ALAT DAN TENAGA</v>
          </cell>
        </row>
        <row r="1530">
          <cell r="A1530" t="str">
            <v xml:space="preserve">   1.</v>
          </cell>
          <cell r="C1530" t="str">
            <v>BAHAN</v>
          </cell>
        </row>
        <row r="1531">
          <cell r="C1531" t="str">
            <v>Diperlukan material :</v>
          </cell>
        </row>
        <row r="1532">
          <cell r="C1532" t="str">
            <v>- Pipa Porous</v>
          </cell>
          <cell r="G1532" t="str">
            <v>(M25)</v>
          </cell>
          <cell r="H1532">
            <v>1.05</v>
          </cell>
          <cell r="I1532" t="str">
            <v>M'</v>
          </cell>
        </row>
        <row r="1533">
          <cell r="C1533" t="str">
            <v>- Mortar (penyangga sambungan pipa) = 2 x (0.05x0.05x0.05)</v>
          </cell>
          <cell r="G1533" t="str">
            <v>Mr</v>
          </cell>
          <cell r="H1533">
            <v>2.5000000000000006E-4</v>
          </cell>
          <cell r="I1533" t="str">
            <v>M3</v>
          </cell>
        </row>
        <row r="1534">
          <cell r="C1534" t="str">
            <v>- Semen</v>
          </cell>
          <cell r="D1534" t="str">
            <v>= 20% x Mr x Bj Mortar 1.8 T/m3</v>
          </cell>
          <cell r="G1534" t="str">
            <v>(M12)</v>
          </cell>
          <cell r="H1534">
            <v>9.0000000000000038E-2</v>
          </cell>
          <cell r="I1534" t="str">
            <v>Kg</v>
          </cell>
        </row>
        <row r="1535">
          <cell r="C1535" t="str">
            <v>- Pasir</v>
          </cell>
          <cell r="D1535" t="str">
            <v>= 80% x Mr</v>
          </cell>
          <cell r="G1535" t="str">
            <v>(M01)</v>
          </cell>
          <cell r="H1535">
            <v>2.0000000000000006E-4</v>
          </cell>
          <cell r="I1535" t="str">
            <v>M3</v>
          </cell>
        </row>
        <row r="1536">
          <cell r="C1536" t="str">
            <v>- Filter stripe dan lain2 (pada sambungan)</v>
          </cell>
          <cell r="G1536" t="str">
            <v>-</v>
          </cell>
          <cell r="H1536" t="str">
            <v>-</v>
          </cell>
          <cell r="I1536" t="str">
            <v>Ls</v>
          </cell>
        </row>
        <row r="1537">
          <cell r="A1537" t="str">
            <v xml:space="preserve">   2.</v>
          </cell>
          <cell r="C1537" t="str">
            <v>ALAT</v>
          </cell>
        </row>
        <row r="1538">
          <cell r="A1538" t="str">
            <v>2.b.</v>
          </cell>
          <cell r="C1538" t="str">
            <v>ALAT  BANTU</v>
          </cell>
          <cell r="J1538" t="str">
            <v>Lump Sump</v>
          </cell>
        </row>
        <row r="1539">
          <cell r="C1539" t="str">
            <v>Diperlukan alat-alat bantu kecil</v>
          </cell>
        </row>
        <row r="1540">
          <cell r="C1540" t="str">
            <v>- Sekop  =   2   buah</v>
          </cell>
        </row>
        <row r="1541">
          <cell r="C1541" t="str">
            <v>- Pacul   =   2   buah</v>
          </cell>
        </row>
        <row r="1542">
          <cell r="C1542" t="str">
            <v>- Alat-alat kecil lain</v>
          </cell>
        </row>
        <row r="1543">
          <cell r="A1543" t="str">
            <v xml:space="preserve">   3.</v>
          </cell>
          <cell r="C1543" t="str">
            <v>TENAGA</v>
          </cell>
        </row>
        <row r="1544">
          <cell r="C1544" t="str">
            <v>Produksi yang dapat diselesaikan / hari</v>
          </cell>
          <cell r="G1544" t="str">
            <v>Qt</v>
          </cell>
          <cell r="H1544">
            <v>12</v>
          </cell>
          <cell r="I1544" t="str">
            <v>M'</v>
          </cell>
        </row>
        <row r="1545">
          <cell r="C1545" t="str">
            <v>Kebutuhan tenaga :</v>
          </cell>
        </row>
        <row r="1546">
          <cell r="D1546" t="str">
            <v>- Pekerja</v>
          </cell>
          <cell r="G1546" t="str">
            <v>P</v>
          </cell>
          <cell r="H1546">
            <v>2</v>
          </cell>
          <cell r="I1546" t="str">
            <v>orang</v>
          </cell>
        </row>
        <row r="1547">
          <cell r="D1547" t="str">
            <v>- Tukang</v>
          </cell>
          <cell r="G1547" t="str">
            <v>T</v>
          </cell>
          <cell r="H1547">
            <v>1</v>
          </cell>
          <cell r="I1547" t="str">
            <v>orang</v>
          </cell>
        </row>
        <row r="1548">
          <cell r="D1548" t="str">
            <v>- Mandor</v>
          </cell>
          <cell r="G1548" t="str">
            <v>M</v>
          </cell>
          <cell r="H1548">
            <v>1</v>
          </cell>
          <cell r="I1548" t="str">
            <v>orang</v>
          </cell>
        </row>
        <row r="1549">
          <cell r="C1549" t="str">
            <v>Koefisien tenaga / M1   :</v>
          </cell>
        </row>
        <row r="1550">
          <cell r="D1550" t="str">
            <v>- Pekerja</v>
          </cell>
          <cell r="E1550" t="str">
            <v>= (Tk x P) : Qt</v>
          </cell>
          <cell r="G1550" t="str">
            <v>(L01)</v>
          </cell>
          <cell r="H1550">
            <v>1.1666666666666667</v>
          </cell>
          <cell r="I1550" t="str">
            <v>Jam</v>
          </cell>
        </row>
        <row r="1551">
          <cell r="D1551" t="str">
            <v>- Tukang</v>
          </cell>
          <cell r="E1551" t="str">
            <v>= (Tk x T) : Qt</v>
          </cell>
          <cell r="G1551" t="str">
            <v>(L02)</v>
          </cell>
          <cell r="H1551">
            <v>0.58333333333333337</v>
          </cell>
          <cell r="I1551" t="str">
            <v>Jam</v>
          </cell>
        </row>
        <row r="1552">
          <cell r="D1552" t="str">
            <v>- Mandor</v>
          </cell>
          <cell r="E1552" t="str">
            <v>= (Tk x M) : Qt</v>
          </cell>
          <cell r="G1552" t="str">
            <v>(L03)</v>
          </cell>
          <cell r="H1552">
            <v>0.58333333333333337</v>
          </cell>
          <cell r="I1552" t="str">
            <v>Jam</v>
          </cell>
        </row>
        <row r="1554">
          <cell r="A1554" t="str">
            <v>4.</v>
          </cell>
          <cell r="C1554" t="str">
            <v>HARGA DASAR SATUAN UPAH, BAHAN DAN ALAT</v>
          </cell>
        </row>
        <row r="1555">
          <cell r="C1555" t="str">
            <v>Lihat lampiran.</v>
          </cell>
        </row>
        <row r="1556">
          <cell r="A1556" t="str">
            <v>5.</v>
          </cell>
          <cell r="C1556" t="str">
            <v>ANALISA HARGA SATUAN PEKERJAAN</v>
          </cell>
        </row>
        <row r="1557">
          <cell r="C1557" t="str">
            <v>Lihat perhitungan dalam FORMULIR STANDAR UNTUK</v>
          </cell>
        </row>
        <row r="1558">
          <cell r="C1558" t="str">
            <v>PEREKEMAN ANALISA MASING-MASING HARGA</v>
          </cell>
        </row>
        <row r="1559">
          <cell r="C1559" t="str">
            <v>SATUAN.</v>
          </cell>
        </row>
        <row r="1560">
          <cell r="C1560" t="str">
            <v>Didapat Harga Satuan Pekerjaan :</v>
          </cell>
        </row>
        <row r="1563">
          <cell r="C1563" t="str">
            <v xml:space="preserve">Rp.  </v>
          </cell>
          <cell r="D1563">
            <v>8833</v>
          </cell>
          <cell r="E1563" t="str">
            <v xml:space="preserve"> / M'</v>
          </cell>
        </row>
        <row r="1565">
          <cell r="A1565" t="str">
            <v>6.</v>
          </cell>
          <cell r="C1565" t="str">
            <v>WAKTU PELAKSANAAN YANG DIPERLUKAN</v>
          </cell>
        </row>
        <row r="1566">
          <cell r="C1566" t="str">
            <v>Masa Pelaksanaan :</v>
          </cell>
          <cell r="D1566" t="str">
            <v>. . . . . . . . . . . .</v>
          </cell>
          <cell r="E1566" t="str">
            <v>bulan</v>
          </cell>
        </row>
        <row r="1567">
          <cell r="A1567" t="str">
            <v>7.</v>
          </cell>
          <cell r="C1567" t="str">
            <v>VOLUME PEKERJAAN YANG DIPERLUKAN</v>
          </cell>
        </row>
        <row r="1568">
          <cell r="C1568" t="str">
            <v>Volume pekerjaan  :</v>
          </cell>
          <cell r="D1568">
            <v>0</v>
          </cell>
          <cell r="E1568" t="str">
            <v>M'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9">
          <cell r="Q19">
            <v>40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)"/>
      <sheetName val="Analisa (ok)"/>
      <sheetName val="Rekap"/>
      <sheetName val="Kuan&amp;Harga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/>
      <sheetData sheetId="1"/>
      <sheetData sheetId="2"/>
      <sheetData sheetId="3">
        <row r="17">
          <cell r="I17">
            <v>5714.2857142857147</v>
          </cell>
        </row>
        <row r="30">
          <cell r="I30">
            <v>19000</v>
          </cell>
        </row>
        <row r="38">
          <cell r="I38">
            <v>3900</v>
          </cell>
        </row>
        <row r="39">
          <cell r="I39">
            <v>6000</v>
          </cell>
        </row>
        <row r="55">
          <cell r="I55">
            <v>571000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name"/>
      <sheetName val="Fill this out first..."/>
      <sheetName val="Elektrikal"/>
      <sheetName val="KH-Q1,Q2,01"/>
      <sheetName val="SUMMARY"/>
      <sheetName val="Bang ve"/>
      <sheetName val="Bang tong ke"/>
      <sheetName val="Liet ke vat tu"/>
      <sheetName val="SITE-E"/>
      <sheetName val="SCHEDULLE (2)"/>
      <sheetName val="Bahan"/>
      <sheetName val="Analisa"/>
      <sheetName val="Anal C &amp; F"/>
      <sheetName val="Cut &amp; Fill"/>
      <sheetName val="RAB Asrama"/>
      <sheetName val="Aula"/>
      <sheetName val="Mesjid"/>
      <sheetName val="T. Whudu"/>
      <sheetName val="Rekap"/>
      <sheetName val="Time Schdl"/>
      <sheetName val="XXXXXXXX"/>
      <sheetName val="BQ"/>
      <sheetName val="h.satuan"/>
      <sheetName val="Database"/>
      <sheetName val="ACC"/>
      <sheetName val="Local Cost Centres"/>
      <sheetName val="Data Sheet"/>
      <sheetName val="Currency Code"/>
      <sheetName val="Production Centre"/>
      <sheetName val="Project Groups"/>
      <sheetName val="Bhn upah"/>
      <sheetName val="SoCF (contract)"/>
      <sheetName val="SoCF"/>
      <sheetName val="MC_Q"/>
      <sheetName val="Cover"/>
      <sheetName val="DAF-2"/>
      <sheetName val="Material-mr"/>
      <sheetName val="REF.ONLY"/>
      <sheetName val="A"/>
      <sheetName val="SAP"/>
      <sheetName val="alat"/>
      <sheetName val="anal_hs"/>
      <sheetName val="info"/>
      <sheetName val="upah"/>
      <sheetName val="Chi_tiet_cot_ph۽"/>
      <sheetName val="Consumable"/>
      <sheetName val="harsat"/>
      <sheetName val="analisa alat"/>
      <sheetName val="Foundation"/>
      <sheetName val="An. Beton"/>
      <sheetName val="STAIN99"/>
      <sheetName val="STN BAHAN"/>
      <sheetName val="HrgUpahBahan"/>
      <sheetName val="eqp-rek"/>
      <sheetName val="WF "/>
      <sheetName val="HargaBahan"/>
      <sheetName val="Daftar Bahan"/>
      <sheetName val="PO2"/>
      <sheetName val="Hutang Lap"/>
      <sheetName val="Hutang-Wil"/>
      <sheetName val="db"/>
      <sheetName val="FINISHING"/>
      <sheetName val="PLUMBING"/>
      <sheetName val="STRUKTUR"/>
      <sheetName val="HRG BHN"/>
      <sheetName val="Analisa Upah &amp; Bahan Plum"/>
      <sheetName val="TS_Q"/>
      <sheetName val="Cont"/>
      <sheetName val="Cash DP Lapangan"/>
      <sheetName val="Cash Wilayah"/>
      <sheetName val="WS"/>
      <sheetName val="Sub-Contractor"/>
      <sheetName val="GSMTOWER"/>
      <sheetName val="I-ME"/>
      <sheetName val="I-KAMAR"/>
      <sheetName val="ES-aLL"/>
      <sheetName val="FORM X COST"/>
      <sheetName val="Rekap Direct Cost"/>
      <sheetName val="Fill_this_out_first___"/>
      <sheetName val="Bang_ve"/>
      <sheetName val="Bang_tong_ke"/>
      <sheetName val="Liet_ke_vat_tu"/>
      <sheetName val="Daf 1"/>
      <sheetName val="gvl"/>
      <sheetName val="RAB"/>
      <sheetName val="Bhn"/>
      <sheetName val="ALEK"/>
      <sheetName val="3-DIV2"/>
      <sheetName val="DAF_3"/>
      <sheetName val="DAF_5_1"/>
      <sheetName val="COST"/>
      <sheetName val="4-Basic Price"/>
      <sheetName val="Analisa HSP"/>
      <sheetName val="Equipment"/>
      <sheetName val="Basic Price"/>
      <sheetName val="Labor"/>
      <sheetName val="Sub"/>
      <sheetName val="KODE"/>
      <sheetName val="Deep Well"/>
      <sheetName val="Pek Luar"/>
      <sheetName val="Mall"/>
      <sheetName val="Parkir"/>
      <sheetName val="INDEX"/>
      <sheetName val="daffin"/>
      <sheetName val="간접비내역-1"/>
      <sheetName val="SCH2"/>
      <sheetName val="BQ SPP"/>
      <sheetName val="Schedule"/>
      <sheetName val="Penwrn"/>
      <sheetName val="Fill this out first___"/>
      <sheetName val="r.tank"/>
      <sheetName val="prelim"/>
      <sheetName val="villa"/>
      <sheetName val="Ijin"/>
      <sheetName val="ch"/>
      <sheetName val="An_ Beton"/>
      <sheetName val="PROTECTION "/>
      <sheetName val="an. struktur"/>
      <sheetName val="Dashboard"/>
      <sheetName val="Str A"/>
      <sheetName val="Daftar Upah"/>
      <sheetName val="Daftar Harga"/>
      <sheetName val="DETAIL"/>
      <sheetName val="BOW"/>
      <sheetName val="bau"/>
      <sheetName val="MAPP"/>
      <sheetName val="rek det 1-3"/>
      <sheetName val="Rekap TamKur"/>
      <sheetName val="DAF_5_2"/>
      <sheetName val="BAG_2"/>
      <sheetName val="Subcont"/>
      <sheetName val="REKAPAN Base B"/>
      <sheetName val="div7"/>
      <sheetName val="ANALISA ALAT BERAT"/>
      <sheetName val="****00"/>
      <sheetName val="S.UPAH"/>
      <sheetName val="DAF.ALAT"/>
      <sheetName val="Material&amp;Alat"/>
      <sheetName val="Currency Rate"/>
      <sheetName val="Elec_ins"/>
      <sheetName val="Elec-ins"/>
      <sheetName val="Local_Cost_Centres"/>
      <sheetName val="Data_Sheet"/>
      <sheetName val="Currency_Code"/>
      <sheetName val="Production_Centre"/>
      <sheetName val="Project_Groups"/>
      <sheetName val="SCHEDULLE_(2)"/>
      <sheetName val="Anal_C_&amp;_F"/>
      <sheetName val="Cut_&amp;_Fill"/>
      <sheetName val="RAB_Asrama"/>
      <sheetName val="T__Whudu"/>
      <sheetName val="Time_Schdl"/>
      <sheetName val="Fill_this_out_first___1"/>
      <sheetName val="Bang_ve1"/>
      <sheetName val="Bang_tong_ke1"/>
      <sheetName val="Liet_ke_vat_tu1"/>
      <sheetName val="Local_Cost_Centres1"/>
      <sheetName val="Data_Sheet1"/>
      <sheetName val="Currency_Code1"/>
      <sheetName val="Production_Centre1"/>
      <sheetName val="Project_Groups1"/>
      <sheetName val="SCHEDULLE_(2)1"/>
      <sheetName val="Anal_C_&amp;_F1"/>
      <sheetName val="Cut_&amp;_Fill1"/>
      <sheetName val="RAB_Asrama1"/>
      <sheetName val="T__Whudu1"/>
      <sheetName val="Time_Schdl1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Sheet2"/>
      <sheetName val="Sheet3"/>
      <sheetName val="Sheet4"/>
      <sheetName val="Sheet5"/>
      <sheetName val="XL4Test5"/>
      <sheetName val="Thang02"/>
      <sheetName val="Thang03"/>
      <sheetName val="thang04"/>
      <sheetName val="Fill_this_out_first___4"/>
      <sheetName val="Bang_ve3"/>
      <sheetName val="Bang_tong_ke3"/>
      <sheetName val="Liet_ke_vat_tu3"/>
      <sheetName val="Local_Cost_Centres3"/>
      <sheetName val="Data_Sheet3"/>
      <sheetName val="Currency_Code3"/>
      <sheetName val="Production_Centre3"/>
      <sheetName val="Project_Groups3"/>
      <sheetName val="SCHEDULLE_(2)3"/>
      <sheetName val="Anal_C_&amp;_F3"/>
      <sheetName val="Cut_&amp;_Fill3"/>
      <sheetName val="RAB_Asrama3"/>
      <sheetName val="T__Whudu3"/>
      <sheetName val="Time_Schdl3"/>
      <sheetName val="h_satuan1"/>
      <sheetName val="REF_ONLY1"/>
      <sheetName val="An__Beton1"/>
      <sheetName val="BQ_SPP1"/>
      <sheetName val="WF_1"/>
      <sheetName val="HRG_BHN1"/>
      <sheetName val="Analisa_Upah_&amp;_Bahan_Plum1"/>
      <sheetName val="FORM_X_COST1"/>
      <sheetName val="Rekap_TamKur1"/>
      <sheetName val="Fill_this_out_first___5"/>
      <sheetName val="Fill_this_out_first___2"/>
      <sheetName val="Bang_ve2"/>
      <sheetName val="Bang_tong_ke2"/>
      <sheetName val="Liet_ke_vat_tu2"/>
      <sheetName val="Local_Cost_Centres2"/>
      <sheetName val="Data_Sheet2"/>
      <sheetName val="Currency_Code2"/>
      <sheetName val="Production_Centre2"/>
      <sheetName val="Project_Groups2"/>
      <sheetName val="SCHEDULLE_(2)2"/>
      <sheetName val="Anal_C_&amp;_F2"/>
      <sheetName val="Cut_&amp;_Fill2"/>
      <sheetName val="RAB_Asrama2"/>
      <sheetName val="T__Whudu2"/>
      <sheetName val="Time_Schdl2"/>
      <sheetName val="h_satuan"/>
      <sheetName val="REF_ONLY"/>
      <sheetName val="An__Beton"/>
      <sheetName val="BQ_SPP"/>
      <sheetName val="WF_"/>
      <sheetName val="HRG_BHN"/>
      <sheetName val="Analisa_Upah_&amp;_Bahan_Plum"/>
      <sheetName val="FORM_X_COST"/>
      <sheetName val="Rekap_TamKur"/>
      <sheetName val="Fill_this_out_first___3"/>
      <sheetName val="SUM"/>
      <sheetName val="Unit Rate"/>
      <sheetName val="Cor Apt"/>
      <sheetName val="Cover (x)"/>
      <sheetName val="HS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Help-General"/>
      <sheetName val="Help-Roughness"/>
      <sheetName val="Help-Pipe Config."/>
      <sheetName val="Help-Pressure Loss"/>
      <sheetName val="Help-Pipe Size"/>
    </sheetNames>
    <sheetDataSet>
      <sheetData sheetId="0"/>
      <sheetData sheetId="1"/>
      <sheetData sheetId="2"/>
      <sheetData sheetId="3"/>
      <sheetData sheetId="4"/>
      <sheetData sheetId="5" refreshError="1">
        <row r="5">
          <cell r="C5" t="str">
            <v>NA</v>
          </cell>
          <cell r="D5" t="str">
            <v>NA</v>
          </cell>
          <cell r="E5" t="str">
            <v>NA</v>
          </cell>
          <cell r="F5" t="str">
            <v>NA</v>
          </cell>
          <cell r="G5" t="str">
            <v>NA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NA</v>
          </cell>
          <cell r="L5" t="str">
            <v>NA</v>
          </cell>
          <cell r="M5" t="str">
            <v>NA</v>
          </cell>
          <cell r="N5" t="str">
            <v>NA</v>
          </cell>
          <cell r="O5">
            <v>342.9</v>
          </cell>
          <cell r="P5">
            <v>393.7</v>
          </cell>
          <cell r="Q5">
            <v>444.5</v>
          </cell>
          <cell r="R5">
            <v>495.3</v>
          </cell>
          <cell r="S5">
            <v>596.9</v>
          </cell>
          <cell r="T5">
            <v>746.2</v>
          </cell>
          <cell r="U5">
            <v>898.8</v>
          </cell>
        </row>
        <row r="6">
          <cell r="C6" t="str">
            <v>NA</v>
          </cell>
          <cell r="D6" t="str">
            <v>NA</v>
          </cell>
          <cell r="E6" t="str">
            <v>NA</v>
          </cell>
          <cell r="F6" t="str">
            <v>NA</v>
          </cell>
          <cell r="G6" t="str">
            <v>NA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NA</v>
          </cell>
          <cell r="L6">
            <v>206.4</v>
          </cell>
          <cell r="M6">
            <v>260.3</v>
          </cell>
          <cell r="N6">
            <v>311.10000000000002</v>
          </cell>
          <cell r="O6">
            <v>339.8</v>
          </cell>
          <cell r="P6">
            <v>390.6</v>
          </cell>
          <cell r="Q6">
            <v>441.4</v>
          </cell>
          <cell r="R6">
            <v>489</v>
          </cell>
          <cell r="S6">
            <v>590.6</v>
          </cell>
          <cell r="T6">
            <v>736.6</v>
          </cell>
          <cell r="U6">
            <v>889</v>
          </cell>
        </row>
        <row r="7">
          <cell r="C7" t="str">
            <v>NA</v>
          </cell>
          <cell r="D7" t="str">
            <v>NA</v>
          </cell>
          <cell r="E7" t="str">
            <v>NA</v>
          </cell>
          <cell r="F7" t="str">
            <v>NA</v>
          </cell>
          <cell r="G7" t="str">
            <v>NA</v>
          </cell>
          <cell r="H7" t="str">
            <v>NA</v>
          </cell>
          <cell r="I7" t="str">
            <v>NA</v>
          </cell>
          <cell r="J7" t="str">
            <v>NA</v>
          </cell>
          <cell r="K7" t="str">
            <v>NA</v>
          </cell>
          <cell r="L7">
            <v>205</v>
          </cell>
          <cell r="M7">
            <v>257.5</v>
          </cell>
          <cell r="N7">
            <v>307.10000000000002</v>
          </cell>
          <cell r="O7">
            <v>336.6</v>
          </cell>
          <cell r="P7">
            <v>387.4</v>
          </cell>
          <cell r="Q7">
            <v>434.9</v>
          </cell>
          <cell r="R7">
            <v>482.6</v>
          </cell>
          <cell r="S7">
            <v>581.1</v>
          </cell>
          <cell r="T7">
            <v>730.2</v>
          </cell>
          <cell r="U7">
            <v>882.6</v>
          </cell>
        </row>
        <row r="8">
          <cell r="C8">
            <v>15.8</v>
          </cell>
          <cell r="D8">
            <v>20.9</v>
          </cell>
          <cell r="E8">
            <v>26.6</v>
          </cell>
          <cell r="F8">
            <v>40.9</v>
          </cell>
          <cell r="G8">
            <v>52.5</v>
          </cell>
          <cell r="H8">
            <v>62.7</v>
          </cell>
          <cell r="I8">
            <v>77.900000000000006</v>
          </cell>
          <cell r="J8">
            <v>102.3</v>
          </cell>
          <cell r="K8">
            <v>154.1</v>
          </cell>
          <cell r="L8">
            <v>202.7</v>
          </cell>
          <cell r="M8">
            <v>254.5</v>
          </cell>
          <cell r="N8">
            <v>303.2</v>
          </cell>
          <cell r="O8">
            <v>333.3</v>
          </cell>
          <cell r="P8">
            <v>381</v>
          </cell>
          <cell r="Q8">
            <v>428.7</v>
          </cell>
          <cell r="R8">
            <v>477.8</v>
          </cell>
          <cell r="S8">
            <v>574.6</v>
          </cell>
          <cell r="T8" t="str">
            <v>NA</v>
          </cell>
          <cell r="U8">
            <v>876.3</v>
          </cell>
        </row>
        <row r="9">
          <cell r="C9">
            <v>15.8</v>
          </cell>
          <cell r="D9">
            <v>20.9</v>
          </cell>
          <cell r="E9">
            <v>26.6</v>
          </cell>
          <cell r="F9">
            <v>40.9</v>
          </cell>
          <cell r="G9">
            <v>52.5</v>
          </cell>
          <cell r="H9">
            <v>62.7</v>
          </cell>
          <cell r="I9">
            <v>77.900000000000006</v>
          </cell>
          <cell r="J9">
            <v>102.3</v>
          </cell>
          <cell r="K9">
            <v>154.1</v>
          </cell>
          <cell r="L9">
            <v>202.7</v>
          </cell>
          <cell r="M9">
            <v>254.5</v>
          </cell>
          <cell r="N9">
            <v>304.8</v>
          </cell>
          <cell r="O9">
            <v>336.6</v>
          </cell>
          <cell r="P9">
            <v>387.4</v>
          </cell>
          <cell r="Q9">
            <v>438.2</v>
          </cell>
          <cell r="R9">
            <v>489</v>
          </cell>
          <cell r="S9">
            <v>590.6</v>
          </cell>
          <cell r="T9">
            <v>743</v>
          </cell>
          <cell r="U9">
            <v>895.4</v>
          </cell>
        </row>
        <row r="10">
          <cell r="C10" t="str">
            <v>NA</v>
          </cell>
          <cell r="D10" t="str">
            <v>NA</v>
          </cell>
          <cell r="E10" t="str">
            <v>NA</v>
          </cell>
          <cell r="F10" t="str">
            <v>NA</v>
          </cell>
          <cell r="G10" t="str">
            <v>NA</v>
          </cell>
          <cell r="H10" t="str">
            <v>NA</v>
          </cell>
          <cell r="I10" t="str">
            <v>NA</v>
          </cell>
          <cell r="J10" t="str">
            <v>NA</v>
          </cell>
          <cell r="K10" t="str">
            <v>NA</v>
          </cell>
          <cell r="L10">
            <v>198.5</v>
          </cell>
          <cell r="M10">
            <v>247.7</v>
          </cell>
          <cell r="N10">
            <v>295.3</v>
          </cell>
          <cell r="O10">
            <v>325.39999999999998</v>
          </cell>
          <cell r="P10">
            <v>373.1</v>
          </cell>
          <cell r="Q10">
            <v>419.1</v>
          </cell>
          <cell r="R10">
            <v>466.8</v>
          </cell>
          <cell r="S10">
            <v>560.4</v>
          </cell>
          <cell r="T10" t="str">
            <v>NA</v>
          </cell>
          <cell r="U10" t="str">
            <v>NA</v>
          </cell>
        </row>
        <row r="11">
          <cell r="C11">
            <v>13.9</v>
          </cell>
          <cell r="D11">
            <v>18.899999999999999</v>
          </cell>
          <cell r="E11">
            <v>24.3</v>
          </cell>
          <cell r="F11">
            <v>38.1</v>
          </cell>
          <cell r="G11">
            <v>49.2</v>
          </cell>
          <cell r="H11">
            <v>59</v>
          </cell>
          <cell r="I11">
            <v>73.7</v>
          </cell>
          <cell r="J11">
            <v>97.2</v>
          </cell>
          <cell r="K11">
            <v>146.30000000000001</v>
          </cell>
          <cell r="L11">
            <v>193.7</v>
          </cell>
          <cell r="M11">
            <v>247.7</v>
          </cell>
          <cell r="N11">
            <v>298.5</v>
          </cell>
          <cell r="O11">
            <v>330.2</v>
          </cell>
          <cell r="P11">
            <v>381</v>
          </cell>
          <cell r="Q11">
            <v>431.8</v>
          </cell>
          <cell r="R11">
            <v>482.6</v>
          </cell>
          <cell r="S11">
            <v>584.20000000000005</v>
          </cell>
          <cell r="T11">
            <v>736.6</v>
          </cell>
          <cell r="U11">
            <v>889</v>
          </cell>
        </row>
        <row r="12">
          <cell r="C12">
            <v>13.9</v>
          </cell>
          <cell r="D12">
            <v>18.899999999999999</v>
          </cell>
          <cell r="E12">
            <v>24.3</v>
          </cell>
          <cell r="F12">
            <v>38.1</v>
          </cell>
          <cell r="G12">
            <v>49.2</v>
          </cell>
          <cell r="H12">
            <v>59</v>
          </cell>
          <cell r="I12">
            <v>73.7</v>
          </cell>
          <cell r="J12">
            <v>97.2</v>
          </cell>
          <cell r="K12">
            <v>146.30000000000001</v>
          </cell>
          <cell r="L12">
            <v>193.7</v>
          </cell>
          <cell r="M12">
            <v>242.9</v>
          </cell>
          <cell r="N12">
            <v>288.89999999999998</v>
          </cell>
          <cell r="O12">
            <v>317.5</v>
          </cell>
          <cell r="P12">
            <v>363.5</v>
          </cell>
          <cell r="Q12">
            <v>409.5</v>
          </cell>
          <cell r="R12">
            <v>455.6</v>
          </cell>
          <cell r="S12">
            <v>547.70000000000005</v>
          </cell>
          <cell r="T12" t="str">
            <v>NA</v>
          </cell>
          <cell r="U12" t="str">
            <v>NA</v>
          </cell>
        </row>
        <row r="13">
          <cell r="C13" t="str">
            <v>NA</v>
          </cell>
          <cell r="D13" t="str">
            <v>NA</v>
          </cell>
          <cell r="E13" t="str">
            <v>NA</v>
          </cell>
          <cell r="F13" t="str">
            <v>NA</v>
          </cell>
          <cell r="G13" t="str">
            <v>NA</v>
          </cell>
          <cell r="H13" t="str">
            <v>NA</v>
          </cell>
          <cell r="I13" t="str">
            <v>NA</v>
          </cell>
          <cell r="J13" t="str">
            <v>NA</v>
          </cell>
          <cell r="K13" t="str">
            <v>NA</v>
          </cell>
          <cell r="L13">
            <v>188.9</v>
          </cell>
          <cell r="M13">
            <v>236.5</v>
          </cell>
          <cell r="N13">
            <v>281</v>
          </cell>
          <cell r="O13">
            <v>307.89999999999998</v>
          </cell>
          <cell r="P13">
            <v>354</v>
          </cell>
          <cell r="Q13">
            <v>398.5</v>
          </cell>
          <cell r="R13">
            <v>442.9</v>
          </cell>
          <cell r="S13">
            <v>531.79999999999995</v>
          </cell>
          <cell r="T13" t="str">
            <v>NA</v>
          </cell>
          <cell r="U13" t="str">
            <v>NA</v>
          </cell>
        </row>
        <row r="14">
          <cell r="C14" t="str">
            <v>NA</v>
          </cell>
          <cell r="D14" t="str">
            <v>NA</v>
          </cell>
          <cell r="E14" t="str">
            <v>NA</v>
          </cell>
          <cell r="F14" t="str">
            <v>NA</v>
          </cell>
          <cell r="G14" t="str">
            <v>NA</v>
          </cell>
          <cell r="H14" t="str">
            <v>NA</v>
          </cell>
          <cell r="I14" t="str">
            <v>NA</v>
          </cell>
          <cell r="J14">
            <v>92.1</v>
          </cell>
          <cell r="K14">
            <v>139.69999999999999</v>
          </cell>
          <cell r="L14">
            <v>182.6</v>
          </cell>
          <cell r="M14">
            <v>230.2</v>
          </cell>
          <cell r="N14">
            <v>273.10000000000002</v>
          </cell>
          <cell r="O14">
            <v>300</v>
          </cell>
          <cell r="P14">
            <v>344.5</v>
          </cell>
          <cell r="Q14">
            <v>387.4</v>
          </cell>
          <cell r="R14">
            <v>431.8</v>
          </cell>
          <cell r="S14">
            <v>517.6</v>
          </cell>
          <cell r="T14" t="str">
            <v>NA</v>
          </cell>
          <cell r="U14" t="str">
            <v>NA</v>
          </cell>
        </row>
        <row r="15">
          <cell r="C15" t="str">
            <v>NA</v>
          </cell>
          <cell r="D15" t="str">
            <v>NA</v>
          </cell>
          <cell r="E15" t="str">
            <v>NA</v>
          </cell>
          <cell r="F15" t="str">
            <v>NA</v>
          </cell>
          <cell r="G15" t="str">
            <v>NA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NA</v>
          </cell>
          <cell r="L15">
            <v>177.8</v>
          </cell>
          <cell r="M15">
            <v>222.3</v>
          </cell>
          <cell r="N15">
            <v>266.7</v>
          </cell>
          <cell r="O15">
            <v>292.10000000000002</v>
          </cell>
          <cell r="P15">
            <v>333.3</v>
          </cell>
          <cell r="Q15">
            <v>377.9</v>
          </cell>
          <cell r="R15">
            <v>419.1</v>
          </cell>
          <cell r="S15">
            <v>504.9</v>
          </cell>
          <cell r="T15" t="str">
            <v>NA</v>
          </cell>
          <cell r="U15" t="str">
            <v>NA</v>
          </cell>
        </row>
        <row r="16">
          <cell r="C16">
            <v>11.8</v>
          </cell>
          <cell r="D16">
            <v>15.5</v>
          </cell>
          <cell r="E16">
            <v>20.7</v>
          </cell>
          <cell r="F16">
            <v>34</v>
          </cell>
          <cell r="G16">
            <v>42.9</v>
          </cell>
          <cell r="H16">
            <v>54</v>
          </cell>
          <cell r="I16">
            <v>66.7</v>
          </cell>
          <cell r="J16">
            <v>87.3</v>
          </cell>
          <cell r="K16">
            <v>131.80000000000001</v>
          </cell>
          <cell r="L16">
            <v>173.1</v>
          </cell>
          <cell r="M16">
            <v>215.9</v>
          </cell>
          <cell r="N16">
            <v>257.2</v>
          </cell>
          <cell r="O16">
            <v>284.2</v>
          </cell>
          <cell r="P16">
            <v>325.39999999999998</v>
          </cell>
          <cell r="Q16">
            <v>366.7</v>
          </cell>
          <cell r="R16">
            <v>408</v>
          </cell>
          <cell r="S16">
            <v>490.5</v>
          </cell>
          <cell r="T16" t="str">
            <v>NA</v>
          </cell>
          <cell r="U16" t="str">
            <v>NA</v>
          </cell>
        </row>
        <row r="17">
          <cell r="C17">
            <v>6.4</v>
          </cell>
          <cell r="D17">
            <v>11</v>
          </cell>
          <cell r="E17">
            <v>15.2</v>
          </cell>
          <cell r="F17">
            <v>27.9</v>
          </cell>
          <cell r="G17">
            <v>38.200000000000003</v>
          </cell>
          <cell r="H17">
            <v>45</v>
          </cell>
          <cell r="I17">
            <v>58.4</v>
          </cell>
          <cell r="J17">
            <v>80.099999999999994</v>
          </cell>
          <cell r="K17">
            <v>124.4</v>
          </cell>
          <cell r="L17">
            <v>174.6</v>
          </cell>
          <cell r="M17">
            <v>222.3</v>
          </cell>
          <cell r="N17">
            <v>273.10000000000002</v>
          </cell>
          <cell r="O17" t="str">
            <v>NA</v>
          </cell>
          <cell r="P17" t="str">
            <v>NA</v>
          </cell>
          <cell r="Q17" t="str">
            <v>NA</v>
          </cell>
          <cell r="R17" t="str">
            <v>NA</v>
          </cell>
          <cell r="S17" t="str">
            <v>NA</v>
          </cell>
          <cell r="T17" t="str">
            <v>NA</v>
          </cell>
          <cell r="U17" t="str">
            <v>NA</v>
          </cell>
        </row>
        <row r="23">
          <cell r="C23">
            <v>18.04</v>
          </cell>
          <cell r="D23">
            <v>23.37</v>
          </cell>
          <cell r="E23">
            <v>30.1</v>
          </cell>
          <cell r="F23">
            <v>44.96</v>
          </cell>
          <cell r="G23">
            <v>57.03</v>
          </cell>
          <cell r="H23">
            <v>68.81</v>
          </cell>
          <cell r="I23">
            <v>84.68</v>
          </cell>
          <cell r="J23">
            <v>110.08</v>
          </cell>
          <cell r="K23">
            <v>162.74</v>
          </cell>
          <cell r="L23">
            <v>213.54</v>
          </cell>
          <cell r="M23">
            <v>266.24</v>
          </cell>
          <cell r="N23">
            <v>315.93</v>
          </cell>
          <cell r="O23">
            <v>347.68</v>
          </cell>
          <cell r="P23">
            <v>398.02</v>
          </cell>
          <cell r="Q23">
            <v>448.82</v>
          </cell>
          <cell r="R23">
            <v>498.45</v>
          </cell>
          <cell r="S23">
            <v>598.53</v>
          </cell>
          <cell r="T23">
            <v>749.3</v>
          </cell>
          <cell r="U23" t="str">
            <v>NA</v>
          </cell>
        </row>
        <row r="24">
          <cell r="C24">
            <v>17.12</v>
          </cell>
          <cell r="D24">
            <v>22.45</v>
          </cell>
          <cell r="E24">
            <v>27.86</v>
          </cell>
          <cell r="F24">
            <v>42.72</v>
          </cell>
          <cell r="G24">
            <v>54.79</v>
          </cell>
          <cell r="H24">
            <v>66.930000000000007</v>
          </cell>
          <cell r="I24">
            <v>82.8</v>
          </cell>
          <cell r="J24">
            <v>108.2</v>
          </cell>
          <cell r="K24">
            <v>161.47</v>
          </cell>
          <cell r="L24">
            <v>211.56</v>
          </cell>
          <cell r="M24">
            <v>264.67</v>
          </cell>
          <cell r="N24">
            <v>314.70999999999998</v>
          </cell>
          <cell r="O24">
            <v>346.05</v>
          </cell>
          <cell r="P24">
            <v>396.85</v>
          </cell>
          <cell r="Q24">
            <v>447.65</v>
          </cell>
          <cell r="R24">
            <v>496.93</v>
          </cell>
          <cell r="S24">
            <v>596.9</v>
          </cell>
          <cell r="T24">
            <v>746.16</v>
          </cell>
          <cell r="U24" t="str">
            <v>NA</v>
          </cell>
        </row>
        <row r="25">
          <cell r="C25">
            <v>15.8</v>
          </cell>
          <cell r="D25">
            <v>20.93</v>
          </cell>
          <cell r="E25">
            <v>26.64</v>
          </cell>
          <cell r="F25">
            <v>40.9</v>
          </cell>
          <cell r="G25">
            <v>52.51</v>
          </cell>
          <cell r="H25">
            <v>62.71</v>
          </cell>
          <cell r="I25">
            <v>77.92</v>
          </cell>
          <cell r="J25">
            <v>102.26</v>
          </cell>
          <cell r="K25">
            <v>154.05000000000001</v>
          </cell>
          <cell r="L25">
            <v>202.72</v>
          </cell>
          <cell r="M25">
            <v>254.51</v>
          </cell>
          <cell r="N25">
            <v>304.08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</row>
        <row r="26">
          <cell r="C26">
            <v>13.88</v>
          </cell>
          <cell r="D26">
            <v>18.850000000000001</v>
          </cell>
          <cell r="E26">
            <v>24.3</v>
          </cell>
          <cell r="F26">
            <v>38.1</v>
          </cell>
          <cell r="G26">
            <v>49.25</v>
          </cell>
          <cell r="H26">
            <v>59.01</v>
          </cell>
          <cell r="I26">
            <v>73.66</v>
          </cell>
          <cell r="J26">
            <v>97.18</v>
          </cell>
          <cell r="K26">
            <v>146.33000000000001</v>
          </cell>
          <cell r="L26">
            <v>193.68</v>
          </cell>
          <cell r="M26">
            <v>247.65</v>
          </cell>
          <cell r="N26">
            <v>298.45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</row>
        <row r="33">
          <cell r="C33">
            <v>0.50624999999999998</v>
          </cell>
          <cell r="D33">
            <v>0.33750000000000002</v>
          </cell>
          <cell r="E33">
            <v>0.28125</v>
          </cell>
          <cell r="F33">
            <v>0.45</v>
          </cell>
          <cell r="G33">
            <v>0.91874999999999996</v>
          </cell>
          <cell r="H33">
            <v>0.33750000000000002</v>
          </cell>
          <cell r="I33">
            <v>1.14375</v>
          </cell>
          <cell r="J33">
            <v>0.20624999999999999</v>
          </cell>
          <cell r="K33">
            <v>5.25</v>
          </cell>
          <cell r="L33">
            <v>1.95</v>
          </cell>
          <cell r="M33">
            <v>2.2875000000000001</v>
          </cell>
          <cell r="N33">
            <v>0.20624999999999999</v>
          </cell>
          <cell r="O33">
            <v>0.28125</v>
          </cell>
          <cell r="P33">
            <v>0.69374999999999998</v>
          </cell>
          <cell r="Q33">
            <v>2.2875000000000001</v>
          </cell>
          <cell r="R33">
            <v>0.69374999999999998</v>
          </cell>
          <cell r="S33">
            <v>0.6</v>
          </cell>
          <cell r="T33">
            <v>0.45</v>
          </cell>
          <cell r="U33">
            <v>0.3</v>
          </cell>
          <cell r="V33">
            <v>0.15</v>
          </cell>
        </row>
        <row r="34">
          <cell r="C34">
            <v>0.67500000000000004</v>
          </cell>
          <cell r="D34">
            <v>0.45</v>
          </cell>
          <cell r="E34">
            <v>0.375</v>
          </cell>
          <cell r="F34">
            <v>0.6</v>
          </cell>
          <cell r="G34">
            <v>1.2250000000000001</v>
          </cell>
          <cell r="H34">
            <v>0.45</v>
          </cell>
          <cell r="I34">
            <v>1.5249999999999999</v>
          </cell>
          <cell r="J34">
            <v>0.27500000000000002</v>
          </cell>
          <cell r="K34">
            <v>7</v>
          </cell>
          <cell r="L34">
            <v>2.6</v>
          </cell>
          <cell r="M34">
            <v>3.05</v>
          </cell>
          <cell r="N34">
            <v>0.27500000000000002</v>
          </cell>
          <cell r="O34">
            <v>0.375</v>
          </cell>
          <cell r="P34">
            <v>0.92500000000000004</v>
          </cell>
          <cell r="Q34">
            <v>3.05</v>
          </cell>
          <cell r="R34">
            <v>0.92500000000000004</v>
          </cell>
          <cell r="S34">
            <v>0.9</v>
          </cell>
          <cell r="T34">
            <v>0.75</v>
          </cell>
          <cell r="U34">
            <v>0.45</v>
          </cell>
          <cell r="V34">
            <v>0.25</v>
          </cell>
        </row>
        <row r="35">
          <cell r="C35">
            <v>0.84375</v>
          </cell>
          <cell r="D35">
            <v>0.5625</v>
          </cell>
          <cell r="E35">
            <v>0.46875</v>
          </cell>
          <cell r="F35">
            <v>0.75</v>
          </cell>
          <cell r="G35">
            <v>1.53125</v>
          </cell>
          <cell r="H35">
            <v>0.5625</v>
          </cell>
          <cell r="I35">
            <v>1.90625</v>
          </cell>
          <cell r="J35">
            <v>0.34375</v>
          </cell>
          <cell r="K35">
            <v>8.75</v>
          </cell>
          <cell r="L35">
            <v>3.25</v>
          </cell>
          <cell r="M35">
            <v>3.8125</v>
          </cell>
          <cell r="N35">
            <v>0.34375</v>
          </cell>
          <cell r="O35">
            <v>0.46875</v>
          </cell>
          <cell r="P35">
            <v>1.15625</v>
          </cell>
          <cell r="Q35">
            <v>3.8125</v>
          </cell>
          <cell r="R35">
            <v>1.15625</v>
          </cell>
          <cell r="S35">
            <v>1.2</v>
          </cell>
          <cell r="T35">
            <v>0.9</v>
          </cell>
          <cell r="U35">
            <v>0.6</v>
          </cell>
          <cell r="V35">
            <v>0.3</v>
          </cell>
        </row>
        <row r="36">
          <cell r="C36">
            <v>1.35</v>
          </cell>
          <cell r="D36">
            <v>0.9</v>
          </cell>
          <cell r="E36">
            <v>0.75</v>
          </cell>
          <cell r="F36">
            <v>1.2</v>
          </cell>
          <cell r="G36">
            <v>2.4500000000000002</v>
          </cell>
          <cell r="H36">
            <v>0.9</v>
          </cell>
          <cell r="I36">
            <v>3.05</v>
          </cell>
          <cell r="J36">
            <v>0.55000000000000004</v>
          </cell>
          <cell r="K36">
            <v>14</v>
          </cell>
          <cell r="L36">
            <v>5.2</v>
          </cell>
          <cell r="M36">
            <v>6.1</v>
          </cell>
          <cell r="N36">
            <v>0.55000000000000004</v>
          </cell>
          <cell r="O36">
            <v>0.75</v>
          </cell>
          <cell r="P36">
            <v>1.85</v>
          </cell>
          <cell r="Q36">
            <v>6.1</v>
          </cell>
          <cell r="R36">
            <v>1.85</v>
          </cell>
          <cell r="S36">
            <v>2.15</v>
          </cell>
          <cell r="T36">
            <v>1.7</v>
          </cell>
          <cell r="U36">
            <v>1.05</v>
          </cell>
          <cell r="V36">
            <v>0.55000000000000004</v>
          </cell>
        </row>
        <row r="37">
          <cell r="C37">
            <v>1.6</v>
          </cell>
          <cell r="D37">
            <v>1.05</v>
          </cell>
          <cell r="E37">
            <v>0.9</v>
          </cell>
          <cell r="F37">
            <v>1.5</v>
          </cell>
          <cell r="G37">
            <v>3.35</v>
          </cell>
          <cell r="H37">
            <v>1.05</v>
          </cell>
          <cell r="I37">
            <v>3.95</v>
          </cell>
          <cell r="J37">
            <v>0.7</v>
          </cell>
          <cell r="K37">
            <v>18.5</v>
          </cell>
          <cell r="L37">
            <v>6.7</v>
          </cell>
          <cell r="M37">
            <v>7.6</v>
          </cell>
          <cell r="N37">
            <v>0.7</v>
          </cell>
          <cell r="O37">
            <v>1.05</v>
          </cell>
          <cell r="P37">
            <v>2.2999999999999998</v>
          </cell>
          <cell r="Q37">
            <v>7.3</v>
          </cell>
          <cell r="R37">
            <v>2.4500000000000002</v>
          </cell>
          <cell r="S37">
            <v>2.75</v>
          </cell>
          <cell r="T37">
            <v>2.15</v>
          </cell>
          <cell r="U37">
            <v>1.35</v>
          </cell>
          <cell r="V37">
            <v>0.7</v>
          </cell>
        </row>
        <row r="38">
          <cell r="C38">
            <v>1.85</v>
          </cell>
          <cell r="D38">
            <v>1.2</v>
          </cell>
          <cell r="E38">
            <v>1.05</v>
          </cell>
          <cell r="F38">
            <v>1.85</v>
          </cell>
          <cell r="G38">
            <v>3.95</v>
          </cell>
          <cell r="H38">
            <v>1.2</v>
          </cell>
          <cell r="I38">
            <v>4.9000000000000004</v>
          </cell>
          <cell r="J38">
            <v>0.85</v>
          </cell>
          <cell r="K38">
            <v>21.5</v>
          </cell>
          <cell r="L38">
            <v>8.25</v>
          </cell>
          <cell r="M38">
            <v>9.15</v>
          </cell>
          <cell r="N38">
            <v>0.85</v>
          </cell>
          <cell r="O38">
            <v>1.2</v>
          </cell>
          <cell r="P38">
            <v>2.75</v>
          </cell>
          <cell r="Q38">
            <v>9.15</v>
          </cell>
          <cell r="R38">
            <v>3.05</v>
          </cell>
          <cell r="S38">
            <v>3.65</v>
          </cell>
          <cell r="T38">
            <v>2.9</v>
          </cell>
          <cell r="U38">
            <v>1.825</v>
          </cell>
          <cell r="V38">
            <v>0.92500000000000004</v>
          </cell>
        </row>
        <row r="39">
          <cell r="C39">
            <v>2.2999999999999998</v>
          </cell>
          <cell r="D39">
            <v>1.5</v>
          </cell>
          <cell r="E39">
            <v>1.2</v>
          </cell>
          <cell r="F39">
            <v>2.2999999999999998</v>
          </cell>
          <cell r="G39">
            <v>4.9000000000000004</v>
          </cell>
          <cell r="H39">
            <v>1.5</v>
          </cell>
          <cell r="I39">
            <v>5.8</v>
          </cell>
          <cell r="J39">
            <v>1.05</v>
          </cell>
          <cell r="K39">
            <v>27.5</v>
          </cell>
          <cell r="L39">
            <v>10.5</v>
          </cell>
          <cell r="M39">
            <v>11.5</v>
          </cell>
          <cell r="N39">
            <v>1.05</v>
          </cell>
          <cell r="O39">
            <v>1.5</v>
          </cell>
          <cell r="P39">
            <v>3.65</v>
          </cell>
          <cell r="Q39">
            <v>11</v>
          </cell>
          <cell r="R39">
            <v>3.65</v>
          </cell>
          <cell r="S39">
            <v>4.55</v>
          </cell>
          <cell r="T39">
            <v>3.65</v>
          </cell>
          <cell r="U39">
            <v>2.2999999999999998</v>
          </cell>
          <cell r="V39">
            <v>1.1499999999999999</v>
          </cell>
        </row>
        <row r="40">
          <cell r="C40">
            <v>3.2</v>
          </cell>
          <cell r="D40">
            <v>2.15</v>
          </cell>
          <cell r="E40">
            <v>1.7</v>
          </cell>
          <cell r="F40">
            <v>3.05</v>
          </cell>
          <cell r="G40">
            <v>6.1</v>
          </cell>
          <cell r="H40">
            <v>2.15</v>
          </cell>
          <cell r="I40">
            <v>7.6</v>
          </cell>
          <cell r="J40">
            <v>1.35</v>
          </cell>
          <cell r="K40">
            <v>36.5</v>
          </cell>
          <cell r="L40">
            <v>13.5</v>
          </cell>
          <cell r="M40">
            <v>15</v>
          </cell>
          <cell r="N40">
            <v>1.35</v>
          </cell>
          <cell r="O40">
            <v>2</v>
          </cell>
          <cell r="P40">
            <v>4.55</v>
          </cell>
          <cell r="Q40">
            <v>14.5</v>
          </cell>
          <cell r="R40">
            <v>4.55</v>
          </cell>
          <cell r="S40">
            <v>6.1</v>
          </cell>
          <cell r="T40">
            <v>4.9000000000000004</v>
          </cell>
          <cell r="U40">
            <v>3.05</v>
          </cell>
          <cell r="V40">
            <v>1.5</v>
          </cell>
        </row>
        <row r="41">
          <cell r="C41">
            <v>4.55</v>
          </cell>
          <cell r="D41">
            <v>3.05</v>
          </cell>
          <cell r="E41">
            <v>2.6</v>
          </cell>
          <cell r="F41">
            <v>4.55</v>
          </cell>
          <cell r="G41">
            <v>9.15</v>
          </cell>
          <cell r="H41">
            <v>3.05</v>
          </cell>
          <cell r="I41">
            <v>11.5</v>
          </cell>
          <cell r="J41">
            <v>2</v>
          </cell>
          <cell r="K41">
            <v>53.5</v>
          </cell>
          <cell r="L41">
            <v>20</v>
          </cell>
          <cell r="M41">
            <v>23</v>
          </cell>
          <cell r="N41">
            <v>2</v>
          </cell>
          <cell r="O41">
            <v>3.05</v>
          </cell>
          <cell r="P41">
            <v>6.7</v>
          </cell>
          <cell r="Q41">
            <v>21.5</v>
          </cell>
          <cell r="R41">
            <v>7</v>
          </cell>
          <cell r="S41">
            <v>11</v>
          </cell>
          <cell r="T41">
            <v>8.85</v>
          </cell>
          <cell r="U41">
            <v>5.5</v>
          </cell>
          <cell r="V41">
            <v>2.75</v>
          </cell>
        </row>
        <row r="42">
          <cell r="C42">
            <v>6.4</v>
          </cell>
          <cell r="D42">
            <v>4.25</v>
          </cell>
          <cell r="E42">
            <v>3.35</v>
          </cell>
          <cell r="F42">
            <v>6.1</v>
          </cell>
          <cell r="G42">
            <v>12</v>
          </cell>
          <cell r="H42">
            <v>4.25</v>
          </cell>
          <cell r="I42">
            <v>15</v>
          </cell>
          <cell r="J42">
            <v>2.75</v>
          </cell>
          <cell r="K42">
            <v>70</v>
          </cell>
          <cell r="L42">
            <v>27.5</v>
          </cell>
          <cell r="M42">
            <v>30.5</v>
          </cell>
          <cell r="N42">
            <v>2.75</v>
          </cell>
          <cell r="O42">
            <v>3.95</v>
          </cell>
          <cell r="P42">
            <v>9.15</v>
          </cell>
          <cell r="Q42">
            <v>29</v>
          </cell>
          <cell r="R42">
            <v>8.25</v>
          </cell>
          <cell r="S42">
            <v>14.5</v>
          </cell>
          <cell r="T42">
            <v>11.5</v>
          </cell>
          <cell r="U42">
            <v>7.3</v>
          </cell>
          <cell r="V42">
            <v>3.65</v>
          </cell>
        </row>
        <row r="43">
          <cell r="C43">
            <v>7.3</v>
          </cell>
          <cell r="D43">
            <v>4.9000000000000004</v>
          </cell>
          <cell r="E43">
            <v>4.25</v>
          </cell>
          <cell r="F43">
            <v>7.6</v>
          </cell>
          <cell r="G43">
            <v>15</v>
          </cell>
          <cell r="H43">
            <v>4.9000000000000004</v>
          </cell>
          <cell r="I43">
            <v>19.5</v>
          </cell>
          <cell r="J43">
            <v>3.65</v>
          </cell>
          <cell r="K43">
            <v>85.5</v>
          </cell>
          <cell r="L43">
            <v>36.5</v>
          </cell>
          <cell r="M43">
            <v>39.5</v>
          </cell>
          <cell r="N43">
            <v>3.65</v>
          </cell>
          <cell r="O43">
            <v>4.9000000000000004</v>
          </cell>
          <cell r="P43">
            <v>11.5</v>
          </cell>
          <cell r="Q43">
            <v>36.5</v>
          </cell>
          <cell r="R43">
            <v>10.5</v>
          </cell>
          <cell r="S43">
            <v>19</v>
          </cell>
          <cell r="T43">
            <v>15</v>
          </cell>
          <cell r="U43">
            <v>9.4499999999999993</v>
          </cell>
          <cell r="V43">
            <v>4.55</v>
          </cell>
        </row>
        <row r="44">
          <cell r="C44">
            <v>9.75</v>
          </cell>
          <cell r="D44">
            <v>6.4</v>
          </cell>
          <cell r="E44">
            <v>4.9000000000000004</v>
          </cell>
          <cell r="F44">
            <v>9.15</v>
          </cell>
          <cell r="G44">
            <v>18.5</v>
          </cell>
          <cell r="H44">
            <v>6.4</v>
          </cell>
          <cell r="I44">
            <v>23</v>
          </cell>
          <cell r="J44">
            <v>4.25</v>
          </cell>
          <cell r="K44">
            <v>97.5</v>
          </cell>
          <cell r="L44">
            <v>42.5</v>
          </cell>
          <cell r="M44">
            <v>45.5</v>
          </cell>
          <cell r="N44">
            <v>4.25</v>
          </cell>
          <cell r="O44">
            <v>5.8</v>
          </cell>
          <cell r="P44">
            <v>13.8</v>
          </cell>
          <cell r="Q44">
            <v>43.8</v>
          </cell>
          <cell r="R44">
            <v>12</v>
          </cell>
          <cell r="S44">
            <v>24</v>
          </cell>
          <cell r="T44">
            <v>18.5</v>
          </cell>
          <cell r="U44">
            <v>12</v>
          </cell>
          <cell r="V44">
            <v>5.8</v>
          </cell>
        </row>
        <row r="45">
          <cell r="C45">
            <v>10</v>
          </cell>
          <cell r="D45">
            <v>6.7</v>
          </cell>
          <cell r="E45">
            <v>5.8</v>
          </cell>
          <cell r="F45">
            <v>10</v>
          </cell>
          <cell r="G45">
            <v>20</v>
          </cell>
          <cell r="H45">
            <v>6.7</v>
          </cell>
          <cell r="I45">
            <v>25.5</v>
          </cell>
          <cell r="J45">
            <v>4.55</v>
          </cell>
          <cell r="K45">
            <v>115</v>
          </cell>
          <cell r="L45">
            <v>45.5</v>
          </cell>
          <cell r="M45">
            <v>52</v>
          </cell>
          <cell r="N45">
            <v>4.55</v>
          </cell>
          <cell r="O45">
            <v>6.1</v>
          </cell>
          <cell r="P45">
            <v>16.100000000000001</v>
          </cell>
          <cell r="Q45">
            <v>51.1</v>
          </cell>
          <cell r="R45">
            <v>13.5</v>
          </cell>
          <cell r="S45">
            <v>27</v>
          </cell>
          <cell r="T45">
            <v>21.5</v>
          </cell>
          <cell r="U45">
            <v>13.5</v>
          </cell>
          <cell r="V45">
            <v>6.7</v>
          </cell>
        </row>
        <row r="46">
          <cell r="C46">
            <v>12</v>
          </cell>
          <cell r="D46">
            <v>7.9</v>
          </cell>
          <cell r="E46">
            <v>6.4</v>
          </cell>
          <cell r="F46">
            <v>11.5</v>
          </cell>
          <cell r="G46">
            <v>23</v>
          </cell>
          <cell r="H46">
            <v>7.9</v>
          </cell>
          <cell r="I46">
            <v>29.5</v>
          </cell>
          <cell r="J46">
            <v>5.2</v>
          </cell>
          <cell r="K46">
            <v>130</v>
          </cell>
          <cell r="L46">
            <v>52</v>
          </cell>
          <cell r="M46">
            <v>58</v>
          </cell>
          <cell r="N46">
            <v>5.2</v>
          </cell>
          <cell r="O46">
            <v>6.7</v>
          </cell>
          <cell r="P46">
            <v>18.399999999999999</v>
          </cell>
          <cell r="Q46">
            <v>58.4</v>
          </cell>
          <cell r="R46">
            <v>15</v>
          </cell>
          <cell r="S46">
            <v>30.5</v>
          </cell>
          <cell r="T46">
            <v>24</v>
          </cell>
          <cell r="U46">
            <v>15</v>
          </cell>
          <cell r="V46">
            <v>7.6</v>
          </cell>
        </row>
        <row r="47">
          <cell r="C47">
            <v>13.5</v>
          </cell>
          <cell r="D47">
            <v>8.85</v>
          </cell>
          <cell r="E47">
            <v>7.3</v>
          </cell>
          <cell r="F47">
            <v>13</v>
          </cell>
          <cell r="G47">
            <v>26</v>
          </cell>
          <cell r="H47">
            <v>8.85</v>
          </cell>
          <cell r="I47">
            <v>33</v>
          </cell>
          <cell r="J47">
            <v>5.5</v>
          </cell>
          <cell r="K47">
            <v>145</v>
          </cell>
          <cell r="L47">
            <v>55</v>
          </cell>
          <cell r="M47">
            <v>64</v>
          </cell>
          <cell r="N47">
            <v>5.5</v>
          </cell>
          <cell r="O47">
            <v>7.3</v>
          </cell>
          <cell r="P47">
            <v>20.7</v>
          </cell>
          <cell r="Q47">
            <v>65.7</v>
          </cell>
          <cell r="R47">
            <v>17.5</v>
          </cell>
          <cell r="S47">
            <v>36.5</v>
          </cell>
          <cell r="T47">
            <v>29</v>
          </cell>
          <cell r="U47">
            <v>18.5</v>
          </cell>
          <cell r="V47">
            <v>9.15</v>
          </cell>
        </row>
        <row r="48">
          <cell r="C48">
            <v>14.5</v>
          </cell>
          <cell r="D48">
            <v>9.75</v>
          </cell>
          <cell r="E48">
            <v>8.25</v>
          </cell>
          <cell r="F48">
            <v>15</v>
          </cell>
          <cell r="G48">
            <v>30.5</v>
          </cell>
          <cell r="H48">
            <v>9.75</v>
          </cell>
          <cell r="I48">
            <v>36.5</v>
          </cell>
          <cell r="J48">
            <v>6.1</v>
          </cell>
          <cell r="K48">
            <v>160</v>
          </cell>
          <cell r="L48">
            <v>61</v>
          </cell>
          <cell r="M48">
            <v>73</v>
          </cell>
          <cell r="N48">
            <v>6.1</v>
          </cell>
          <cell r="O48">
            <v>8.25</v>
          </cell>
          <cell r="P48">
            <v>23</v>
          </cell>
          <cell r="Q48">
            <v>73</v>
          </cell>
          <cell r="R48">
            <v>19.5</v>
          </cell>
          <cell r="S48">
            <v>41.5</v>
          </cell>
          <cell r="T48">
            <v>32.5</v>
          </cell>
          <cell r="U48">
            <v>20.5</v>
          </cell>
          <cell r="V48">
            <v>10.5</v>
          </cell>
        </row>
        <row r="49">
          <cell r="C49">
            <v>17.5</v>
          </cell>
          <cell r="D49">
            <v>11.5</v>
          </cell>
          <cell r="E49">
            <v>9.75</v>
          </cell>
          <cell r="F49">
            <v>18.5</v>
          </cell>
          <cell r="G49">
            <v>36.5</v>
          </cell>
          <cell r="H49">
            <v>11.5</v>
          </cell>
          <cell r="I49">
            <v>44.5</v>
          </cell>
          <cell r="J49">
            <v>9.75</v>
          </cell>
          <cell r="K49">
            <v>190</v>
          </cell>
          <cell r="L49">
            <v>76</v>
          </cell>
          <cell r="M49">
            <v>88.5</v>
          </cell>
          <cell r="N49">
            <v>9.75</v>
          </cell>
          <cell r="O49">
            <v>10</v>
          </cell>
          <cell r="P49">
            <v>27.6</v>
          </cell>
          <cell r="Q49">
            <v>87.6</v>
          </cell>
          <cell r="R49">
            <v>24</v>
          </cell>
          <cell r="S49">
            <v>52</v>
          </cell>
          <cell r="T49">
            <v>41</v>
          </cell>
          <cell r="U49">
            <v>26</v>
          </cell>
          <cell r="V49">
            <v>13</v>
          </cell>
        </row>
        <row r="50">
          <cell r="C50">
            <v>21.5</v>
          </cell>
          <cell r="D50">
            <v>14.15</v>
          </cell>
          <cell r="E50">
            <v>12.2</v>
          </cell>
          <cell r="F50">
            <v>24</v>
          </cell>
          <cell r="G50">
            <v>47</v>
          </cell>
          <cell r="H50">
            <v>14.15</v>
          </cell>
          <cell r="I50">
            <v>56</v>
          </cell>
          <cell r="J50">
            <v>10.4</v>
          </cell>
          <cell r="K50">
            <v>233.78260869565219</v>
          </cell>
          <cell r="L50">
            <v>95.640449438202239</v>
          </cell>
          <cell r="M50">
            <v>94.4</v>
          </cell>
          <cell r="N50">
            <v>10.4</v>
          </cell>
          <cell r="O50">
            <v>12.584269662921347</v>
          </cell>
          <cell r="P50">
            <v>34.5</v>
          </cell>
          <cell r="Q50">
            <v>109.5</v>
          </cell>
          <cell r="R50">
            <v>30.5</v>
          </cell>
          <cell r="S50">
            <v>68</v>
          </cell>
          <cell r="T50">
            <v>53.5</v>
          </cell>
          <cell r="U50">
            <v>34</v>
          </cell>
          <cell r="V50">
            <v>16.5</v>
          </cell>
        </row>
        <row r="51">
          <cell r="C51">
            <v>25.8</v>
          </cell>
          <cell r="D51">
            <v>16.98</v>
          </cell>
          <cell r="E51">
            <v>14.64</v>
          </cell>
          <cell r="F51">
            <v>28.8</v>
          </cell>
          <cell r="G51">
            <v>56.4</v>
          </cell>
          <cell r="H51">
            <v>16.98</v>
          </cell>
          <cell r="I51">
            <v>67.2</v>
          </cell>
          <cell r="J51">
            <v>12.48</v>
          </cell>
          <cell r="K51">
            <v>280.53913043478263</v>
          </cell>
          <cell r="L51">
            <v>114.76853932584268</v>
          </cell>
          <cell r="M51">
            <v>113.28</v>
          </cell>
          <cell r="N51">
            <v>12.48</v>
          </cell>
          <cell r="O51">
            <v>15.101123595505618</v>
          </cell>
          <cell r="P51">
            <v>41.4</v>
          </cell>
          <cell r="Q51">
            <v>131.4</v>
          </cell>
          <cell r="R51">
            <v>36.6</v>
          </cell>
          <cell r="S51">
            <v>81.599999999999994</v>
          </cell>
          <cell r="T51">
            <v>64.2</v>
          </cell>
          <cell r="U51">
            <v>40.799999999999997</v>
          </cell>
          <cell r="V51">
            <v>19.8</v>
          </cell>
        </row>
        <row r="57">
          <cell r="C57">
            <v>0</v>
          </cell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  <cell r="J57" t="str">
            <v>NA</v>
          </cell>
          <cell r="K57" t="str">
            <v>NA</v>
          </cell>
          <cell r="L57" t="str">
            <v>NA</v>
          </cell>
          <cell r="M57" t="str">
            <v>NA</v>
          </cell>
          <cell r="N57" t="str">
            <v>NA</v>
          </cell>
          <cell r="O57" t="str">
            <v>NA</v>
          </cell>
          <cell r="P57" t="str">
            <v>NA</v>
          </cell>
          <cell r="Q57" t="str">
            <v>NA</v>
          </cell>
          <cell r="R57" t="str">
            <v>NA</v>
          </cell>
          <cell r="S57" t="str">
            <v>NA</v>
          </cell>
          <cell r="T57" t="str">
            <v>NA</v>
          </cell>
          <cell r="U57" t="str">
            <v>NA</v>
          </cell>
        </row>
        <row r="58">
          <cell r="C58">
            <v>0.15</v>
          </cell>
          <cell r="D58">
            <v>0</v>
          </cell>
          <cell r="E58" t="str">
            <v>NA</v>
          </cell>
          <cell r="F58" t="str">
            <v>NA</v>
          </cell>
          <cell r="G58" t="str">
            <v>NA</v>
          </cell>
          <cell r="H58" t="str">
            <v>NA</v>
          </cell>
          <cell r="I58" t="str">
            <v>NA</v>
          </cell>
          <cell r="J58" t="str">
            <v>NA</v>
          </cell>
          <cell r="K58" t="str">
            <v>NA</v>
          </cell>
          <cell r="L58" t="str">
            <v>NA</v>
          </cell>
          <cell r="M58" t="str">
            <v>NA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</row>
        <row r="59">
          <cell r="C59">
            <v>0.2</v>
          </cell>
          <cell r="D59">
            <v>0.2</v>
          </cell>
          <cell r="E59">
            <v>0</v>
          </cell>
          <cell r="F59" t="str">
            <v>NA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  <cell r="L59" t="str">
            <v>NA</v>
          </cell>
          <cell r="M59" t="str">
            <v>NA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</row>
        <row r="60">
          <cell r="C60" t="str">
            <v>NA</v>
          </cell>
          <cell r="D60">
            <v>0.3</v>
          </cell>
          <cell r="E60">
            <v>0.25</v>
          </cell>
          <cell r="F60">
            <v>0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  <cell r="L60" t="str">
            <v>NA</v>
          </cell>
          <cell r="M60" t="str">
            <v>NA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</row>
        <row r="61">
          <cell r="C61" t="str">
            <v>NA</v>
          </cell>
          <cell r="D61" t="str">
            <v>NA</v>
          </cell>
          <cell r="E61">
            <v>0.4</v>
          </cell>
          <cell r="F61">
            <v>0.4</v>
          </cell>
          <cell r="G61">
            <v>0</v>
          </cell>
          <cell r="H61" t="str">
            <v>NA</v>
          </cell>
          <cell r="I61" t="str">
            <v>NA</v>
          </cell>
          <cell r="J61" t="str">
            <v>NA</v>
          </cell>
          <cell r="K61" t="str">
            <v>NA</v>
          </cell>
          <cell r="L61" t="str">
            <v>NA</v>
          </cell>
          <cell r="M61" t="str">
            <v>NA</v>
          </cell>
          <cell r="N61" t="str">
            <v>NA</v>
          </cell>
          <cell r="O61" t="str">
            <v>NA</v>
          </cell>
          <cell r="P61" t="str">
            <v>NA</v>
          </cell>
          <cell r="Q61" t="str">
            <v>NA</v>
          </cell>
          <cell r="R61" t="str">
            <v>NA</v>
          </cell>
          <cell r="S61" t="str">
            <v>NA</v>
          </cell>
          <cell r="T61" t="str">
            <v>NA</v>
          </cell>
          <cell r="U61" t="str">
            <v>NA</v>
          </cell>
        </row>
        <row r="62">
          <cell r="C62" t="str">
            <v>NA</v>
          </cell>
          <cell r="D62" t="str">
            <v>NA</v>
          </cell>
          <cell r="E62" t="str">
            <v>NA</v>
          </cell>
          <cell r="F62">
            <v>0.6</v>
          </cell>
          <cell r="G62">
            <v>0.3</v>
          </cell>
          <cell r="H62">
            <v>0</v>
          </cell>
          <cell r="I62" t="str">
            <v>NA</v>
          </cell>
          <cell r="J62" t="str">
            <v>NA</v>
          </cell>
          <cell r="K62" t="str">
            <v>NA</v>
          </cell>
          <cell r="L62" t="str">
            <v>NA</v>
          </cell>
          <cell r="M62" t="str">
            <v>NA</v>
          </cell>
          <cell r="N62" t="str">
            <v>NA</v>
          </cell>
          <cell r="O62" t="str">
            <v>NA</v>
          </cell>
          <cell r="P62" t="str">
            <v>NA</v>
          </cell>
          <cell r="Q62" t="str">
            <v>NA</v>
          </cell>
          <cell r="R62" t="str">
            <v>NA</v>
          </cell>
          <cell r="S62" t="str">
            <v>NA</v>
          </cell>
          <cell r="T62" t="str">
            <v>NA</v>
          </cell>
          <cell r="U62" t="str">
            <v>NA</v>
          </cell>
        </row>
        <row r="63">
          <cell r="C63" t="str">
            <v>NA</v>
          </cell>
          <cell r="D63" t="str">
            <v>NA</v>
          </cell>
          <cell r="E63" t="str">
            <v>NA</v>
          </cell>
          <cell r="F63">
            <v>0.75</v>
          </cell>
          <cell r="G63">
            <v>0.7</v>
          </cell>
          <cell r="H63">
            <v>0.35</v>
          </cell>
          <cell r="I63">
            <v>0</v>
          </cell>
          <cell r="J63" t="str">
            <v>NA</v>
          </cell>
          <cell r="K63" t="str">
            <v>NA</v>
          </cell>
          <cell r="L63" t="str">
            <v>NA</v>
          </cell>
          <cell r="M63" t="str">
            <v>NA</v>
          </cell>
          <cell r="N63" t="str">
            <v>NA</v>
          </cell>
          <cell r="O63" t="str">
            <v>NA</v>
          </cell>
          <cell r="P63" t="str">
            <v>NA</v>
          </cell>
          <cell r="Q63" t="str">
            <v>NA</v>
          </cell>
          <cell r="R63" t="str">
            <v>NA</v>
          </cell>
          <cell r="S63" t="str">
            <v>NA</v>
          </cell>
          <cell r="T63" t="str">
            <v>NA</v>
          </cell>
          <cell r="U63" t="str">
            <v>NA</v>
          </cell>
        </row>
        <row r="64">
          <cell r="C64" t="str">
            <v>NA</v>
          </cell>
          <cell r="D64" t="str">
            <v>NA</v>
          </cell>
          <cell r="E64" t="str">
            <v>NA</v>
          </cell>
          <cell r="F64" t="str">
            <v>NA</v>
          </cell>
          <cell r="G64">
            <v>1</v>
          </cell>
          <cell r="H64">
            <v>0.95</v>
          </cell>
          <cell r="I64">
            <v>0.9</v>
          </cell>
          <cell r="J64">
            <v>0</v>
          </cell>
          <cell r="K64" t="str">
            <v>NA</v>
          </cell>
          <cell r="L64" t="str">
            <v>NA</v>
          </cell>
          <cell r="M64" t="str">
            <v>NA</v>
          </cell>
          <cell r="N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 t="str">
            <v>NA</v>
          </cell>
          <cell r="S64" t="str">
            <v>NA</v>
          </cell>
          <cell r="T64" t="str">
            <v>NA</v>
          </cell>
          <cell r="U64" t="str">
            <v>NA</v>
          </cell>
        </row>
        <row r="65">
          <cell r="C65" t="str">
            <v>NA</v>
          </cell>
          <cell r="D65" t="str">
            <v>NA</v>
          </cell>
          <cell r="E65" t="str">
            <v>NA</v>
          </cell>
          <cell r="F65" t="str">
            <v>NA</v>
          </cell>
          <cell r="G65" t="str">
            <v>NA</v>
          </cell>
          <cell r="H65" t="str">
            <v>NA</v>
          </cell>
          <cell r="I65">
            <v>1.5</v>
          </cell>
          <cell r="J65">
            <v>1.2</v>
          </cell>
          <cell r="K65">
            <v>0</v>
          </cell>
          <cell r="L65" t="str">
            <v>NA</v>
          </cell>
          <cell r="M65" t="str">
            <v>NA</v>
          </cell>
          <cell r="N65" t="str">
            <v>NA</v>
          </cell>
          <cell r="O65" t="str">
            <v>NA</v>
          </cell>
          <cell r="P65" t="str">
            <v>NA</v>
          </cell>
          <cell r="Q65" t="str">
            <v>NA</v>
          </cell>
          <cell r="R65" t="str">
            <v>NA</v>
          </cell>
          <cell r="S65" t="str">
            <v>NA</v>
          </cell>
          <cell r="T65" t="str">
            <v>NA</v>
          </cell>
          <cell r="U65" t="str">
            <v>NA</v>
          </cell>
        </row>
        <row r="66">
          <cell r="C66" t="str">
            <v>NA</v>
          </cell>
          <cell r="D66" t="str">
            <v>NA</v>
          </cell>
          <cell r="E66" t="str">
            <v>NA</v>
          </cell>
          <cell r="F66" t="str">
            <v>NA</v>
          </cell>
          <cell r="G66" t="str">
            <v>NA</v>
          </cell>
          <cell r="H66" t="str">
            <v>NA</v>
          </cell>
          <cell r="I66" t="str">
            <v>NA</v>
          </cell>
          <cell r="J66">
            <v>2.15</v>
          </cell>
          <cell r="K66">
            <v>2.15</v>
          </cell>
          <cell r="L66">
            <v>0</v>
          </cell>
          <cell r="M66" t="str">
            <v>NA</v>
          </cell>
          <cell r="N66" t="str">
            <v>NA</v>
          </cell>
          <cell r="O66" t="str">
            <v>NA</v>
          </cell>
          <cell r="P66" t="str">
            <v>NA</v>
          </cell>
          <cell r="Q66" t="str">
            <v>NA</v>
          </cell>
          <cell r="R66" t="str">
            <v>NA</v>
          </cell>
          <cell r="S66" t="str">
            <v>NA</v>
          </cell>
          <cell r="T66" t="str">
            <v>NA</v>
          </cell>
          <cell r="U66" t="str">
            <v>NA</v>
          </cell>
        </row>
        <row r="67">
          <cell r="C67" t="str">
            <v>NA</v>
          </cell>
          <cell r="D67" t="str">
            <v>NA</v>
          </cell>
          <cell r="E67" t="str">
            <v>NA</v>
          </cell>
          <cell r="F67" t="str">
            <v>NA</v>
          </cell>
          <cell r="G67" t="str">
            <v>NA</v>
          </cell>
          <cell r="H67" t="str">
            <v>NA</v>
          </cell>
          <cell r="I67" t="str">
            <v>NA</v>
          </cell>
          <cell r="J67">
            <v>2.4500000000000002</v>
          </cell>
          <cell r="K67">
            <v>2.9</v>
          </cell>
          <cell r="L67">
            <v>1.85</v>
          </cell>
          <cell r="M67">
            <v>0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  <cell r="S67" t="str">
            <v>NA</v>
          </cell>
          <cell r="T67" t="str">
            <v>NA</v>
          </cell>
          <cell r="U67" t="str">
            <v>NA</v>
          </cell>
        </row>
        <row r="68">
          <cell r="C68" t="str">
            <v>NA</v>
          </cell>
          <cell r="D68" t="str">
            <v>NA</v>
          </cell>
          <cell r="E68" t="str">
            <v>NA</v>
          </cell>
          <cell r="F68" t="str">
            <v>NA</v>
          </cell>
          <cell r="G68" t="str">
            <v>NA</v>
          </cell>
          <cell r="H68" t="str">
            <v>NA</v>
          </cell>
          <cell r="I68" t="str">
            <v>NA</v>
          </cell>
          <cell r="J68" t="str">
            <v>NA</v>
          </cell>
          <cell r="K68">
            <v>3.65</v>
          </cell>
          <cell r="L68">
            <v>3.65</v>
          </cell>
          <cell r="M68">
            <v>2</v>
          </cell>
          <cell r="N68">
            <v>0</v>
          </cell>
          <cell r="O68" t="str">
            <v>NA</v>
          </cell>
          <cell r="P68" t="str">
            <v>NA</v>
          </cell>
          <cell r="Q68" t="str">
            <v>NA</v>
          </cell>
          <cell r="R68" t="str">
            <v>NA</v>
          </cell>
          <cell r="S68" t="str">
            <v>NA</v>
          </cell>
          <cell r="T68" t="str">
            <v>NA</v>
          </cell>
          <cell r="U68" t="str">
            <v>NA</v>
          </cell>
        </row>
        <row r="69">
          <cell r="C69" t="str">
            <v>NA</v>
          </cell>
          <cell r="D69" t="str">
            <v>NA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  <cell r="I69" t="str">
            <v>NA</v>
          </cell>
          <cell r="J69" t="str">
            <v>NA</v>
          </cell>
          <cell r="K69">
            <v>4.25</v>
          </cell>
          <cell r="L69">
            <v>4.25</v>
          </cell>
          <cell r="M69">
            <v>3.95</v>
          </cell>
          <cell r="N69">
            <v>1.85</v>
          </cell>
          <cell r="O69">
            <v>0</v>
          </cell>
          <cell r="P69" t="str">
            <v>NA</v>
          </cell>
          <cell r="Q69" t="str">
            <v>NA</v>
          </cell>
          <cell r="R69" t="str">
            <v>NA</v>
          </cell>
          <cell r="S69" t="str">
            <v>NA</v>
          </cell>
          <cell r="T69" t="str">
            <v>NA</v>
          </cell>
          <cell r="U69" t="str">
            <v>NA</v>
          </cell>
        </row>
        <row r="70">
          <cell r="C70" t="str">
            <v>NA</v>
          </cell>
          <cell r="D70" t="str">
            <v>NA</v>
          </cell>
          <cell r="E70" t="str">
            <v>NA</v>
          </cell>
          <cell r="F70" t="str">
            <v>NA</v>
          </cell>
          <cell r="G70" t="str">
            <v>NA</v>
          </cell>
          <cell r="H70" t="str">
            <v>NA</v>
          </cell>
          <cell r="I70" t="str">
            <v>NA</v>
          </cell>
          <cell r="J70" t="str">
            <v>NA</v>
          </cell>
          <cell r="K70" t="str">
            <v>NA</v>
          </cell>
          <cell r="L70">
            <v>5.2</v>
          </cell>
          <cell r="M70">
            <v>5.2</v>
          </cell>
          <cell r="N70">
            <v>4.55</v>
          </cell>
          <cell r="O70">
            <v>2.15</v>
          </cell>
          <cell r="P70">
            <v>0</v>
          </cell>
          <cell r="Q70" t="str">
            <v>NA</v>
          </cell>
          <cell r="R70" t="str">
            <v>NA</v>
          </cell>
          <cell r="S70" t="str">
            <v>NA</v>
          </cell>
          <cell r="T70" t="str">
            <v>NA</v>
          </cell>
          <cell r="U70" t="str">
            <v>NA</v>
          </cell>
        </row>
        <row r="71">
          <cell r="C71" t="str">
            <v>NA</v>
          </cell>
          <cell r="D71" t="str">
            <v>NA</v>
          </cell>
          <cell r="E71" t="str">
            <v>NA</v>
          </cell>
          <cell r="F71" t="str">
            <v>NA</v>
          </cell>
          <cell r="G71" t="str">
            <v>NA</v>
          </cell>
          <cell r="H71" t="str">
            <v>NA</v>
          </cell>
          <cell r="I71" t="str">
            <v>NA</v>
          </cell>
          <cell r="J71" t="str">
            <v>NA</v>
          </cell>
          <cell r="K71" t="str">
            <v>NA</v>
          </cell>
          <cell r="L71" t="str">
            <v>NA</v>
          </cell>
          <cell r="M71">
            <v>5.8</v>
          </cell>
          <cell r="N71">
            <v>5.85</v>
          </cell>
          <cell r="O71">
            <v>4.55</v>
          </cell>
          <cell r="P71">
            <v>1.2</v>
          </cell>
          <cell r="Q71">
            <v>0</v>
          </cell>
          <cell r="R71" t="str">
            <v>NA</v>
          </cell>
          <cell r="S71" t="str">
            <v>NA</v>
          </cell>
          <cell r="T71" t="str">
            <v>NA</v>
          </cell>
          <cell r="U71" t="str">
            <v>NA</v>
          </cell>
        </row>
        <row r="72">
          <cell r="C72" t="str">
            <v>NA</v>
          </cell>
          <cell r="D72" t="str">
            <v>NA</v>
          </cell>
          <cell r="E72" t="str">
            <v>NA</v>
          </cell>
          <cell r="F72" t="str">
            <v>NA</v>
          </cell>
          <cell r="G72" t="str">
            <v>NA</v>
          </cell>
          <cell r="H72" t="str">
            <v>NA</v>
          </cell>
          <cell r="I72" t="str">
            <v>NA</v>
          </cell>
          <cell r="J72" t="str">
            <v>NA</v>
          </cell>
          <cell r="K72" t="str">
            <v>NA</v>
          </cell>
          <cell r="L72" t="str">
            <v>NA</v>
          </cell>
          <cell r="M72" t="str">
            <v>NA</v>
          </cell>
          <cell r="N72">
            <v>7</v>
          </cell>
          <cell r="O72">
            <v>7</v>
          </cell>
          <cell r="P72">
            <v>3.95</v>
          </cell>
          <cell r="Q72">
            <v>1.5</v>
          </cell>
          <cell r="R72">
            <v>0</v>
          </cell>
          <cell r="S72" t="str">
            <v>NA</v>
          </cell>
          <cell r="T72" t="str">
            <v>NA</v>
          </cell>
          <cell r="U72" t="str">
            <v>NA</v>
          </cell>
        </row>
        <row r="73">
          <cell r="C73" t="str">
            <v>NA</v>
          </cell>
          <cell r="D73" t="str">
            <v>NA</v>
          </cell>
          <cell r="E73" t="str">
            <v>NA</v>
          </cell>
          <cell r="F73" t="str">
            <v>NA</v>
          </cell>
          <cell r="G73" t="str">
            <v>NA</v>
          </cell>
          <cell r="H73" t="str">
            <v>NA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  <cell r="M73" t="str">
            <v>NA</v>
          </cell>
          <cell r="N73" t="str">
            <v>NA</v>
          </cell>
          <cell r="O73" t="str">
            <v>NA</v>
          </cell>
          <cell r="P73" t="str">
            <v>NA</v>
          </cell>
          <cell r="Q73">
            <v>7.6</v>
          </cell>
          <cell r="R73">
            <v>3.65</v>
          </cell>
          <cell r="S73">
            <v>0</v>
          </cell>
          <cell r="T73" t="str">
            <v>NA</v>
          </cell>
          <cell r="U73" t="str">
            <v>NA</v>
          </cell>
        </row>
        <row r="74">
          <cell r="C74" t="str">
            <v>NA</v>
          </cell>
          <cell r="D74" t="str">
            <v>NA</v>
          </cell>
          <cell r="E74" t="str">
            <v>NA</v>
          </cell>
          <cell r="F74" t="str">
            <v>NA</v>
          </cell>
          <cell r="G74" t="str">
            <v>NA</v>
          </cell>
          <cell r="H74" t="str">
            <v>NA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  <cell r="M74" t="str">
            <v>NA</v>
          </cell>
          <cell r="N74" t="str">
            <v>NA</v>
          </cell>
          <cell r="O74" t="str">
            <v>NA</v>
          </cell>
          <cell r="P74" t="str">
            <v>NA</v>
          </cell>
          <cell r="Q74" t="str">
            <v>NA</v>
          </cell>
          <cell r="R74" t="str">
            <v>NA</v>
          </cell>
          <cell r="S74">
            <v>5</v>
          </cell>
          <cell r="T74">
            <v>0</v>
          </cell>
          <cell r="U74" t="str">
            <v>NA</v>
          </cell>
        </row>
        <row r="75">
          <cell r="C75" t="str">
            <v>NA</v>
          </cell>
          <cell r="D75" t="str">
            <v>NA</v>
          </cell>
          <cell r="E75" t="str">
            <v>NA</v>
          </cell>
          <cell r="F75" t="str">
            <v>NA</v>
          </cell>
          <cell r="G75" t="str">
            <v>NA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NA</v>
          </cell>
          <cell r="L75" t="str">
            <v>NA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  <cell r="Q75" t="str">
            <v>NA</v>
          </cell>
          <cell r="R75" t="str">
            <v>NA</v>
          </cell>
          <cell r="S75" t="str">
            <v>NA</v>
          </cell>
          <cell r="T75">
            <v>5</v>
          </cell>
          <cell r="U75">
            <v>0</v>
          </cell>
        </row>
        <row r="81">
          <cell r="C81">
            <v>0</v>
          </cell>
          <cell r="D81">
            <v>0.2</v>
          </cell>
          <cell r="E81">
            <v>0.35</v>
          </cell>
          <cell r="F81" t="str">
            <v>NA</v>
          </cell>
          <cell r="G81" t="str">
            <v>NA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NA</v>
          </cell>
          <cell r="L81" t="str">
            <v>NA</v>
          </cell>
          <cell r="M81" t="str">
            <v>NA</v>
          </cell>
          <cell r="N81" t="str">
            <v>NA</v>
          </cell>
          <cell r="O81" t="str">
            <v>NA</v>
          </cell>
          <cell r="P81" t="str">
            <v>NA</v>
          </cell>
          <cell r="Q81" t="str">
            <v>NA</v>
          </cell>
          <cell r="R81" t="str">
            <v>NA</v>
          </cell>
          <cell r="S81" t="str">
            <v>NA</v>
          </cell>
          <cell r="T81" t="str">
            <v>NA</v>
          </cell>
          <cell r="U81" t="str">
            <v>NA</v>
          </cell>
        </row>
        <row r="82">
          <cell r="C82" t="str">
            <v>NA</v>
          </cell>
          <cell r="D82">
            <v>0</v>
          </cell>
          <cell r="E82">
            <v>0.2</v>
          </cell>
          <cell r="F82">
            <v>0.5</v>
          </cell>
          <cell r="G82" t="str">
            <v>NA</v>
          </cell>
          <cell r="H82" t="str">
            <v>NA</v>
          </cell>
          <cell r="I82" t="str">
            <v>NA</v>
          </cell>
          <cell r="J82" t="str">
            <v>NA</v>
          </cell>
          <cell r="K82" t="str">
            <v>NA</v>
          </cell>
          <cell r="L82" t="str">
            <v>NA</v>
          </cell>
          <cell r="M82" t="str">
            <v>NA</v>
          </cell>
          <cell r="N82" t="str">
            <v>NA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NA</v>
          </cell>
          <cell r="S82" t="str">
            <v>NA</v>
          </cell>
          <cell r="T82" t="str">
            <v>NA</v>
          </cell>
          <cell r="U82" t="str">
            <v>NA</v>
          </cell>
        </row>
        <row r="83">
          <cell r="C83" t="str">
            <v>NA</v>
          </cell>
          <cell r="D83" t="str">
            <v>NA</v>
          </cell>
          <cell r="E83">
            <v>0</v>
          </cell>
          <cell r="F83">
            <v>0.35</v>
          </cell>
          <cell r="G83">
            <v>0.65</v>
          </cell>
          <cell r="H83" t="str">
            <v>NA</v>
          </cell>
          <cell r="I83" t="str">
            <v>NA</v>
          </cell>
          <cell r="J83" t="str">
            <v>NA</v>
          </cell>
          <cell r="K83" t="str">
            <v>NA</v>
          </cell>
          <cell r="L83" t="str">
            <v>NA</v>
          </cell>
          <cell r="M83" t="str">
            <v>NA</v>
          </cell>
          <cell r="N83" t="str">
            <v>NA</v>
          </cell>
          <cell r="O83" t="str">
            <v>NA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 t="str">
            <v>NA</v>
          </cell>
        </row>
        <row r="84">
          <cell r="C84" t="str">
            <v>NA</v>
          </cell>
          <cell r="D84" t="str">
            <v>NA</v>
          </cell>
          <cell r="E84" t="str">
            <v>NA</v>
          </cell>
          <cell r="F84">
            <v>0</v>
          </cell>
          <cell r="G84">
            <v>0.4</v>
          </cell>
          <cell r="H84">
            <v>0.7</v>
          </cell>
          <cell r="I84">
            <v>1.1499999999999999</v>
          </cell>
          <cell r="J84" t="str">
            <v>NA</v>
          </cell>
          <cell r="K84" t="str">
            <v>NA</v>
          </cell>
          <cell r="L84" t="str">
            <v>NA</v>
          </cell>
          <cell r="M84" t="str">
            <v>NA</v>
          </cell>
          <cell r="N84" t="str">
            <v>NA</v>
          </cell>
          <cell r="O84" t="str">
            <v>NA</v>
          </cell>
          <cell r="P84" t="str">
            <v>NA</v>
          </cell>
          <cell r="Q84" t="str">
            <v>NA</v>
          </cell>
          <cell r="R84" t="str">
            <v>NA</v>
          </cell>
          <cell r="S84" t="str">
            <v>NA</v>
          </cell>
          <cell r="T84" t="str">
            <v>NA</v>
          </cell>
          <cell r="U84" t="str">
            <v>NA</v>
          </cell>
        </row>
        <row r="85">
          <cell r="C85" t="str">
            <v>NA</v>
          </cell>
          <cell r="D85" t="str">
            <v>NA</v>
          </cell>
          <cell r="E85" t="str">
            <v>NA</v>
          </cell>
          <cell r="F85" t="str">
            <v>NA</v>
          </cell>
          <cell r="G85">
            <v>0</v>
          </cell>
          <cell r="H85">
            <v>0.4</v>
          </cell>
          <cell r="I85">
            <v>0.8</v>
          </cell>
          <cell r="J85">
            <v>1.5</v>
          </cell>
          <cell r="K85" t="str">
            <v>NA</v>
          </cell>
          <cell r="L85" t="str">
            <v>NA</v>
          </cell>
          <cell r="M85" t="str">
            <v>NA</v>
          </cell>
          <cell r="N85" t="str">
            <v>NA</v>
          </cell>
          <cell r="O85" t="str">
            <v>NA</v>
          </cell>
          <cell r="P85" t="str">
            <v>NA</v>
          </cell>
          <cell r="Q85" t="str">
            <v>NA</v>
          </cell>
          <cell r="R85" t="str">
            <v>NA</v>
          </cell>
          <cell r="S85" t="str">
            <v>NA</v>
          </cell>
          <cell r="T85" t="str">
            <v>NA</v>
          </cell>
          <cell r="U85" t="str">
            <v>NA</v>
          </cell>
        </row>
        <row r="86">
          <cell r="C86" t="str">
            <v>NA</v>
          </cell>
          <cell r="D86" t="str">
            <v>NA</v>
          </cell>
          <cell r="E86" t="str">
            <v>NA</v>
          </cell>
          <cell r="F86" t="str">
            <v>NA</v>
          </cell>
          <cell r="G86" t="str">
            <v>NA</v>
          </cell>
          <cell r="H86">
            <v>0</v>
          </cell>
          <cell r="I86">
            <v>0.5</v>
          </cell>
          <cell r="J86">
            <v>1.2</v>
          </cell>
          <cell r="K86" t="str">
            <v>NA</v>
          </cell>
          <cell r="L86" t="str">
            <v>NA</v>
          </cell>
          <cell r="M86" t="str">
            <v>NA</v>
          </cell>
          <cell r="N86" t="str">
            <v>NA</v>
          </cell>
          <cell r="O86" t="str">
            <v>NA</v>
          </cell>
          <cell r="P86" t="str">
            <v>NA</v>
          </cell>
          <cell r="Q86" t="str">
            <v>NA</v>
          </cell>
          <cell r="R86" t="str">
            <v>NA</v>
          </cell>
          <cell r="S86" t="str">
            <v>NA</v>
          </cell>
          <cell r="T86" t="str">
            <v>NA</v>
          </cell>
          <cell r="U86" t="str">
            <v>NA</v>
          </cell>
        </row>
        <row r="87">
          <cell r="C87" t="str">
            <v>NA</v>
          </cell>
          <cell r="D87" t="str">
            <v>NA</v>
          </cell>
          <cell r="E87" t="str">
            <v>NA</v>
          </cell>
          <cell r="F87" t="str">
            <v>NA</v>
          </cell>
          <cell r="G87" t="str">
            <v>NA</v>
          </cell>
          <cell r="H87" t="str">
            <v>NA</v>
          </cell>
          <cell r="I87">
            <v>0</v>
          </cell>
          <cell r="J87">
            <v>0.9</v>
          </cell>
          <cell r="K87">
            <v>2.4500000000000002</v>
          </cell>
          <cell r="L87" t="str">
            <v>NA</v>
          </cell>
          <cell r="M87" t="str">
            <v>NA</v>
          </cell>
          <cell r="N87" t="str">
            <v>NA</v>
          </cell>
          <cell r="O87" t="str">
            <v>NA</v>
          </cell>
          <cell r="P87" t="str">
            <v>NA</v>
          </cell>
          <cell r="Q87" t="str">
            <v>NA</v>
          </cell>
          <cell r="R87" t="str">
            <v>NA</v>
          </cell>
          <cell r="S87" t="str">
            <v>NA</v>
          </cell>
          <cell r="T87" t="str">
            <v>NA</v>
          </cell>
          <cell r="U87" t="str">
            <v>NA</v>
          </cell>
        </row>
        <row r="88">
          <cell r="C88" t="str">
            <v>NA</v>
          </cell>
          <cell r="D88" t="str">
            <v>NA</v>
          </cell>
          <cell r="E88" t="str">
            <v>NA</v>
          </cell>
          <cell r="F88" t="str">
            <v>NA</v>
          </cell>
          <cell r="G88" t="str">
            <v>NA</v>
          </cell>
          <cell r="H88" t="str">
            <v>NA</v>
          </cell>
          <cell r="I88" t="str">
            <v>NA</v>
          </cell>
          <cell r="J88">
            <v>0</v>
          </cell>
          <cell r="K88">
            <v>1.2</v>
          </cell>
          <cell r="L88">
            <v>3.65</v>
          </cell>
          <cell r="M88">
            <v>4.55</v>
          </cell>
          <cell r="N88" t="str">
            <v>NA</v>
          </cell>
          <cell r="O88" t="str">
            <v>NA</v>
          </cell>
          <cell r="P88" t="str">
            <v>NA</v>
          </cell>
          <cell r="Q88" t="str">
            <v>NA</v>
          </cell>
          <cell r="R88" t="str">
            <v>NA</v>
          </cell>
          <cell r="S88" t="str">
            <v>NA</v>
          </cell>
          <cell r="T88" t="str">
            <v>NA</v>
          </cell>
          <cell r="U88" t="str">
            <v>NA</v>
          </cell>
        </row>
        <row r="89">
          <cell r="C89" t="str">
            <v>NA</v>
          </cell>
          <cell r="D89" t="str">
            <v>NA</v>
          </cell>
          <cell r="E89" t="str">
            <v>NA</v>
          </cell>
          <cell r="F89" t="str">
            <v>NA</v>
          </cell>
          <cell r="G89" t="str">
            <v>NA</v>
          </cell>
          <cell r="H89" t="str">
            <v>NA</v>
          </cell>
          <cell r="I89" t="str">
            <v>NA</v>
          </cell>
          <cell r="J89" t="str">
            <v>NA</v>
          </cell>
          <cell r="K89">
            <v>0</v>
          </cell>
          <cell r="L89">
            <v>2.15</v>
          </cell>
          <cell r="M89">
            <v>4.25</v>
          </cell>
          <cell r="N89">
            <v>5.8</v>
          </cell>
          <cell r="O89">
            <v>6.7</v>
          </cell>
          <cell r="P89" t="str">
            <v>NA</v>
          </cell>
          <cell r="Q89" t="str">
            <v>NA</v>
          </cell>
          <cell r="R89" t="str">
            <v>NA</v>
          </cell>
          <cell r="S89" t="str">
            <v>NA</v>
          </cell>
          <cell r="T89" t="str">
            <v>NA</v>
          </cell>
          <cell r="U89" t="str">
            <v>NA</v>
          </cell>
        </row>
        <row r="90">
          <cell r="C90" t="str">
            <v>NA</v>
          </cell>
          <cell r="D90" t="str">
            <v>NA</v>
          </cell>
          <cell r="E90" t="str">
            <v>NA</v>
          </cell>
          <cell r="F90" t="str">
            <v>NA</v>
          </cell>
          <cell r="G90" t="str">
            <v>NA</v>
          </cell>
          <cell r="H90" t="str">
            <v>NA</v>
          </cell>
          <cell r="I90" t="str">
            <v>NA</v>
          </cell>
          <cell r="J90" t="str">
            <v>NA</v>
          </cell>
          <cell r="K90" t="str">
            <v>NA</v>
          </cell>
          <cell r="L90">
            <v>0</v>
          </cell>
          <cell r="M90">
            <v>1.85</v>
          </cell>
          <cell r="N90">
            <v>4.25</v>
          </cell>
          <cell r="O90">
            <v>6.7</v>
          </cell>
          <cell r="P90">
            <v>8.25</v>
          </cell>
          <cell r="Q90" t="str">
            <v>NA</v>
          </cell>
          <cell r="R90" t="str">
            <v>NA</v>
          </cell>
          <cell r="S90" t="str">
            <v>NA</v>
          </cell>
          <cell r="T90" t="str">
            <v>NA</v>
          </cell>
          <cell r="U90" t="str">
            <v>NA</v>
          </cell>
        </row>
        <row r="91">
          <cell r="C91" t="str">
            <v>NA</v>
          </cell>
          <cell r="D91" t="str">
            <v>NA</v>
          </cell>
          <cell r="E91" t="str">
            <v>NA</v>
          </cell>
          <cell r="F91" t="str">
            <v>NA</v>
          </cell>
          <cell r="G91" t="str">
            <v>NA</v>
          </cell>
          <cell r="H91" t="str">
            <v>NA</v>
          </cell>
          <cell r="I91" t="str">
            <v>NA</v>
          </cell>
          <cell r="J91" t="str">
            <v>NA</v>
          </cell>
          <cell r="K91" t="str">
            <v>NA</v>
          </cell>
          <cell r="L91" t="str">
            <v>NA</v>
          </cell>
          <cell r="M91">
            <v>0</v>
          </cell>
          <cell r="N91">
            <v>2</v>
          </cell>
          <cell r="O91">
            <v>4.55</v>
          </cell>
          <cell r="P91">
            <v>7</v>
          </cell>
          <cell r="Q91">
            <v>9.15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</row>
        <row r="92">
          <cell r="C92" t="str">
            <v>NA</v>
          </cell>
          <cell r="D92" t="str">
            <v>NA</v>
          </cell>
          <cell r="E92" t="str">
            <v>NA</v>
          </cell>
          <cell r="F92" t="str">
            <v>NA</v>
          </cell>
          <cell r="G92" t="str">
            <v>NA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NA</v>
          </cell>
          <cell r="L92" t="str">
            <v>NA</v>
          </cell>
          <cell r="M92" t="str">
            <v>NA</v>
          </cell>
          <cell r="N92">
            <v>0</v>
          </cell>
          <cell r="O92">
            <v>1.85</v>
          </cell>
          <cell r="P92">
            <v>4.55</v>
          </cell>
          <cell r="Q92">
            <v>7</v>
          </cell>
          <cell r="R92">
            <v>9.15</v>
          </cell>
          <cell r="S92" t="str">
            <v>NA</v>
          </cell>
          <cell r="T92" t="str">
            <v>NA</v>
          </cell>
          <cell r="U92" t="str">
            <v>NA</v>
          </cell>
        </row>
        <row r="93">
          <cell r="C93" t="str">
            <v>NA</v>
          </cell>
          <cell r="D93" t="str">
            <v>NA</v>
          </cell>
          <cell r="E93" t="str">
            <v>NA</v>
          </cell>
          <cell r="F93" t="str">
            <v>NA</v>
          </cell>
          <cell r="G93" t="str">
            <v>NA</v>
          </cell>
          <cell r="H93" t="str">
            <v>NA</v>
          </cell>
          <cell r="I93" t="str">
            <v>NA</v>
          </cell>
          <cell r="J93" t="str">
            <v>NA</v>
          </cell>
          <cell r="K93" t="str">
            <v>NA</v>
          </cell>
          <cell r="L93" t="str">
            <v>NA</v>
          </cell>
          <cell r="M93" t="str">
            <v>NA</v>
          </cell>
          <cell r="N93" t="str">
            <v>NA</v>
          </cell>
          <cell r="O93">
            <v>0</v>
          </cell>
          <cell r="P93">
            <v>2.15</v>
          </cell>
          <cell r="Q93">
            <v>4.55</v>
          </cell>
          <cell r="R93">
            <v>6.4</v>
          </cell>
          <cell r="S93" t="str">
            <v>NA</v>
          </cell>
          <cell r="T93" t="str">
            <v>NA</v>
          </cell>
          <cell r="U93" t="str">
            <v>NA</v>
          </cell>
        </row>
        <row r="94">
          <cell r="C94" t="str">
            <v>NA</v>
          </cell>
          <cell r="D94" t="str">
            <v>NA</v>
          </cell>
          <cell r="E94" t="str">
            <v>NA</v>
          </cell>
          <cell r="F94" t="str">
            <v>NA</v>
          </cell>
          <cell r="G94" t="str">
            <v>NA</v>
          </cell>
          <cell r="H94" t="str">
            <v>NA</v>
          </cell>
          <cell r="I94" t="str">
            <v>NA</v>
          </cell>
          <cell r="J94" t="str">
            <v>NA</v>
          </cell>
          <cell r="K94" t="str">
            <v>NA</v>
          </cell>
          <cell r="L94" t="str">
            <v>NA</v>
          </cell>
          <cell r="M94" t="str">
            <v>NA</v>
          </cell>
          <cell r="N94" t="str">
            <v>NA</v>
          </cell>
          <cell r="O94" t="str">
            <v>NA</v>
          </cell>
          <cell r="P94">
            <v>0</v>
          </cell>
          <cell r="Q94">
            <v>1.2</v>
          </cell>
          <cell r="R94">
            <v>3.95</v>
          </cell>
          <cell r="S94" t="str">
            <v>NA</v>
          </cell>
          <cell r="T94" t="str">
            <v>NA</v>
          </cell>
          <cell r="U94" t="str">
            <v>NA</v>
          </cell>
        </row>
        <row r="95">
          <cell r="C95" t="str">
            <v>NA</v>
          </cell>
          <cell r="D95" t="str">
            <v>NA</v>
          </cell>
          <cell r="E95" t="str">
            <v>NA</v>
          </cell>
          <cell r="F95" t="str">
            <v>NA</v>
          </cell>
          <cell r="G95" t="str">
            <v>NA</v>
          </cell>
          <cell r="H95" t="str">
            <v>NA</v>
          </cell>
          <cell r="I95" t="str">
            <v>NA</v>
          </cell>
          <cell r="J95" t="str">
            <v>NA</v>
          </cell>
          <cell r="K95" t="str">
            <v>NA</v>
          </cell>
          <cell r="L95" t="str">
            <v>NA</v>
          </cell>
          <cell r="M95" t="str">
            <v>NA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0</v>
          </cell>
          <cell r="R95">
            <v>1.5</v>
          </cell>
          <cell r="S95">
            <v>7.6</v>
          </cell>
          <cell r="T95" t="str">
            <v>NA</v>
          </cell>
          <cell r="U95" t="str">
            <v>NA</v>
          </cell>
        </row>
        <row r="96">
          <cell r="C96" t="str">
            <v>NA</v>
          </cell>
          <cell r="D96" t="str">
            <v>NA</v>
          </cell>
          <cell r="E96" t="str">
            <v>NA</v>
          </cell>
          <cell r="F96" t="str">
            <v>NA</v>
          </cell>
          <cell r="G96" t="str">
            <v>NA</v>
          </cell>
          <cell r="H96" t="str">
            <v>NA</v>
          </cell>
          <cell r="I96" t="str">
            <v>NA</v>
          </cell>
          <cell r="J96" t="str">
            <v>NA</v>
          </cell>
          <cell r="K96" t="str">
            <v>NA</v>
          </cell>
          <cell r="L96" t="str">
            <v>NA</v>
          </cell>
          <cell r="M96" t="str">
            <v>NA</v>
          </cell>
          <cell r="N96" t="str">
            <v>NA</v>
          </cell>
          <cell r="O96" t="str">
            <v>NA</v>
          </cell>
          <cell r="P96" t="str">
            <v>NA</v>
          </cell>
          <cell r="Q96" t="str">
            <v>NA</v>
          </cell>
          <cell r="R96">
            <v>0</v>
          </cell>
          <cell r="S96">
            <v>3.65</v>
          </cell>
          <cell r="T96" t="str">
            <v>NA</v>
          </cell>
          <cell r="U96" t="str">
            <v>NA</v>
          </cell>
        </row>
        <row r="97">
          <cell r="C97" t="str">
            <v>NA</v>
          </cell>
          <cell r="D97" t="str">
            <v>NA</v>
          </cell>
          <cell r="E97" t="str">
            <v>NA</v>
          </cell>
          <cell r="F97" t="str">
            <v>NA</v>
          </cell>
          <cell r="G97" t="str">
            <v>NA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NA</v>
          </cell>
          <cell r="L97" t="str">
            <v>NA</v>
          </cell>
          <cell r="M97" t="str">
            <v>NA</v>
          </cell>
          <cell r="N97" t="str">
            <v>NA</v>
          </cell>
          <cell r="O97" t="str">
            <v>NA</v>
          </cell>
          <cell r="P97" t="str">
            <v>NA</v>
          </cell>
          <cell r="Q97" t="str">
            <v>NA</v>
          </cell>
          <cell r="R97" t="str">
            <v>NA</v>
          </cell>
          <cell r="S97">
            <v>0</v>
          </cell>
          <cell r="T97">
            <v>5</v>
          </cell>
          <cell r="U97" t="str">
            <v>NA</v>
          </cell>
        </row>
        <row r="98">
          <cell r="C98" t="str">
            <v>NA</v>
          </cell>
          <cell r="D98" t="str">
            <v>NA</v>
          </cell>
          <cell r="E98" t="str">
            <v>NA</v>
          </cell>
          <cell r="F98" t="str">
            <v>NA</v>
          </cell>
          <cell r="G98" t="str">
            <v>NA</v>
          </cell>
          <cell r="H98" t="str">
            <v>NA</v>
          </cell>
          <cell r="I98" t="str">
            <v>NA</v>
          </cell>
          <cell r="J98" t="str">
            <v>NA</v>
          </cell>
          <cell r="K98" t="str">
            <v>NA</v>
          </cell>
          <cell r="L98" t="str">
            <v>NA</v>
          </cell>
          <cell r="M98" t="str">
            <v>NA</v>
          </cell>
          <cell r="N98" t="str">
            <v>NA</v>
          </cell>
          <cell r="O98" t="str">
            <v>NA</v>
          </cell>
          <cell r="P98" t="str">
            <v>NA</v>
          </cell>
          <cell r="Q98" t="str">
            <v>NA</v>
          </cell>
          <cell r="R98" t="str">
            <v>NA</v>
          </cell>
          <cell r="S98" t="str">
            <v>NA</v>
          </cell>
          <cell r="T98">
            <v>0</v>
          </cell>
          <cell r="U98">
            <v>6</v>
          </cell>
        </row>
        <row r="99">
          <cell r="C99" t="str">
            <v>NA</v>
          </cell>
          <cell r="D99" t="str">
            <v>NA</v>
          </cell>
          <cell r="E99" t="str">
            <v>NA</v>
          </cell>
          <cell r="F99" t="str">
            <v>NA</v>
          </cell>
          <cell r="G99" t="str">
            <v>NA</v>
          </cell>
          <cell r="H99" t="str">
            <v>NA</v>
          </cell>
          <cell r="I99" t="str">
            <v>NA</v>
          </cell>
          <cell r="J99" t="str">
            <v>NA</v>
          </cell>
          <cell r="K99" t="str">
            <v>NA</v>
          </cell>
          <cell r="L99" t="str">
            <v>NA</v>
          </cell>
          <cell r="M99" t="str">
            <v>NA</v>
          </cell>
          <cell r="N99" t="str">
            <v>NA</v>
          </cell>
          <cell r="O99" t="str">
            <v>NA</v>
          </cell>
          <cell r="P99" t="str">
            <v>NA</v>
          </cell>
          <cell r="Q99" t="str">
            <v>NA</v>
          </cell>
          <cell r="R99" t="str">
            <v>NA</v>
          </cell>
          <cell r="S99" t="str">
            <v>NA</v>
          </cell>
          <cell r="T99" t="str">
            <v>NA</v>
          </cell>
          <cell r="U99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8">
          <cell r="AW38">
            <v>34776.941363466045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>
        <row r="9">
          <cell r="N9">
            <v>118182</v>
          </cell>
        </row>
        <row r="16">
          <cell r="N16">
            <v>759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isa Quarry"/>
      <sheetName val="basic bahan"/>
      <sheetName val="Agregat Halus &amp; Kasar"/>
      <sheetName val="DPU"/>
      <sheetName val="subkon"/>
      <sheetName val="T ALAT"/>
      <sheetName val="T tng"/>
      <sheetName val="T BHN"/>
      <sheetName val="d alat"/>
      <sheetName val="Peralatan"/>
      <sheetName val="div7"/>
      <sheetName val="div3"/>
      <sheetName val="div2"/>
      <sheetName val="TIME SCHEDULE"/>
      <sheetName val="Antk drb"/>
      <sheetName val="Antek"/>
      <sheetName val="Kf"/>
      <sheetName val="DKDH"/>
      <sheetName val="rekap"/>
      <sheetName val="MOB"/>
      <sheetName val="MOB2"/>
      <sheetName val="nwv"/>
      <sheetName val="AN Hrg"/>
    </sheetNames>
    <sheetDataSet>
      <sheetData sheetId="0"/>
      <sheetData sheetId="1">
        <row r="8">
          <cell r="F8">
            <v>6571.4285714285716</v>
          </cell>
        </row>
        <row r="10">
          <cell r="F10">
            <v>9285.7142857142862</v>
          </cell>
        </row>
        <row r="12">
          <cell r="F12">
            <v>7857.1428571428569</v>
          </cell>
        </row>
        <row r="50">
          <cell r="F50">
            <v>132100</v>
          </cell>
        </row>
        <row r="52">
          <cell r="F52">
            <v>141100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Biaya"/>
      <sheetName val="Kuantitas &amp; Harga"/>
      <sheetName val="DIV.1 Mobilisasi"/>
      <sheetName val="DIV.1 Lalu Lintas"/>
      <sheetName val="DIV.1 Jembatan Sementara"/>
      <sheetName val="DIV.2 NP"/>
      <sheetName val="DIV.3 NP"/>
      <sheetName val="3"/>
      <sheetName val="DIV.3 Coferdam"/>
      <sheetName val="DIV.4 NP"/>
      <sheetName val="DIV.5 NP"/>
      <sheetName val="DIV.6 NP"/>
      <sheetName val="DIV.6 Asbuton"/>
      <sheetName val="DIV.7 Elestomeric"/>
      <sheetName val="DIV.7 Expantion-Sand"/>
      <sheetName val="DIV.7 Tiang pancang"/>
      <sheetName val="7 (3)"/>
      <sheetName val="DIV.7 NP"/>
      <sheetName val="7"/>
      <sheetName val="DIV.7 NP (2)"/>
      <sheetName val="7 (2)"/>
      <sheetName val="DIV.7 Pembongkaran Beton"/>
      <sheetName val="DIV.7Peng, Jemb. Rangka-Gantung"/>
      <sheetName val="DIV.8 NP"/>
      <sheetName val="DIV.9 NP"/>
      <sheetName val="DIV.10 LS-Rutin"/>
      <sheetName val="DIV.10 Kuantitas"/>
      <sheetName val="DIV.10 Analisa HSP"/>
      <sheetName val="Basic Price"/>
      <sheetName val="Alat"/>
      <sheetName val="Moss"/>
      <sheetName val="Lampiran 16"/>
      <sheetName val="Lampiran 17"/>
      <sheetName val="Lampiran 18"/>
      <sheetName val="Lampiran 24"/>
      <sheetName val="Lampiran 1"/>
      <sheetName val="SCHe"/>
      <sheetName val="Lampiran 9"/>
      <sheetName val="Lampiran 10"/>
      <sheetName val="Lampiran 11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AB"/>
      <sheetName val="Jadwal"/>
      <sheetName val="Agr. K&amp;H"/>
      <sheetName val="Klas A"/>
      <sheetName val="Klas B"/>
      <sheetName val="Klas C"/>
      <sheetName val="Alat1"/>
      <sheetName val="Alat2"/>
      <sheetName val="Quarry"/>
      <sheetName val="Basic"/>
      <sheetName val="10a"/>
      <sheetName val="10b"/>
      <sheetName val="10c"/>
      <sheetName val="9"/>
      <sheetName val="8"/>
      <sheetName val="7a"/>
      <sheetName val="7b"/>
      <sheetName val="6a"/>
      <sheetName val="6b"/>
      <sheetName val="5"/>
      <sheetName val="4"/>
      <sheetName val="3"/>
      <sheetName val="2"/>
      <sheetName val="Mobilisasi"/>
      <sheetName val="LL"/>
      <sheetName val="JS"/>
      <sheetName val="Kuantitas &amp; Harga"/>
      <sheetName val="Rekap"/>
      <sheetName val="Pek. Utama"/>
      <sheetName val="%"/>
      <sheetName val="Inf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>
        <row r="1">
          <cell r="A1" t="str">
            <v>URAIAN ANALISA ALAT</v>
          </cell>
          <cell r="AZ1" t="str">
            <v>PERHITUNGAN ALAT UTAMA</v>
          </cell>
        </row>
        <row r="2">
          <cell r="AZ2" t="str">
            <v>STONE CRUSHER</v>
          </cell>
        </row>
        <row r="4">
          <cell r="A4" t="str">
            <v>No.</v>
          </cell>
          <cell r="C4" t="str">
            <v>U R A I A N</v>
          </cell>
          <cell r="G4" t="str">
            <v>KODE</v>
          </cell>
          <cell r="H4" t="str">
            <v>KOEF.</v>
          </cell>
          <cell r="I4" t="str">
            <v>SATUAN</v>
          </cell>
          <cell r="J4" t="str">
            <v>KET.</v>
          </cell>
        </row>
        <row r="5">
          <cell r="AZ5" t="str">
            <v>No.</v>
          </cell>
          <cell r="BB5" t="str">
            <v>U R A I A N</v>
          </cell>
          <cell r="BF5" t="str">
            <v>KODE</v>
          </cell>
          <cell r="BG5" t="str">
            <v>KOEF.</v>
          </cell>
          <cell r="BH5" t="str">
            <v>SATUAN</v>
          </cell>
          <cell r="BI5" t="str">
            <v>KET.</v>
          </cell>
        </row>
        <row r="7">
          <cell r="A7" t="str">
            <v>A.</v>
          </cell>
          <cell r="C7" t="str">
            <v>URAIAN PERALATAN</v>
          </cell>
        </row>
        <row r="8">
          <cell r="A8" t="str">
            <v xml:space="preserve">       1.</v>
          </cell>
          <cell r="C8" t="str">
            <v>Jenis Peralatan</v>
          </cell>
          <cell r="G8" t="str">
            <v>ASPHALT MIXING PLANT</v>
          </cell>
          <cell r="J8" t="str">
            <v>E01</v>
          </cell>
          <cell r="AZ8" t="str">
            <v>I</v>
          </cell>
          <cell r="BB8" t="str">
            <v>BERAT JENIS BAHAN</v>
          </cell>
        </row>
        <row r="9">
          <cell r="A9" t="str">
            <v xml:space="preserve">       2.</v>
          </cell>
          <cell r="C9" t="str">
            <v>Tenaga</v>
          </cell>
          <cell r="G9" t="str">
            <v>Pw</v>
          </cell>
          <cell r="H9">
            <v>150</v>
          </cell>
          <cell r="I9" t="str">
            <v>HP</v>
          </cell>
        </row>
        <row r="10">
          <cell r="A10" t="str">
            <v xml:space="preserve">       3.</v>
          </cell>
          <cell r="C10" t="str">
            <v>Kapasitas</v>
          </cell>
          <cell r="G10" t="str">
            <v>Cp</v>
          </cell>
          <cell r="H10">
            <v>30</v>
          </cell>
          <cell r="I10" t="str">
            <v>T/Jam</v>
          </cell>
          <cell r="AZ10" t="str">
            <v>1.</v>
          </cell>
          <cell r="BB10" t="str">
            <v>Agregat Base</v>
          </cell>
          <cell r="BF10" t="str">
            <v>D1</v>
          </cell>
          <cell r="BG10">
            <v>2.2000000000000002</v>
          </cell>
          <cell r="BH10" t="str">
            <v>Ton/M3</v>
          </cell>
        </row>
        <row r="11">
          <cell r="A11" t="str">
            <v xml:space="preserve">       4.</v>
          </cell>
          <cell r="C11" t="str">
            <v>Alat Baru              :</v>
          </cell>
          <cell r="D11" t="str">
            <v xml:space="preserve">  a.  Umur Ekonomis</v>
          </cell>
          <cell r="G11" t="str">
            <v>A</v>
          </cell>
          <cell r="H11">
            <v>10</v>
          </cell>
          <cell r="I11" t="str">
            <v>Tahun</v>
          </cell>
          <cell r="AZ11" t="str">
            <v>2.</v>
          </cell>
          <cell r="BB11" t="str">
            <v>ATB / ATBL / AC / HRS</v>
          </cell>
          <cell r="BF11" t="str">
            <v>D2</v>
          </cell>
          <cell r="BG11">
            <v>2.2999999999999998</v>
          </cell>
          <cell r="BH11" t="str">
            <v>Ton/M3</v>
          </cell>
        </row>
        <row r="12">
          <cell r="D12" t="str">
            <v xml:space="preserve">  b.  Jam Kerja Dalam 1 Tahun</v>
          </cell>
          <cell r="G12" t="str">
            <v>W</v>
          </cell>
          <cell r="H12">
            <v>1500</v>
          </cell>
          <cell r="I12" t="str">
            <v>Jam</v>
          </cell>
          <cell r="AZ12" t="str">
            <v>3.</v>
          </cell>
          <cell r="BB12" t="str">
            <v>SBST / DBST</v>
          </cell>
          <cell r="BF12" t="str">
            <v>D3</v>
          </cell>
          <cell r="BG12">
            <v>2</v>
          </cell>
          <cell r="BH12" t="str">
            <v>Ton/M3</v>
          </cell>
        </row>
        <row r="13">
          <cell r="D13" t="str">
            <v xml:space="preserve">  c.  Harga Alat</v>
          </cell>
          <cell r="G13" t="str">
            <v>B</v>
          </cell>
          <cell r="H13">
            <v>639000000</v>
          </cell>
          <cell r="I13" t="str">
            <v>Rupiah</v>
          </cell>
        </row>
        <row r="14">
          <cell r="A14" t="str">
            <v xml:space="preserve">       5.</v>
          </cell>
          <cell r="C14" t="str">
            <v>Alat Yang Dipakai  :</v>
          </cell>
          <cell r="D14" t="str">
            <v xml:space="preserve">  a.  Umur Ekonomis</v>
          </cell>
          <cell r="G14" t="str">
            <v>A'</v>
          </cell>
          <cell r="H14">
            <v>10</v>
          </cell>
          <cell r="I14" t="str">
            <v>Tahun</v>
          </cell>
          <cell r="J14" t="str">
            <v xml:space="preserve"> Alat Baru</v>
          </cell>
          <cell r="AZ14" t="str">
            <v>II</v>
          </cell>
          <cell r="BB14" t="str">
            <v>TEBAL RATA-RATA HAMPARAN PADAT</v>
          </cell>
        </row>
        <row r="15">
          <cell r="D15" t="str">
            <v xml:space="preserve">  b.  Jam Kerja Dalam 1 Tahun </v>
          </cell>
          <cell r="G15" t="str">
            <v>W'</v>
          </cell>
          <cell r="H15">
            <v>1500</v>
          </cell>
          <cell r="I15" t="str">
            <v>Jam</v>
          </cell>
          <cell r="J15" t="str">
            <v xml:space="preserve"> Alat Baru</v>
          </cell>
        </row>
        <row r="16">
          <cell r="D16" t="str">
            <v xml:space="preserve">  c.  Harga Alat   (*)</v>
          </cell>
          <cell r="G16" t="str">
            <v>B'</v>
          </cell>
          <cell r="H16">
            <v>639000000</v>
          </cell>
          <cell r="I16" t="str">
            <v>Rupiah</v>
          </cell>
          <cell r="J16" t="str">
            <v xml:space="preserve"> Alat Baru</v>
          </cell>
          <cell r="AZ16" t="str">
            <v>1.</v>
          </cell>
          <cell r="BB16" t="str">
            <v>Agregat Base</v>
          </cell>
          <cell r="BF16" t="str">
            <v>t1</v>
          </cell>
          <cell r="BG16">
            <v>0.15</v>
          </cell>
          <cell r="BH16" t="str">
            <v>M</v>
          </cell>
        </row>
        <row r="17">
          <cell r="AZ17" t="str">
            <v>2.</v>
          </cell>
          <cell r="BB17" t="str">
            <v>Asphalt Concrete (AC)</v>
          </cell>
          <cell r="BF17" t="str">
            <v>t2</v>
          </cell>
          <cell r="BG17">
            <v>0.04</v>
          </cell>
          <cell r="BH17" t="str">
            <v>M</v>
          </cell>
        </row>
        <row r="18">
          <cell r="A18" t="str">
            <v>B.</v>
          </cell>
          <cell r="C18" t="str">
            <v>BIAYA PASTI PER JAM KERJA</v>
          </cell>
          <cell r="AZ18" t="str">
            <v>3.</v>
          </cell>
          <cell r="BB18" t="str">
            <v>Hot Rolled Sheet (HRS)</v>
          </cell>
          <cell r="BF18" t="str">
            <v>t3</v>
          </cell>
          <cell r="BG18">
            <v>0.03</v>
          </cell>
          <cell r="BH18" t="str">
            <v>M</v>
          </cell>
        </row>
        <row r="19">
          <cell r="A19" t="str">
            <v xml:space="preserve">       1.</v>
          </cell>
          <cell r="C19" t="str">
            <v>Nilai Sisa Alat</v>
          </cell>
          <cell r="D19" t="str">
            <v>=  10 % x B</v>
          </cell>
          <cell r="G19" t="str">
            <v>C</v>
          </cell>
          <cell r="H19">
            <v>63900000</v>
          </cell>
          <cell r="I19" t="str">
            <v>Rupiah</v>
          </cell>
          <cell r="AZ19" t="str">
            <v>4.</v>
          </cell>
          <cell r="BB19" t="str">
            <v>SBST</v>
          </cell>
          <cell r="BF19" t="str">
            <v>t4</v>
          </cell>
          <cell r="BG19">
            <v>0.02</v>
          </cell>
          <cell r="BH19" t="str">
            <v>M</v>
          </cell>
        </row>
        <row r="20">
          <cell r="AZ20" t="str">
            <v>5.</v>
          </cell>
          <cell r="BB20" t="str">
            <v>DBST</v>
          </cell>
          <cell r="BF20" t="str">
            <v>t5</v>
          </cell>
          <cell r="BG20">
            <v>0.03</v>
          </cell>
          <cell r="BH20" t="str">
            <v>M</v>
          </cell>
        </row>
        <row r="21">
          <cell r="A21" t="str">
            <v xml:space="preserve">       2.</v>
          </cell>
          <cell r="C21" t="str">
            <v>Faktor Angsuran Modal    =</v>
          </cell>
          <cell r="E21" t="str">
            <v>i x (1 + i)^A'</v>
          </cell>
          <cell r="G21" t="str">
            <v>D</v>
          </cell>
          <cell r="H21" t="e">
            <v>#DIV/0!</v>
          </cell>
          <cell r="I21" t="str">
            <v>-</v>
          </cell>
        </row>
        <row r="22">
          <cell r="E22" t="str">
            <v>(1 + i)^A' - 1</v>
          </cell>
          <cell r="AZ22" t="str">
            <v>III</v>
          </cell>
          <cell r="BB22" t="str">
            <v>VOLUME PEKERJAAN</v>
          </cell>
        </row>
        <row r="23">
          <cell r="A23" t="str">
            <v xml:space="preserve">       3.</v>
          </cell>
          <cell r="C23" t="str">
            <v>Biaya Pasti per Jam  :</v>
          </cell>
        </row>
        <row r="24">
          <cell r="C24" t="str">
            <v>a.  Biaya Pengembalian Modal  =</v>
          </cell>
          <cell r="E24" t="str">
            <v>( B' - C ) x D</v>
          </cell>
          <cell r="G24" t="str">
            <v>E</v>
          </cell>
          <cell r="H24" t="e">
            <v>#DIV/0!</v>
          </cell>
          <cell r="I24" t="str">
            <v>Rupiah</v>
          </cell>
          <cell r="AZ24" t="str">
            <v>1.</v>
          </cell>
          <cell r="BB24" t="str">
            <v>Agregat Kelas A</v>
          </cell>
          <cell r="BF24" t="str">
            <v>v1</v>
          </cell>
          <cell r="BG24">
            <v>1012.5</v>
          </cell>
          <cell r="BH24" t="str">
            <v>M3</v>
          </cell>
        </row>
        <row r="25">
          <cell r="E25" t="str">
            <v>W'</v>
          </cell>
          <cell r="AZ25" t="str">
            <v>2.</v>
          </cell>
          <cell r="BB25" t="str">
            <v>Agregat Kelas B</v>
          </cell>
          <cell r="BF25" t="str">
            <v>v2</v>
          </cell>
          <cell r="BG25">
            <v>1750</v>
          </cell>
          <cell r="BH25" t="str">
            <v>M3</v>
          </cell>
        </row>
        <row r="26">
          <cell r="AZ26" t="str">
            <v>3.</v>
          </cell>
          <cell r="BB26" t="str">
            <v>ATB</v>
          </cell>
          <cell r="BF26" t="str">
            <v>v3</v>
          </cell>
          <cell r="BG26">
            <v>0</v>
          </cell>
          <cell r="BH26" t="str">
            <v>M3</v>
          </cell>
        </row>
        <row r="27">
          <cell r="C27" t="str">
            <v>b.  Asuransi, dll =</v>
          </cell>
          <cell r="D27">
            <v>0</v>
          </cell>
          <cell r="E27" t="str">
            <v xml:space="preserve">  x   B'</v>
          </cell>
          <cell r="G27" t="str">
            <v>F</v>
          </cell>
          <cell r="H27">
            <v>0</v>
          </cell>
          <cell r="I27" t="str">
            <v>Rupiah</v>
          </cell>
          <cell r="AZ27" t="str">
            <v>4.</v>
          </cell>
          <cell r="BB27" t="str">
            <v>ATBL</v>
          </cell>
          <cell r="BF27" t="str">
            <v>v4</v>
          </cell>
          <cell r="BG27">
            <v>0</v>
          </cell>
          <cell r="BH27" t="str">
            <v>Ton</v>
          </cell>
        </row>
        <row r="28">
          <cell r="E28" t="str">
            <v>W'</v>
          </cell>
          <cell r="AZ28" t="str">
            <v>5.</v>
          </cell>
          <cell r="BB28" t="str">
            <v>AC</v>
          </cell>
          <cell r="BF28" t="str">
            <v>v5</v>
          </cell>
          <cell r="BG28">
            <v>337.5</v>
          </cell>
          <cell r="BH28" t="str">
            <v>M2</v>
          </cell>
        </row>
        <row r="29">
          <cell r="AZ29" t="str">
            <v>6.</v>
          </cell>
          <cell r="BB29" t="str">
            <v>HRS</v>
          </cell>
          <cell r="BF29" t="str">
            <v>v6</v>
          </cell>
          <cell r="BG29">
            <v>0</v>
          </cell>
          <cell r="BH29" t="str">
            <v>M2</v>
          </cell>
        </row>
        <row r="30">
          <cell r="C30" t="str">
            <v>Biaya Pasti per Jam             =</v>
          </cell>
          <cell r="E30" t="str">
            <v>( E + F )</v>
          </cell>
          <cell r="G30" t="str">
            <v>G</v>
          </cell>
          <cell r="H30" t="e">
            <v>#DIV/0!</v>
          </cell>
          <cell r="I30" t="str">
            <v>Rupiah</v>
          </cell>
          <cell r="AZ30" t="str">
            <v>7.</v>
          </cell>
          <cell r="BB30" t="str">
            <v>SBST</v>
          </cell>
          <cell r="BF30" t="str">
            <v>v7</v>
          </cell>
          <cell r="BG30">
            <v>0</v>
          </cell>
          <cell r="BH30" t="str">
            <v>M2</v>
          </cell>
        </row>
        <row r="31">
          <cell r="AZ31" t="str">
            <v>8.</v>
          </cell>
          <cell r="BB31" t="str">
            <v>DBST</v>
          </cell>
          <cell r="BF31" t="str">
            <v>v8</v>
          </cell>
          <cell r="BG31">
            <v>0</v>
          </cell>
          <cell r="BH31" t="str">
            <v>M2</v>
          </cell>
        </row>
        <row r="32">
          <cell r="A32" t="str">
            <v>C.</v>
          </cell>
          <cell r="C32" t="str">
            <v>BIAYA OPERASI PER JAM KERJA</v>
          </cell>
        </row>
        <row r="33">
          <cell r="AZ33" t="str">
            <v>IV</v>
          </cell>
          <cell r="BB33" t="str">
            <v>VOLUME PEKERJAAN ALAT</v>
          </cell>
        </row>
        <row r="34">
          <cell r="A34" t="str">
            <v xml:space="preserve">       1.</v>
          </cell>
          <cell r="C34" t="str">
            <v xml:space="preserve">Bahan Bakar  =  (0.125-0.175 Ltr/HP/Jam)   x Pw x Ms </v>
          </cell>
          <cell r="G34" t="str">
            <v>H1</v>
          </cell>
          <cell r="H34">
            <v>7125</v>
          </cell>
          <cell r="I34" t="str">
            <v>Rupiah</v>
          </cell>
        </row>
        <row r="35">
          <cell r="C35" t="str">
            <v>Bahan Bakar Pemanasan Material</v>
          </cell>
          <cell r="E35" t="str">
            <v>= 12 x 0.7Cp x Ms</v>
          </cell>
          <cell r="G35" t="str">
            <v>H2</v>
          </cell>
          <cell r="H35">
            <v>95760</v>
          </cell>
          <cell r="I35" t="str">
            <v>Rupiah</v>
          </cell>
          <cell r="J35" t="str">
            <v xml:space="preserve"> Khusus AMP</v>
          </cell>
          <cell r="AZ35" t="str">
            <v>1.</v>
          </cell>
          <cell r="BB35" t="str">
            <v>Agregat Kelas A</v>
          </cell>
          <cell r="BC35" t="str">
            <v>=  v1 x D1 x 80% x 1.05</v>
          </cell>
          <cell r="BF35" t="str">
            <v>w1</v>
          </cell>
          <cell r="BG35">
            <v>1871.1000000000001</v>
          </cell>
          <cell r="BH35" t="str">
            <v>Ton</v>
          </cell>
        </row>
        <row r="36">
          <cell r="AZ36" t="str">
            <v>2.</v>
          </cell>
          <cell r="BB36" t="str">
            <v>Agregat Kelas B</v>
          </cell>
          <cell r="BC36" t="str">
            <v>=  v2 x D1 x 80% x 1.05</v>
          </cell>
          <cell r="BF36" t="str">
            <v>w2</v>
          </cell>
          <cell r="BG36">
            <v>3234.0000000000005</v>
          </cell>
          <cell r="BH36" t="str">
            <v>Ton</v>
          </cell>
        </row>
        <row r="37">
          <cell r="A37" t="str">
            <v xml:space="preserve">       2.</v>
          </cell>
          <cell r="C37" t="str">
            <v>Pelumas         =  (0.01-0.02 Ltr/HP/Jam) x Pw x Mp</v>
          </cell>
          <cell r="G37" t="str">
            <v>I</v>
          </cell>
          <cell r="H37">
            <v>6750</v>
          </cell>
          <cell r="I37" t="str">
            <v>Rupiah</v>
          </cell>
          <cell r="AZ37" t="str">
            <v>3.</v>
          </cell>
          <cell r="BB37" t="str">
            <v>ATB</v>
          </cell>
          <cell r="BC37" t="str">
            <v>=  v3 x D2 x 1.05</v>
          </cell>
          <cell r="BF37" t="str">
            <v>w3</v>
          </cell>
          <cell r="BG37">
            <v>0</v>
          </cell>
          <cell r="BH37" t="str">
            <v>Ton</v>
          </cell>
        </row>
        <row r="38">
          <cell r="AZ38" t="str">
            <v>4.</v>
          </cell>
          <cell r="BB38" t="str">
            <v>ATBL</v>
          </cell>
          <cell r="BC38" t="str">
            <v>=  v4 x 1.05</v>
          </cell>
          <cell r="BF38" t="str">
            <v>w4</v>
          </cell>
          <cell r="BG38">
            <v>0</v>
          </cell>
          <cell r="BH38" t="str">
            <v>Ton</v>
          </cell>
        </row>
        <row r="39">
          <cell r="A39" t="str">
            <v xml:space="preserve">       3.</v>
          </cell>
          <cell r="C39" t="str">
            <v>Perawatan dan     =</v>
          </cell>
          <cell r="D39" t="str">
            <v>(12,5 % - 17,5 %)  x  B'</v>
          </cell>
          <cell r="G39" t="str">
            <v>K</v>
          </cell>
          <cell r="H39">
            <v>53250</v>
          </cell>
          <cell r="I39" t="str">
            <v>Rupiah</v>
          </cell>
          <cell r="AZ39" t="str">
            <v>5.</v>
          </cell>
          <cell r="BB39" t="str">
            <v>AC</v>
          </cell>
          <cell r="BC39" t="str">
            <v>=  v5 x t2 x D2 x 1.05</v>
          </cell>
          <cell r="BF39" t="str">
            <v>w5</v>
          </cell>
          <cell r="BG39">
            <v>32.602499999999999</v>
          </cell>
          <cell r="BH39" t="str">
            <v>Ton</v>
          </cell>
        </row>
        <row r="40">
          <cell r="C40" t="str">
            <v xml:space="preserve">        perbaikan</v>
          </cell>
          <cell r="D40" t="str">
            <v>W'</v>
          </cell>
          <cell r="AZ40" t="str">
            <v>6.</v>
          </cell>
          <cell r="BB40" t="str">
            <v>HRS</v>
          </cell>
          <cell r="BC40" t="str">
            <v>=  v6 x t3 x D2 x 1.05</v>
          </cell>
          <cell r="BF40" t="str">
            <v>w6</v>
          </cell>
          <cell r="BG40">
            <v>0</v>
          </cell>
          <cell r="BH40" t="str">
            <v>Ton</v>
          </cell>
        </row>
        <row r="41">
          <cell r="A41" t="str">
            <v xml:space="preserve">       4.</v>
          </cell>
          <cell r="C41" t="str">
            <v>Operator</v>
          </cell>
          <cell r="D41" t="str">
            <v>=   ( 1  Orang / Jam )  x  U1</v>
          </cell>
          <cell r="G41" t="str">
            <v>L</v>
          </cell>
          <cell r="H41">
            <v>2000</v>
          </cell>
          <cell r="I41" t="str">
            <v>Rupiah</v>
          </cell>
          <cell r="AZ41" t="str">
            <v>7.</v>
          </cell>
          <cell r="BB41" t="str">
            <v>SBST</v>
          </cell>
          <cell r="BC41" t="str">
            <v>=  v7 x t4 x D3 x 1.05</v>
          </cell>
          <cell r="BF41" t="str">
            <v>w7</v>
          </cell>
          <cell r="BG41">
            <v>0</v>
          </cell>
          <cell r="BH41" t="str">
            <v>Ton</v>
          </cell>
        </row>
        <row r="42">
          <cell r="A42" t="str">
            <v xml:space="preserve">       5.</v>
          </cell>
          <cell r="C42" t="str">
            <v>Pembantu Operator</v>
          </cell>
          <cell r="D42" t="str">
            <v>=   ( 3  Orang / Jam )  x  U2</v>
          </cell>
          <cell r="G42" t="str">
            <v>M</v>
          </cell>
          <cell r="H42">
            <v>3000</v>
          </cell>
          <cell r="I42" t="str">
            <v>Rupiah</v>
          </cell>
          <cell r="AZ42" t="str">
            <v>8.</v>
          </cell>
          <cell r="BB42" t="str">
            <v>DBST</v>
          </cell>
          <cell r="BC42" t="str">
            <v>=  v8 x t4 x D3 x 1.05</v>
          </cell>
          <cell r="BF42" t="str">
            <v>w8</v>
          </cell>
          <cell r="BG42">
            <v>0</v>
          </cell>
          <cell r="BH42" t="str">
            <v>Ton</v>
          </cell>
        </row>
        <row r="44">
          <cell r="C44" t="str">
            <v>Biaya Operasi per Jam        =</v>
          </cell>
          <cell r="E44" t="str">
            <v>(H+I+K+L+M)</v>
          </cell>
          <cell r="G44" t="str">
            <v>P</v>
          </cell>
          <cell r="H44">
            <v>167885</v>
          </cell>
          <cell r="I44" t="str">
            <v>Rupiah</v>
          </cell>
          <cell r="BB44" t="str">
            <v>Total Volume Pekerjaan Alat</v>
          </cell>
          <cell r="BD44" t="str">
            <v>=  w1 + . . . + w8</v>
          </cell>
          <cell r="BF44" t="str">
            <v>W</v>
          </cell>
          <cell r="BG44">
            <v>5137.7025000000003</v>
          </cell>
          <cell r="BH44" t="str">
            <v>Ton</v>
          </cell>
        </row>
        <row r="46">
          <cell r="A46" t="str">
            <v>D.</v>
          </cell>
          <cell r="C46" t="str">
            <v>TOTAL BIAYA SEWA ALAT / JAM   =  ( G + P )</v>
          </cell>
          <cell r="G46" t="str">
            <v>T</v>
          </cell>
          <cell r="H46" t="e">
            <v>#DIV/0!</v>
          </cell>
          <cell r="I46" t="str">
            <v>Rupiah</v>
          </cell>
          <cell r="AZ46" t="str">
            <v>V</v>
          </cell>
          <cell r="BB46" t="str">
            <v>PERHITUNGAN KAPASITAS ALAT</v>
          </cell>
        </row>
        <row r="47">
          <cell r="AZ47" t="str">
            <v>1.</v>
          </cell>
          <cell r="BB47" t="str">
            <v>Masa Mobilisasi / Demobilisasi</v>
          </cell>
          <cell r="BF47" t="str">
            <v>Tm</v>
          </cell>
          <cell r="BG47">
            <v>3</v>
          </cell>
          <cell r="BH47" t="str">
            <v>Bulan</v>
          </cell>
        </row>
        <row r="48">
          <cell r="AZ48" t="str">
            <v>2.</v>
          </cell>
          <cell r="BB48" t="str">
            <v>Waktu Produksi (Di luar masa Mobilisasi &amp; Hari Libur)</v>
          </cell>
          <cell r="BF48" t="str">
            <v>T</v>
          </cell>
          <cell r="BG48">
            <v>-2.5</v>
          </cell>
          <cell r="BH48" t="str">
            <v>Bulan</v>
          </cell>
        </row>
        <row r="49">
          <cell r="A49" t="str">
            <v>E.</v>
          </cell>
          <cell r="C49" t="str">
            <v>LAIN - LAIN</v>
          </cell>
          <cell r="AZ49" t="str">
            <v>3.</v>
          </cell>
          <cell r="BB49" t="str">
            <v>Jumlah hari kerja efektif / bulan</v>
          </cell>
          <cell r="BF49" t="str">
            <v>Te1</v>
          </cell>
          <cell r="BG49">
            <v>25</v>
          </cell>
          <cell r="BH49" t="str">
            <v>Hari/Bln</v>
          </cell>
        </row>
        <row r="50">
          <cell r="A50" t="str">
            <v xml:space="preserve">       1.</v>
          </cell>
          <cell r="C50" t="str">
            <v>Tingkat Suku Bunga</v>
          </cell>
          <cell r="G50" t="str">
            <v>i</v>
          </cell>
          <cell r="H50">
            <v>0</v>
          </cell>
          <cell r="I50" t="str">
            <v>% / Tahun</v>
          </cell>
          <cell r="AZ50" t="str">
            <v>4.</v>
          </cell>
          <cell r="BB50" t="str">
            <v>Jumlah jam kerja efektif / hari</v>
          </cell>
          <cell r="BF50" t="str">
            <v>Te2</v>
          </cell>
          <cell r="BG50">
            <v>0</v>
          </cell>
          <cell r="BH50" t="str">
            <v>Jam/Hari</v>
          </cell>
        </row>
        <row r="51">
          <cell r="A51" t="str">
            <v xml:space="preserve">       2.</v>
          </cell>
          <cell r="C51" t="str">
            <v>Upah Operator / Sopir</v>
          </cell>
          <cell r="G51" t="str">
            <v>U1</v>
          </cell>
          <cell r="H51">
            <v>2000</v>
          </cell>
          <cell r="I51" t="str">
            <v>Rp./Jam</v>
          </cell>
          <cell r="AZ51" t="str">
            <v>5.</v>
          </cell>
          <cell r="BB51" t="str">
            <v>Faktor efisiensi alat</v>
          </cell>
          <cell r="BF51" t="str">
            <v>Fa</v>
          </cell>
          <cell r="BG51">
            <v>0.7</v>
          </cell>
          <cell r="BH51" t="str">
            <v>-</v>
          </cell>
        </row>
        <row r="52">
          <cell r="A52" t="str">
            <v xml:space="preserve">       3.</v>
          </cell>
          <cell r="C52" t="str">
            <v>Upah Pembantu Operator / Pmb.Sopir</v>
          </cell>
          <cell r="G52" t="str">
            <v>U2</v>
          </cell>
          <cell r="H52">
            <v>1000</v>
          </cell>
          <cell r="I52" t="str">
            <v>Rp./Jam</v>
          </cell>
        </row>
        <row r="53">
          <cell r="A53" t="str">
            <v xml:space="preserve">       4.</v>
          </cell>
          <cell r="C53" t="str">
            <v>Bahan Bakar Bensin</v>
          </cell>
          <cell r="G53" t="str">
            <v>Mb</v>
          </cell>
          <cell r="H53">
            <v>700</v>
          </cell>
          <cell r="I53" t="str">
            <v>Liter</v>
          </cell>
          <cell r="BB53" t="str">
            <v>Kapasitas alat yang diperlukan =</v>
          </cell>
          <cell r="BD53" t="str">
            <v>W</v>
          </cell>
          <cell r="BF53" t="str">
            <v>SC</v>
          </cell>
          <cell r="BG53" t="e">
            <v>#DIV/0!</v>
          </cell>
          <cell r="BH53" t="str">
            <v>Ton/Jam</v>
          </cell>
        </row>
        <row r="54">
          <cell r="A54" t="str">
            <v xml:space="preserve">       5.</v>
          </cell>
          <cell r="C54" t="str">
            <v>Bahan Bakar Solar</v>
          </cell>
          <cell r="G54" t="str">
            <v>Ms</v>
          </cell>
          <cell r="H54">
            <v>380</v>
          </cell>
          <cell r="I54" t="str">
            <v>Liter</v>
          </cell>
          <cell r="BD54" t="str">
            <v>T x Te1 x Te2 x Fa</v>
          </cell>
        </row>
        <row r="55">
          <cell r="A55" t="str">
            <v xml:space="preserve">       6.</v>
          </cell>
          <cell r="C55" t="str">
            <v>Minyak Pelumas</v>
          </cell>
          <cell r="G55" t="str">
            <v>Mp</v>
          </cell>
          <cell r="H55">
            <v>4500</v>
          </cell>
          <cell r="I55" t="str">
            <v>Liter</v>
          </cell>
        </row>
        <row r="56">
          <cell r="A56" t="str">
            <v xml:space="preserve">       7.</v>
          </cell>
          <cell r="C56" t="str">
            <v>PPN diperhitungkan pada lembar Rekapitulasi</v>
          </cell>
          <cell r="AZ56" t="str">
            <v>VI.</v>
          </cell>
          <cell r="BB56" t="str">
            <v>ALAT YANG DIPAKAI</v>
          </cell>
        </row>
        <row r="57">
          <cell r="C57" t="str">
            <v>Biaya Pekerjaan</v>
          </cell>
          <cell r="BB57" t="str">
            <v>Kapasitas alat yang dipakai pada proyek ini</v>
          </cell>
          <cell r="BF57" t="str">
            <v>SCa</v>
          </cell>
          <cell r="BG57">
            <v>50</v>
          </cell>
          <cell r="BH57" t="str">
            <v>Ton/Jam</v>
          </cell>
          <cell r="BI57" t="e">
            <v>#DIV/0!</v>
          </cell>
        </row>
        <row r="60">
          <cell r="AZ60" t="str">
            <v>PERHITUNGAN ALAT UTAMA</v>
          </cell>
        </row>
        <row r="61">
          <cell r="AZ61" t="str">
            <v>ASPHALT MIXING PLANT</v>
          </cell>
        </row>
        <row r="64">
          <cell r="AZ64" t="str">
            <v>No.</v>
          </cell>
          <cell r="BB64" t="str">
            <v>U R A I A N</v>
          </cell>
          <cell r="BF64" t="str">
            <v>KODE</v>
          </cell>
          <cell r="BG64" t="str">
            <v>KOEF.</v>
          </cell>
          <cell r="BH64" t="str">
            <v>SATUAN</v>
          </cell>
          <cell r="BI64" t="str">
            <v>KET.</v>
          </cell>
        </row>
        <row r="67">
          <cell r="AZ67" t="str">
            <v>I</v>
          </cell>
          <cell r="BB67" t="str">
            <v>BERAT JENIS BAHAN</v>
          </cell>
        </row>
        <row r="69">
          <cell r="AZ69" t="str">
            <v>1.</v>
          </cell>
          <cell r="BB69" t="str">
            <v>Agregat Base</v>
          </cell>
          <cell r="BF69" t="str">
            <v>D1</v>
          </cell>
          <cell r="BG69">
            <v>2.2000000000000002</v>
          </cell>
          <cell r="BH69" t="str">
            <v>Ton/M3</v>
          </cell>
        </row>
        <row r="70">
          <cell r="AZ70" t="str">
            <v>2.</v>
          </cell>
          <cell r="BB70" t="str">
            <v>ATB / ATBL / AC / HRS</v>
          </cell>
          <cell r="BF70" t="str">
            <v>D2</v>
          </cell>
          <cell r="BG70">
            <v>2.2999999999999998</v>
          </cell>
          <cell r="BH70" t="str">
            <v>Ton/M3</v>
          </cell>
        </row>
        <row r="71">
          <cell r="AZ71" t="str">
            <v>3.</v>
          </cell>
          <cell r="BB71" t="str">
            <v>SBST / DBST</v>
          </cell>
          <cell r="BF71" t="str">
            <v>D3</v>
          </cell>
          <cell r="BG71">
            <v>2</v>
          </cell>
          <cell r="BH71" t="str">
            <v>Ton/M3</v>
          </cell>
        </row>
        <row r="73">
          <cell r="AZ73" t="str">
            <v>II</v>
          </cell>
          <cell r="BB73" t="str">
            <v>TEBAL RATA-RATA HAMPARAN PADAT</v>
          </cell>
        </row>
        <row r="75">
          <cell r="AZ75" t="str">
            <v>1.</v>
          </cell>
          <cell r="BB75" t="str">
            <v>Agregat Base</v>
          </cell>
          <cell r="BF75" t="str">
            <v>t1</v>
          </cell>
          <cell r="BG75">
            <v>0.15</v>
          </cell>
          <cell r="BH75" t="str">
            <v>M</v>
          </cell>
        </row>
        <row r="76">
          <cell r="AZ76" t="str">
            <v>2.</v>
          </cell>
          <cell r="BB76" t="str">
            <v>Asphalt Concrete (AC)</v>
          </cell>
          <cell r="BF76" t="str">
            <v>t2</v>
          </cell>
          <cell r="BG76">
            <v>0.04</v>
          </cell>
          <cell r="BH76" t="str">
            <v>M</v>
          </cell>
        </row>
        <row r="77">
          <cell r="AZ77" t="str">
            <v>3.</v>
          </cell>
          <cell r="BB77" t="str">
            <v>Hot Rolled Sheet (HRS)</v>
          </cell>
          <cell r="BF77" t="str">
            <v>t3</v>
          </cell>
          <cell r="BG77">
            <v>0.03</v>
          </cell>
          <cell r="BH77" t="str">
            <v>M</v>
          </cell>
        </row>
        <row r="78">
          <cell r="AZ78" t="str">
            <v>4.</v>
          </cell>
          <cell r="BB78" t="str">
            <v>SBST</v>
          </cell>
          <cell r="BF78" t="str">
            <v>t4</v>
          </cell>
          <cell r="BG78">
            <v>0.02</v>
          </cell>
          <cell r="BH78" t="str">
            <v>M</v>
          </cell>
        </row>
        <row r="79">
          <cell r="AZ79" t="str">
            <v>5.</v>
          </cell>
          <cell r="BB79" t="str">
            <v>DBST</v>
          </cell>
          <cell r="BF79" t="str">
            <v>t5</v>
          </cell>
          <cell r="BG79">
            <v>0.03</v>
          </cell>
          <cell r="BH79" t="str">
            <v>M</v>
          </cell>
        </row>
        <row r="81">
          <cell r="AZ81" t="str">
            <v>III</v>
          </cell>
          <cell r="BB81" t="str">
            <v>VOLUME PEKERJAAN</v>
          </cell>
        </row>
        <row r="83">
          <cell r="AZ83" t="str">
            <v>1.</v>
          </cell>
          <cell r="BB83" t="str">
            <v>Agregat Kelas A</v>
          </cell>
          <cell r="BF83" t="str">
            <v>v1</v>
          </cell>
          <cell r="BG83" t="str">
            <v xml:space="preserve">-  </v>
          </cell>
          <cell r="BH83" t="str">
            <v>M3</v>
          </cell>
        </row>
        <row r="84">
          <cell r="AZ84" t="str">
            <v>2.</v>
          </cell>
          <cell r="BB84" t="str">
            <v>Agregat Kelas B</v>
          </cell>
          <cell r="BF84" t="str">
            <v>v2</v>
          </cell>
          <cell r="BG84" t="str">
            <v xml:space="preserve">-  </v>
          </cell>
          <cell r="BH84" t="str">
            <v>M3</v>
          </cell>
        </row>
        <row r="85">
          <cell r="AZ85" t="str">
            <v>3.</v>
          </cell>
          <cell r="BB85" t="str">
            <v>ATB</v>
          </cell>
          <cell r="BF85" t="str">
            <v>v3</v>
          </cell>
          <cell r="BG85">
            <v>0</v>
          </cell>
          <cell r="BH85" t="str">
            <v>M3</v>
          </cell>
        </row>
        <row r="86">
          <cell r="AZ86" t="str">
            <v>4.</v>
          </cell>
          <cell r="BB86" t="str">
            <v>ATBL</v>
          </cell>
          <cell r="BF86" t="str">
            <v>v4</v>
          </cell>
          <cell r="BG86">
            <v>0</v>
          </cell>
          <cell r="BH86" t="str">
            <v>Ton</v>
          </cell>
        </row>
        <row r="87">
          <cell r="AZ87" t="str">
            <v>5.</v>
          </cell>
          <cell r="BB87" t="str">
            <v>AC</v>
          </cell>
          <cell r="BF87" t="str">
            <v>v5</v>
          </cell>
          <cell r="BG87">
            <v>337.5</v>
          </cell>
          <cell r="BH87" t="str">
            <v>M2</v>
          </cell>
        </row>
        <row r="88">
          <cell r="AZ88" t="str">
            <v>6.</v>
          </cell>
          <cell r="BB88" t="str">
            <v>HRS</v>
          </cell>
          <cell r="BF88" t="str">
            <v>v6</v>
          </cell>
          <cell r="BG88">
            <v>0</v>
          </cell>
          <cell r="BH88" t="str">
            <v>M2</v>
          </cell>
        </row>
        <row r="89">
          <cell r="AZ89" t="str">
            <v>7.</v>
          </cell>
          <cell r="BB89" t="str">
            <v>SBST</v>
          </cell>
          <cell r="BF89" t="str">
            <v>v7</v>
          </cell>
          <cell r="BG89">
            <v>0</v>
          </cell>
          <cell r="BH89" t="str">
            <v>M2</v>
          </cell>
        </row>
        <row r="90">
          <cell r="AZ90" t="str">
            <v>8.</v>
          </cell>
          <cell r="BB90" t="str">
            <v>DBST</v>
          </cell>
          <cell r="BF90" t="str">
            <v>v8</v>
          </cell>
          <cell r="BG90">
            <v>0</v>
          </cell>
          <cell r="BH90" t="str">
            <v>M2</v>
          </cell>
        </row>
        <row r="92">
          <cell r="AZ92" t="str">
            <v>IV</v>
          </cell>
          <cell r="BB92" t="str">
            <v>VOLUME PEKERJAAN ALAT</v>
          </cell>
        </row>
        <row r="94">
          <cell r="AZ94" t="str">
            <v>1.</v>
          </cell>
          <cell r="BB94" t="str">
            <v>Agregat Kelas A</v>
          </cell>
          <cell r="BC94" t="str">
            <v>=  v1 x D1 x 80% x 1.05</v>
          </cell>
          <cell r="BF94" t="str">
            <v>w1</v>
          </cell>
          <cell r="BG94">
            <v>0</v>
          </cell>
          <cell r="BH94" t="str">
            <v>Ton</v>
          </cell>
        </row>
        <row r="95">
          <cell r="AZ95" t="str">
            <v>2.</v>
          </cell>
          <cell r="BB95" t="str">
            <v>Agregat Kelas B</v>
          </cell>
          <cell r="BC95" t="str">
            <v>=  v2 x D1 x 80% x 1.05</v>
          </cell>
          <cell r="BF95" t="str">
            <v>w2</v>
          </cell>
          <cell r="BG95">
            <v>0</v>
          </cell>
          <cell r="BH95" t="str">
            <v>Ton</v>
          </cell>
        </row>
        <row r="96">
          <cell r="AZ96" t="str">
            <v>3.</v>
          </cell>
          <cell r="BB96" t="str">
            <v>ATB</v>
          </cell>
          <cell r="BC96" t="str">
            <v>=  v3 x D2 x 1.05</v>
          </cell>
          <cell r="BF96" t="str">
            <v>w3</v>
          </cell>
          <cell r="BG96">
            <v>0</v>
          </cell>
          <cell r="BH96" t="str">
            <v>Ton</v>
          </cell>
        </row>
        <row r="97">
          <cell r="AZ97" t="str">
            <v>4.</v>
          </cell>
          <cell r="BB97" t="str">
            <v>ATBL</v>
          </cell>
          <cell r="BC97" t="str">
            <v>=  v4 x 1.05</v>
          </cell>
          <cell r="BF97" t="str">
            <v>w4</v>
          </cell>
          <cell r="BG97">
            <v>0</v>
          </cell>
          <cell r="BH97" t="str">
            <v>Ton</v>
          </cell>
        </row>
        <row r="98">
          <cell r="AZ98" t="str">
            <v>5.</v>
          </cell>
          <cell r="BB98" t="str">
            <v>AC</v>
          </cell>
          <cell r="BC98" t="str">
            <v>=  v5 x t2 x D2 x 1.05</v>
          </cell>
          <cell r="BF98" t="str">
            <v>w5</v>
          </cell>
          <cell r="BG98">
            <v>32.602499999999999</v>
          </cell>
          <cell r="BH98" t="str">
            <v>Ton</v>
          </cell>
        </row>
        <row r="99">
          <cell r="AZ99" t="str">
            <v>6.</v>
          </cell>
          <cell r="BB99" t="str">
            <v>HRS</v>
          </cell>
          <cell r="BC99" t="str">
            <v>=  v6 x t3 x D2 x 1.05</v>
          </cell>
          <cell r="BF99" t="str">
            <v>w6</v>
          </cell>
          <cell r="BG99">
            <v>0</v>
          </cell>
          <cell r="BH99" t="str">
            <v>Ton</v>
          </cell>
        </row>
        <row r="100">
          <cell r="AZ100" t="str">
            <v>7.</v>
          </cell>
          <cell r="BB100" t="str">
            <v>SBST</v>
          </cell>
          <cell r="BC100" t="str">
            <v>=  v7 x t4 x D3 x 1.05</v>
          </cell>
          <cell r="BF100" t="str">
            <v>w7</v>
          </cell>
          <cell r="BG100">
            <v>0</v>
          </cell>
          <cell r="BH100" t="str">
            <v>Ton</v>
          </cell>
        </row>
        <row r="101">
          <cell r="AZ101" t="str">
            <v>8.</v>
          </cell>
          <cell r="BB101" t="str">
            <v>DBST</v>
          </cell>
          <cell r="BC101" t="str">
            <v>=  v8 x t4 x D3 x 1.05</v>
          </cell>
          <cell r="BF101" t="str">
            <v>w8</v>
          </cell>
          <cell r="BG101">
            <v>0</v>
          </cell>
          <cell r="BH101" t="str">
            <v>Ton</v>
          </cell>
        </row>
        <row r="103">
          <cell r="BB103" t="str">
            <v>Total Volume Pekerjaan Alat</v>
          </cell>
          <cell r="BD103" t="str">
            <v>=  w1 + . . . + w8</v>
          </cell>
          <cell r="BF103" t="str">
            <v>W</v>
          </cell>
          <cell r="BG103">
            <v>32.602499999999999</v>
          </cell>
          <cell r="BH103" t="str">
            <v>Ton</v>
          </cell>
        </row>
        <row r="105">
          <cell r="AZ105" t="str">
            <v>V</v>
          </cell>
          <cell r="BB105" t="str">
            <v>PERHITUNGAN KAPASITAS ALAT</v>
          </cell>
        </row>
        <row r="106">
          <cell r="AZ106" t="str">
            <v>1.</v>
          </cell>
          <cell r="BB106" t="str">
            <v>Masa Mobilisasi / Demobilisasi</v>
          </cell>
          <cell r="BF106" t="str">
            <v>Tm</v>
          </cell>
          <cell r="BG106">
            <v>3</v>
          </cell>
          <cell r="BH106" t="str">
            <v>Bulan</v>
          </cell>
        </row>
        <row r="107">
          <cell r="AZ107" t="str">
            <v>2.</v>
          </cell>
          <cell r="BB107" t="str">
            <v>Waktu Produksi (Di luar masa Mobilisasi &amp; Hari Libur)</v>
          </cell>
          <cell r="BF107" t="str">
            <v>T</v>
          </cell>
          <cell r="BG107">
            <v>-2.5</v>
          </cell>
          <cell r="BH107" t="str">
            <v>Bulan</v>
          </cell>
        </row>
        <row r="108">
          <cell r="AZ108" t="str">
            <v>3.</v>
          </cell>
          <cell r="BB108" t="str">
            <v>Jumlah hari kerja efektif / bulan</v>
          </cell>
          <cell r="BF108" t="str">
            <v>Te1</v>
          </cell>
          <cell r="BG108">
            <v>25</v>
          </cell>
          <cell r="BH108" t="str">
            <v>Hari/Bln</v>
          </cell>
        </row>
        <row r="109">
          <cell r="AZ109" t="str">
            <v>4.</v>
          </cell>
          <cell r="BB109" t="str">
            <v>Jumlah jam kerja efektif / hari</v>
          </cell>
          <cell r="BF109" t="str">
            <v>Te2</v>
          </cell>
          <cell r="BG109">
            <v>0</v>
          </cell>
          <cell r="BH109" t="str">
            <v>Jam/Hari</v>
          </cell>
        </row>
        <row r="110">
          <cell r="AZ110" t="str">
            <v>5.</v>
          </cell>
          <cell r="BB110" t="str">
            <v>Faktor efisiensi alat</v>
          </cell>
          <cell r="BF110" t="str">
            <v>Fa</v>
          </cell>
          <cell r="BG110">
            <v>0.7</v>
          </cell>
          <cell r="BH110" t="str">
            <v>-</v>
          </cell>
        </row>
        <row r="112">
          <cell r="BB112" t="str">
            <v>Kapasitas alat yang diperlukan =</v>
          </cell>
          <cell r="BD112" t="str">
            <v>W</v>
          </cell>
          <cell r="BF112" t="str">
            <v>SC</v>
          </cell>
          <cell r="BG112" t="e">
            <v>#DIV/0!</v>
          </cell>
          <cell r="BH112" t="str">
            <v>Ton/Jam</v>
          </cell>
        </row>
        <row r="113">
          <cell r="BD113" t="str">
            <v>T x Te1 x Te2 x Fa</v>
          </cell>
        </row>
        <row r="115">
          <cell r="AZ115" t="str">
            <v>VI.</v>
          </cell>
          <cell r="BB115" t="str">
            <v>ALAT YANG DIPAKAI</v>
          </cell>
        </row>
        <row r="116">
          <cell r="BB116" t="str">
            <v>Kapasitas alat yang dipakai pada proyek ini</v>
          </cell>
          <cell r="BF116" t="str">
            <v>SCa</v>
          </cell>
          <cell r="BG116">
            <v>30</v>
          </cell>
          <cell r="BH116" t="str">
            <v>Ton/Jam</v>
          </cell>
          <cell r="BI116" t="e">
            <v>#DIV/0!</v>
          </cell>
        </row>
      </sheetData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 refreshError="1"/>
      <sheetData sheetId="3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"/>
      <sheetName val="Analisa (ok)"/>
      <sheetName val="Analisa (ok) (2)"/>
      <sheetName val="Kuan&amp;Harga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4">
          <cell r="J14">
            <v>3650</v>
          </cell>
        </row>
        <row r="15">
          <cell r="J15">
            <v>4250</v>
          </cell>
        </row>
        <row r="17">
          <cell r="J17">
            <v>5700</v>
          </cell>
        </row>
        <row r="20">
          <cell r="J20">
            <v>83800</v>
          </cell>
        </row>
        <row r="22">
          <cell r="J22">
            <v>127400</v>
          </cell>
        </row>
        <row r="33">
          <cell r="J33">
            <v>1040</v>
          </cell>
        </row>
        <row r="38">
          <cell r="J38">
            <v>5400</v>
          </cell>
        </row>
        <row r="53">
          <cell r="J53">
            <v>20879.03</v>
          </cell>
        </row>
        <row r="65">
          <cell r="J65">
            <v>32479.48</v>
          </cell>
        </row>
        <row r="68">
          <cell r="J68">
            <v>87258.96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112-885"/>
      <sheetName val="srtberkas"/>
      <sheetName val="upah&amp;bahan"/>
      <sheetName val="RAB Gedung Utama"/>
      <sheetName val="HASAT DASAR"/>
      <sheetName val="KK2"/>
      <sheetName val="Menu"/>
      <sheetName val="Option List"/>
      <sheetName val="Data"/>
      <sheetName val="notasi"/>
      <sheetName val="TPI"/>
      <sheetName val="SAPON"/>
      <sheetName val="Div2"/>
      <sheetName val="Harga"/>
      <sheetName val="SELISIH HARGA"/>
      <sheetName val="CH"/>
      <sheetName val="R.A.B."/>
      <sheetName val="BOQ"/>
      <sheetName val="STRUKTUR-1"/>
      <sheetName val="FINISHING"/>
      <sheetName val="Informasi"/>
      <sheetName val="BAG_2"/>
      <sheetName val="#REF!"/>
      <sheetName val="har-sat"/>
      <sheetName val="CashFlow"/>
      <sheetName val="Sheet1"/>
      <sheetName val="MATERIAL ANALISA"/>
      <sheetName val="Database"/>
      <sheetName val="STR"/>
      <sheetName val="SAT-BHN"/>
      <sheetName val="41,9&amp;36,3"/>
      <sheetName val="STRUKTUR"/>
      <sheetName val="BQ-Tenis"/>
      <sheetName val="Arsitektur"/>
      <sheetName val="Material"/>
      <sheetName val="BOQ_Aula"/>
      <sheetName val="Prelim"/>
      <sheetName val="2-Genset print"/>
      <sheetName val="arp-3a"/>
      <sheetName val="ARP-10"/>
      <sheetName val="BILL"/>
    </sheetNames>
    <sheetDataSet>
      <sheetData sheetId="0"/>
      <sheetData sheetId="1"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  <sheetName val="5_Peralat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 RAB"/>
      <sheetName val="Scope of Work"/>
      <sheetName val="Resources"/>
    </sheetNames>
    <sheetDataSet>
      <sheetData sheetId="0"/>
      <sheetData sheetId="1"/>
      <sheetData sheetId="2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-Sum"/>
      <sheetName val="Sheet1"/>
      <sheetName val="Bid-Tab"/>
    </sheetNames>
    <sheetDataSet>
      <sheetData sheetId="0"/>
      <sheetData sheetId="1"/>
      <sheetData sheetId="2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  <sheetName val="BOQ"/>
      <sheetName val="demol-build"/>
      <sheetName val="pav-block"/>
      <sheetName val="kerb"/>
      <sheetName val="MAT - COMMON"/>
      <sheetName val="MAT. MS &amp; SW"/>
      <sheetName val="MAT PRIME &amp; RS"/>
      <sheetName val="SM"/>
      <sheetName val="MS"/>
      <sheetName val="galian Strk."/>
      <sheetName val="embankment"/>
      <sheetName val="Borrow Mat"/>
      <sheetName val="River Gravel (M3)"/>
      <sheetName val="River Gravel (M2)"/>
      <sheetName val="PRIME"/>
      <sheetName val="Tack coat"/>
      <sheetName val="TACK"/>
      <sheetName val="AC &amp; HRS"/>
      <sheetName val="SMA-A9"/>
      <sheetName val="AC-surface"/>
      <sheetName val="ATBL"/>
      <sheetName val="ATB"/>
      <sheetName val="Patching"/>
      <sheetName val="AC-binder-9"/>
      <sheetName val="k-225 E"/>
      <sheetName val="k-225 F"/>
      <sheetName val="STEEL"/>
      <sheetName val="MAT.  A &amp; B"/>
      <sheetName val="ATB "/>
      <sheetName val="ATB patching"/>
      <sheetName val="5-MOS"/>
      <sheetName val="SLD"/>
      <sheetName val="4a-Mob"/>
      <sheetName val="4b-Mob "/>
      <sheetName val="6a-Crushing Plant"/>
      <sheetName val="6b-AMP"/>
      <sheetName val="KEMAJUAN PROYEK"/>
      <sheetName val="Schedulle"/>
      <sheetName val="5-Peralatan"/>
      <sheetName val="DH"/>
      <sheetName val="Schedulee"/>
      <sheetName val="Kuantitas &amp; Har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duk"/>
      <sheetName val="Kelengkapan"/>
      <sheetName val="Penawaran"/>
      <sheetName val="Jadwal Pelaksanaan"/>
      <sheetName val="Jadwal Alat"/>
      <sheetName val="Rekapitulasi"/>
      <sheetName val="Kuantitas &amp; Harga"/>
      <sheetName val="Anl. Tehnis"/>
      <sheetName val="Analisa"/>
      <sheetName val="Harga Satuan"/>
      <sheetName val="Anl. Mobilisasi"/>
      <sheetName val="Anl Pem Rutin"/>
      <sheetName val="Kap.Pemecah Batu"/>
      <sheetName val="Kapasitas AMP"/>
      <sheetName val="MP. Utama"/>
      <sheetName val="Peralatan"/>
      <sheetName val="Subkon"/>
      <sheetName val="Staf Inti"/>
      <sheetName val="Metode Bgn"/>
      <sheetName val="Metode Jln"/>
      <sheetName val="Mat On Site"/>
      <sheetName val="Kulit"/>
      <sheetName val="Hrg"/>
      <sheetName val="N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 O S"/>
      <sheetName val="Basic Price"/>
    </sheetNames>
    <sheetDataSet>
      <sheetData sheetId="0" refreshError="1"/>
      <sheetData sheetId="1" refreshError="1">
        <row r="50">
          <cell r="F50">
            <v>118500</v>
          </cell>
        </row>
        <row r="52">
          <cell r="F52">
            <v>166600</v>
          </cell>
        </row>
        <row r="68">
          <cell r="F68">
            <v>7500</v>
          </cell>
        </row>
        <row r="75">
          <cell r="F75">
            <v>12500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r-Anl (ok)"/>
      <sheetName val="Analisa (ok)"/>
      <sheetName val="Sheet1"/>
      <sheetName val="BASIC"/>
      <sheetName val="Kurva SR2"/>
      <sheetName val="Time Scedule"/>
      <sheetName val="rab me (by owner) "/>
      <sheetName val="BQ (by owner)"/>
      <sheetName val="rab me (fisik)"/>
      <sheetName val="SAT-DAS"/>
      <sheetName val="NP"/>
      <sheetName val="7.PEK-STRUKTU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daf harga"/>
      <sheetName val="RAB"/>
      <sheetName val="AHSP"/>
      <sheetName val=" Biaya alat jam"/>
      <sheetName val="Mobilisasi"/>
      <sheetName val="Analisa Produksi alat"/>
      <sheetName val="Analisa-Grouting"/>
      <sheetName val="SteelSupport"/>
      <sheetName val="GalianTerowongan"/>
      <sheetName val="WaterPressTest(3langkah)"/>
      <sheetName val="WaterPressTest(9langkah)"/>
      <sheetName val="BackfillGrouting"/>
      <sheetName val="Analisa Bangunan"/>
      <sheetName val="Schedulle"/>
      <sheetName val="Ana-Fas"/>
      <sheetName val="Back-analis"/>
      <sheetName val="(EQU_PRO1)"/>
      <sheetName val="DU&amp;B"/>
      <sheetName val="Analisa (ok)"/>
      <sheetName val="Menu"/>
    </sheetNames>
    <sheetDataSet>
      <sheetData sheetId="0" refreshError="1"/>
      <sheetData sheetId="1" refreshError="1"/>
      <sheetData sheetId="2" refreshError="1"/>
      <sheetData sheetId="3" refreshError="1">
        <row r="2">
          <cell r="P2">
            <v>1</v>
          </cell>
        </row>
        <row r="22">
          <cell r="P22">
            <v>0.9</v>
          </cell>
        </row>
        <row r="152">
          <cell r="V152">
            <v>1600</v>
          </cell>
        </row>
        <row r="154">
          <cell r="V154">
            <v>16500</v>
          </cell>
        </row>
        <row r="179">
          <cell r="V179">
            <v>16500</v>
          </cell>
        </row>
        <row r="180">
          <cell r="V180">
            <v>19250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5a"/>
      <sheetName val="5b"/>
      <sheetName val="5c"/>
      <sheetName val="5d"/>
      <sheetName val="5e"/>
      <sheetName val="6a"/>
      <sheetName val="6b"/>
      <sheetName val="personil"/>
      <sheetName val="alat"/>
      <sheetName val="subkon"/>
      <sheetName val="11"/>
      <sheetName val="11 simak"/>
      <sheetName val="minimum alat"/>
      <sheetName val="mp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Biaya"/>
      <sheetName val="Kuantitas &amp; Harga"/>
      <sheetName val="Pbyr Utama"/>
      <sheetName val="Analisa 1"/>
      <sheetName val="Analisa 2"/>
      <sheetName val="Analisa 3"/>
      <sheetName val="Analisa 4"/>
      <sheetName val="Analisa 5"/>
      <sheetName val="Analisa 6"/>
      <sheetName val="Analisa Beton K - 300"/>
      <sheetName val="Daft. Harg. Upah &amp; Bahan"/>
      <sheetName val="Peralatan (RINCIAN)"/>
      <sheetName val="Peralatan"/>
      <sheetName val="Daft. Harg. Das. Sat. Peralatan"/>
      <sheetName val="Jadwal Pelaks."/>
      <sheetName val="Daft. Personil Inti"/>
      <sheetName val="Daft. Peralatan Utama"/>
      <sheetName val="Konf. Kap. Plant Pemec. Batu"/>
      <sheetName val="Konf. Kap. Plant Penc. Aspal"/>
      <sheetName val="Analis. LS utk Mobilisasi"/>
      <sheetName val="Daft. Mobilisasi Peralatan"/>
      <sheetName val="Analis.LS utk Pemel.&amp;Perlin.LL "/>
      <sheetName val="Analis.Pemas.&amp;Pemel.Jbt Smtr"/>
      <sheetName val="Daft. Usulan Pek. Disubkon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>
        <row r="59">
          <cell r="J59">
            <v>234601.41436061557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/>
      <sheetData sheetId="1" refreshError="1">
        <row r="363">
          <cell r="I363">
            <v>17870.55</v>
          </cell>
        </row>
        <row r="582">
          <cell r="I582">
            <v>8380</v>
          </cell>
        </row>
        <row r="655">
          <cell r="I655">
            <v>81500</v>
          </cell>
        </row>
        <row r="801">
          <cell r="I801">
            <v>196260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F-7"/>
      <sheetName val="DF-7 (2)"/>
      <sheetName val="Bill of Qty MEP"/>
      <sheetName val="Harsat"/>
      <sheetName val="BAHAN"/>
      <sheetName val="rincian per proyek"/>
      <sheetName val="H.Satuan"/>
      <sheetName val="NP (4)"/>
      <sheetName val="PC"/>
      <sheetName val="Balok"/>
      <sheetName val="NP"/>
      <sheetName val="Material-mr"/>
      <sheetName val="SEX"/>
      <sheetName val="Analisa"/>
      <sheetName val="REF.ONLY"/>
      <sheetName val="Material"/>
      <sheetName val="H.Material, Upah &amp; Alat"/>
      <sheetName val="Analisa H.Sat.Pek."/>
      <sheetName val="arab"/>
      <sheetName val="Harsat_marina"/>
      <sheetName val="DAF-1"/>
      <sheetName val="HRG BHN"/>
      <sheetName val="Fin-Bengkel"/>
      <sheetName val="Fin-Showroom"/>
      <sheetName val="Hal_Pagar"/>
      <sheetName val="Str-Bengkel"/>
      <sheetName val="Str-Showroom"/>
      <sheetName val="hrg-dsr"/>
      <sheetName val="SCHEDULE"/>
      <sheetName val="HSD"/>
      <sheetName val="MHPP"/>
      <sheetName val="HB "/>
      <sheetName val="box culvert"/>
      <sheetName val="BQ_Tenis"/>
      <sheetName val="Arsitektur"/>
      <sheetName val="BOQ_Aula"/>
      <sheetName val="Prelim"/>
      <sheetName val="DIV7"/>
      <sheetName val="DIV3"/>
      <sheetName val="DIV2"/>
      <sheetName val="Upah"/>
      <sheetName val="H.SAT"/>
      <sheetName val="BD Div-2 sd 7.6"/>
      <sheetName val="Pricing"/>
      <sheetName val="7.PEK-STRUKTUR"/>
      <sheetName val="SW 6"/>
      <sheetName val="SW 5A"/>
      <sheetName val="CW 5"/>
      <sheetName val="CW 6"/>
      <sheetName val="DAFTAR HARGA"/>
      <sheetName val="BoQ C4"/>
      <sheetName val="List of Eqp"/>
      <sheetName val="UPA"/>
      <sheetName val="BOQ"/>
      <sheetName val="Anls teknis"/>
      <sheetName val="DIV-3"/>
      <sheetName val="DIV-7"/>
      <sheetName val="DIV-8"/>
      <sheetName val="bhn "/>
      <sheetName val="FORM 3A"/>
      <sheetName val="List Material"/>
      <sheetName val="Sheet1"/>
      <sheetName val="List H.Bahan&amp;Upah"/>
      <sheetName val="Sheet3"/>
      <sheetName val="TOWN"/>
      <sheetName val="Upah+Bahan"/>
      <sheetName val="Fill this out first..."/>
      <sheetName val="DAF-7"/>
      <sheetName val="STR"/>
      <sheetName val="Kuantitas &amp; Harga"/>
      <sheetName val="Pekerjaan Utama"/>
      <sheetName val="Rekap Biaya"/>
      <sheetName val="hrg-sat.pek"/>
      <sheetName val="SAT"/>
      <sheetName val="K"/>
      <sheetName val="Mall"/>
      <sheetName val="rab - persiapan &amp; lantai-1"/>
      <sheetName val="NP-7"/>
      <sheetName val="HSLAIN-LAIN"/>
      <sheetName val="Anl.2s.d4e"/>
      <sheetName val="REQDELTA"/>
      <sheetName val="Bill Of Quantity"/>
      <sheetName val="Statprod gab"/>
      <sheetName val="RAB"/>
      <sheetName val="NP(2)"/>
      <sheetName val="Master 1.0"/>
      <sheetName val="Hargamat"/>
      <sheetName val="CH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jadwal pelaksanaan"/>
      <sheetName val="Recapitulation"/>
      <sheetName val="Rekap "/>
      <sheetName val="RAB"/>
      <sheetName val="H_BHN"/>
      <sheetName val="Anali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39000</v>
          </cell>
        </row>
        <row r="26">
          <cell r="D26">
            <v>30000</v>
          </cell>
        </row>
      </sheetData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  <sheetName val="L 1"/>
      <sheetName val="DRUP (ASLI)"/>
      <sheetName val="NP"/>
      <sheetName val="Uraian Anl Gali"/>
      <sheetName val="AHSP"/>
      <sheetName val="SEX"/>
      <sheetName val="UPAH&amp;BAHAN"/>
      <sheetName val="L4c"/>
      <sheetName val="sat-das"/>
      <sheetName val="Harga Bahan"/>
      <sheetName val="Harga Upah "/>
      <sheetName val="Beton"/>
      <sheetName val="3-DIV5"/>
    </sheetNames>
    <sheetDataSet>
      <sheetData sheetId="0" refreshError="1">
        <row r="4">
          <cell r="F4">
            <v>30000</v>
          </cell>
        </row>
        <row r="5">
          <cell r="F5">
            <v>50000</v>
          </cell>
        </row>
        <row r="6">
          <cell r="F6">
            <v>40000</v>
          </cell>
        </row>
        <row r="7">
          <cell r="F7">
            <v>45000</v>
          </cell>
        </row>
        <row r="10">
          <cell r="F10">
            <v>30000</v>
          </cell>
        </row>
        <row r="11">
          <cell r="F11">
            <v>85000</v>
          </cell>
        </row>
        <row r="12">
          <cell r="F12">
            <v>100000</v>
          </cell>
        </row>
        <row r="13">
          <cell r="F13">
            <v>100000</v>
          </cell>
        </row>
        <row r="14">
          <cell r="F14">
            <v>140000</v>
          </cell>
        </row>
        <row r="15">
          <cell r="F15">
            <v>95000</v>
          </cell>
        </row>
        <row r="16">
          <cell r="F16">
            <v>550</v>
          </cell>
        </row>
        <row r="17">
          <cell r="F17">
            <v>34000</v>
          </cell>
        </row>
        <row r="18">
          <cell r="F18">
            <v>50000</v>
          </cell>
        </row>
        <row r="19">
          <cell r="F19">
            <v>45000</v>
          </cell>
        </row>
        <row r="20">
          <cell r="F20">
            <v>45000</v>
          </cell>
        </row>
        <row r="21">
          <cell r="F21">
            <v>47500</v>
          </cell>
        </row>
        <row r="23">
          <cell r="F23">
            <v>85000</v>
          </cell>
        </row>
        <row r="24">
          <cell r="F24">
            <v>8500</v>
          </cell>
        </row>
        <row r="25">
          <cell r="F25">
            <v>9500</v>
          </cell>
        </row>
        <row r="26">
          <cell r="F26">
            <v>8000</v>
          </cell>
        </row>
        <row r="27">
          <cell r="F27">
            <v>15000</v>
          </cell>
        </row>
        <row r="30">
          <cell r="F30">
            <v>55000</v>
          </cell>
        </row>
        <row r="32">
          <cell r="F32">
            <v>3500000</v>
          </cell>
        </row>
        <row r="33">
          <cell r="F33">
            <v>2700000</v>
          </cell>
        </row>
        <row r="34">
          <cell r="F34">
            <v>1850000</v>
          </cell>
        </row>
        <row r="35">
          <cell r="F35">
            <v>7500</v>
          </cell>
        </row>
        <row r="36">
          <cell r="F36">
            <v>2300000</v>
          </cell>
        </row>
        <row r="37">
          <cell r="F37">
            <v>8000</v>
          </cell>
        </row>
        <row r="38">
          <cell r="F38">
            <v>50000</v>
          </cell>
        </row>
        <row r="39">
          <cell r="F39">
            <v>70000</v>
          </cell>
        </row>
        <row r="40">
          <cell r="F40">
            <v>15000</v>
          </cell>
        </row>
        <row r="41">
          <cell r="F41">
            <v>92000</v>
          </cell>
        </row>
        <row r="42">
          <cell r="F42">
            <v>7000</v>
          </cell>
        </row>
        <row r="43">
          <cell r="F43">
            <v>17500</v>
          </cell>
        </row>
        <row r="44">
          <cell r="F44">
            <v>16500</v>
          </cell>
        </row>
        <row r="45">
          <cell r="F45">
            <v>12500</v>
          </cell>
        </row>
        <row r="46">
          <cell r="F46">
            <v>9000</v>
          </cell>
        </row>
        <row r="47">
          <cell r="F47">
            <v>12500</v>
          </cell>
        </row>
        <row r="48">
          <cell r="F48">
            <v>2000</v>
          </cell>
        </row>
        <row r="49">
          <cell r="F49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6965-B142-4D5B-81DF-33C5C5F213F8}">
  <sheetPr filterMode="1">
    <pageSetUpPr fitToPage="1"/>
  </sheetPr>
  <dimension ref="A1:N32"/>
  <sheetViews>
    <sheetView view="pageBreakPreview" topLeftCell="C1" zoomScale="85" zoomScaleNormal="80" zoomScaleSheetLayoutView="85" workbookViewId="0">
      <selection activeCell="M13" sqref="M13"/>
    </sheetView>
  </sheetViews>
  <sheetFormatPr baseColWidth="10" defaultColWidth="9.1640625" defaultRowHeight="13"/>
  <cols>
    <col min="1" max="1" width="6.5" style="184" customWidth="1"/>
    <col min="2" max="2" width="52.1640625" style="200" bestFit="1" customWidth="1"/>
    <col min="3" max="3" width="12.5" style="201" customWidth="1"/>
    <col min="4" max="4" width="5.83203125" style="184" bestFit="1" customWidth="1"/>
    <col min="5" max="5" width="33.33203125" style="184" customWidth="1"/>
    <col min="6" max="6" width="14.5" style="185" bestFit="1" customWidth="1"/>
    <col min="7" max="7" width="23.5" style="204" bestFit="1" customWidth="1"/>
    <col min="8" max="8" width="14.33203125" style="201" customWidth="1"/>
    <col min="9" max="9" width="15.5" style="185" bestFit="1" customWidth="1"/>
    <col min="10" max="10" width="23.5" style="204" bestFit="1" customWidth="1"/>
    <col min="11" max="11" width="12.5" style="201" bestFit="1" customWidth="1"/>
    <col min="12" max="12" width="15.5" style="185" bestFit="1" customWidth="1"/>
    <col min="13" max="14" width="23.5" style="204" bestFit="1" customWidth="1"/>
    <col min="15" max="16384" width="9.1640625" style="155"/>
  </cols>
  <sheetData>
    <row r="1" spans="1:14" s="154" customFormat="1" ht="20.5" customHeight="1">
      <c r="A1" s="309" t="s">
        <v>126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</row>
    <row r="2" spans="1:14" ht="17.5" customHeight="1">
      <c r="A2" s="310"/>
      <c r="B2" s="310"/>
      <c r="C2" s="310"/>
      <c r="D2" s="310"/>
      <c r="E2" s="310"/>
      <c r="F2" s="310"/>
      <c r="G2" s="310"/>
      <c r="H2" s="310"/>
      <c r="I2" s="155"/>
      <c r="J2" s="155"/>
      <c r="K2" s="155"/>
      <c r="L2" s="155"/>
      <c r="M2" s="155"/>
      <c r="N2" s="155"/>
    </row>
    <row r="3" spans="1:14" ht="17.25" customHeight="1">
      <c r="A3" s="310"/>
      <c r="B3" s="310"/>
      <c r="C3" s="310"/>
      <c r="D3" s="310"/>
      <c r="E3" s="310"/>
      <c r="F3" s="310"/>
      <c r="G3" s="310"/>
      <c r="H3" s="310"/>
      <c r="I3" s="155"/>
      <c r="J3" s="155"/>
      <c r="K3" s="155"/>
      <c r="L3" s="155"/>
      <c r="M3" s="155"/>
      <c r="N3" s="155"/>
    </row>
    <row r="4" spans="1:14" ht="23.25" customHeight="1">
      <c r="A4" s="311" t="s">
        <v>27</v>
      </c>
      <c r="B4" s="311" t="s">
        <v>127</v>
      </c>
      <c r="C4" s="313" t="s">
        <v>128</v>
      </c>
      <c r="D4" s="313"/>
      <c r="E4" s="313"/>
      <c r="F4" s="313"/>
      <c r="G4" s="313"/>
      <c r="H4" s="313" t="s">
        <v>129</v>
      </c>
      <c r="I4" s="313"/>
      <c r="J4" s="313"/>
      <c r="K4" s="313" t="s">
        <v>130</v>
      </c>
      <c r="L4" s="313"/>
      <c r="M4" s="313"/>
      <c r="N4" s="314" t="s">
        <v>89</v>
      </c>
    </row>
    <row r="5" spans="1:14" s="160" customFormat="1" ht="30" customHeight="1">
      <c r="A5" s="312"/>
      <c r="B5" s="312"/>
      <c r="C5" s="156" t="s">
        <v>131</v>
      </c>
      <c r="D5" s="157" t="s">
        <v>45</v>
      </c>
      <c r="E5" s="157" t="s">
        <v>132</v>
      </c>
      <c r="F5" s="158" t="s">
        <v>133</v>
      </c>
      <c r="G5" s="159" t="s">
        <v>134</v>
      </c>
      <c r="H5" s="156" t="s">
        <v>131</v>
      </c>
      <c r="I5" s="158" t="s">
        <v>133</v>
      </c>
      <c r="J5" s="159" t="s">
        <v>134</v>
      </c>
      <c r="K5" s="156" t="s">
        <v>131</v>
      </c>
      <c r="L5" s="158" t="s">
        <v>133</v>
      </c>
      <c r="M5" s="159" t="s">
        <v>135</v>
      </c>
      <c r="N5" s="314"/>
    </row>
    <row r="6" spans="1:14" s="160" customFormat="1" ht="48" customHeight="1">
      <c r="A6" s="161">
        <v>1</v>
      </c>
      <c r="B6" s="162" t="s">
        <v>136</v>
      </c>
      <c r="C6" s="163"/>
      <c r="D6" s="164"/>
      <c r="E6" s="165"/>
      <c r="F6" s="166"/>
      <c r="G6" s="167"/>
      <c r="H6" s="163"/>
      <c r="I6" s="166"/>
      <c r="J6" s="167"/>
      <c r="K6" s="163"/>
      <c r="L6" s="166"/>
      <c r="M6" s="167"/>
      <c r="N6" s="167"/>
    </row>
    <row r="7" spans="1:14" s="160" customFormat="1" ht="30" customHeight="1">
      <c r="A7" s="168"/>
      <c r="B7" s="169" t="s">
        <v>137</v>
      </c>
      <c r="C7" s="170">
        <v>40</v>
      </c>
      <c r="D7" s="164" t="s">
        <v>138</v>
      </c>
      <c r="E7" s="165" t="s">
        <v>139</v>
      </c>
      <c r="F7" s="171">
        <v>225000</v>
      </c>
      <c r="G7" s="172">
        <f>C7*F7</f>
        <v>9000000</v>
      </c>
      <c r="H7" s="170">
        <v>1</v>
      </c>
      <c r="I7" s="171">
        <v>17270000</v>
      </c>
      <c r="J7" s="172">
        <f>H7*I7</f>
        <v>17270000</v>
      </c>
      <c r="K7" s="170">
        <f>H7</f>
        <v>1</v>
      </c>
      <c r="L7" s="171">
        <f>I7</f>
        <v>17270000</v>
      </c>
      <c r="M7" s="172">
        <f>L7*K7</f>
        <v>17270000</v>
      </c>
      <c r="N7" s="172">
        <f>M7-J7</f>
        <v>0</v>
      </c>
    </row>
    <row r="8" spans="1:14" s="160" customFormat="1" ht="30" customHeight="1">
      <c r="A8" s="168"/>
      <c r="B8" s="169" t="s">
        <v>140</v>
      </c>
      <c r="C8" s="170">
        <v>10</v>
      </c>
      <c r="D8" s="164" t="s">
        <v>138</v>
      </c>
      <c r="E8" s="165" t="s">
        <v>139</v>
      </c>
      <c r="F8" s="173">
        <v>225000</v>
      </c>
      <c r="G8" s="172">
        <f>C8*F8</f>
        <v>2250000</v>
      </c>
      <c r="H8" s="170">
        <v>1</v>
      </c>
      <c r="I8" s="173">
        <v>500000</v>
      </c>
      <c r="J8" s="172">
        <f>H8*I8</f>
        <v>500000</v>
      </c>
      <c r="K8" s="170">
        <v>1</v>
      </c>
      <c r="L8" s="173">
        <v>500000</v>
      </c>
      <c r="M8" s="172">
        <f>K8*L8</f>
        <v>500000</v>
      </c>
      <c r="N8" s="172">
        <f t="shared" ref="N8:N11" si="0">M8-J8</f>
        <v>0</v>
      </c>
    </row>
    <row r="9" spans="1:14" s="160" customFormat="1" ht="30.5" customHeight="1">
      <c r="A9" s="168"/>
      <c r="B9" s="169" t="s">
        <v>141</v>
      </c>
      <c r="C9" s="164">
        <v>10</v>
      </c>
      <c r="D9" s="164" t="s">
        <v>138</v>
      </c>
      <c r="E9" s="165" t="s">
        <v>139</v>
      </c>
      <c r="F9" s="174">
        <v>100000</v>
      </c>
      <c r="G9" s="172">
        <f>C9*F9</f>
        <v>1000000</v>
      </c>
      <c r="H9" s="164">
        <v>1</v>
      </c>
      <c r="I9" s="174">
        <v>500000</v>
      </c>
      <c r="J9" s="172">
        <f>H9*I9</f>
        <v>500000</v>
      </c>
      <c r="K9" s="164">
        <v>1</v>
      </c>
      <c r="L9" s="174">
        <v>500000</v>
      </c>
      <c r="M9" s="172">
        <f>K9*L9</f>
        <v>500000</v>
      </c>
      <c r="N9" s="172">
        <f t="shared" si="0"/>
        <v>0</v>
      </c>
    </row>
    <row r="10" spans="1:14" s="160" customFormat="1" ht="30.5" customHeight="1">
      <c r="A10" s="168"/>
      <c r="B10" s="169" t="s">
        <v>142</v>
      </c>
      <c r="C10" s="164">
        <v>5</v>
      </c>
      <c r="D10" s="164" t="s">
        <v>138</v>
      </c>
      <c r="E10" s="165" t="s">
        <v>139</v>
      </c>
      <c r="F10" s="174">
        <v>370000</v>
      </c>
      <c r="G10" s="172">
        <f>C10*F10</f>
        <v>1850000</v>
      </c>
      <c r="H10" s="164">
        <v>1</v>
      </c>
      <c r="I10" s="174">
        <v>750000</v>
      </c>
      <c r="J10" s="172">
        <f>H10*I10</f>
        <v>750000</v>
      </c>
      <c r="K10" s="164">
        <v>1</v>
      </c>
      <c r="L10" s="174">
        <v>750000</v>
      </c>
      <c r="M10" s="172">
        <f>K10*L10</f>
        <v>750000</v>
      </c>
      <c r="N10" s="172">
        <f t="shared" si="0"/>
        <v>0</v>
      </c>
    </row>
    <row r="11" spans="1:14" s="160" customFormat="1" ht="29.5" customHeight="1">
      <c r="A11" s="168"/>
      <c r="B11" s="169" t="s">
        <v>143</v>
      </c>
      <c r="C11" s="164">
        <v>10</v>
      </c>
      <c r="D11" s="164" t="s">
        <v>138</v>
      </c>
      <c r="E11" s="165" t="s">
        <v>139</v>
      </c>
      <c r="F11" s="174">
        <v>50000</v>
      </c>
      <c r="G11" s="172">
        <f>C11*F11</f>
        <v>500000</v>
      </c>
      <c r="H11" s="164">
        <v>1</v>
      </c>
      <c r="I11" s="174">
        <v>1000000</v>
      </c>
      <c r="J11" s="172">
        <f>H11*I11</f>
        <v>1000000</v>
      </c>
      <c r="K11" s="164">
        <v>1</v>
      </c>
      <c r="L11" s="174">
        <v>1000000</v>
      </c>
      <c r="M11" s="172">
        <f>K11*L11</f>
        <v>1000000</v>
      </c>
      <c r="N11" s="172">
        <f t="shared" si="0"/>
        <v>0</v>
      </c>
    </row>
    <row r="12" spans="1:14" s="160" customFormat="1" ht="47.5" customHeight="1">
      <c r="A12" s="161">
        <v>2</v>
      </c>
      <c r="B12" s="175" t="s">
        <v>144</v>
      </c>
      <c r="C12" s="164"/>
      <c r="D12" s="164"/>
      <c r="E12" s="165"/>
      <c r="F12" s="174"/>
      <c r="G12" s="172"/>
      <c r="H12" s="164"/>
      <c r="I12" s="174"/>
      <c r="J12" s="172"/>
      <c r="K12" s="164"/>
      <c r="L12" s="174"/>
      <c r="M12" s="172"/>
      <c r="N12" s="172"/>
    </row>
    <row r="13" spans="1:14" s="160" customFormat="1" ht="29.5" customHeight="1">
      <c r="A13" s="168"/>
      <c r="B13" s="169" t="s">
        <v>145</v>
      </c>
      <c r="C13" s="164">
        <v>1</v>
      </c>
      <c r="D13" s="164" t="s">
        <v>146</v>
      </c>
      <c r="E13" s="165" t="s">
        <v>147</v>
      </c>
      <c r="F13" s="174">
        <v>75000000</v>
      </c>
      <c r="G13" s="172">
        <f>C13*F13</f>
        <v>75000000</v>
      </c>
      <c r="H13" s="164">
        <v>1</v>
      </c>
      <c r="I13" s="174">
        <v>22000000</v>
      </c>
      <c r="J13" s="172">
        <f>H13*I13</f>
        <v>22000000</v>
      </c>
      <c r="K13" s="170">
        <f t="shared" ref="K13:L16" si="1">H13</f>
        <v>1</v>
      </c>
      <c r="L13" s="171">
        <f t="shared" si="1"/>
        <v>22000000</v>
      </c>
      <c r="M13" s="172">
        <f t="shared" ref="M13:M16" si="2">L13*K13</f>
        <v>22000000</v>
      </c>
      <c r="N13" s="172">
        <f t="shared" ref="N13:N16" si="3">M13-J13</f>
        <v>0</v>
      </c>
    </row>
    <row r="14" spans="1:14" s="160" customFormat="1" ht="29" customHeight="1">
      <c r="A14" s="168"/>
      <c r="B14" s="169" t="s">
        <v>148</v>
      </c>
      <c r="C14" s="164">
        <v>1</v>
      </c>
      <c r="D14" s="164" t="s">
        <v>146</v>
      </c>
      <c r="E14" s="165" t="s">
        <v>147</v>
      </c>
      <c r="F14" s="174">
        <v>92000000</v>
      </c>
      <c r="G14" s="172">
        <f>C14*F14</f>
        <v>92000000</v>
      </c>
      <c r="H14" s="164">
        <v>1</v>
      </c>
      <c r="I14" s="174">
        <v>120000000</v>
      </c>
      <c r="J14" s="172">
        <f>H14*I14</f>
        <v>120000000</v>
      </c>
      <c r="K14" s="170">
        <f t="shared" si="1"/>
        <v>1</v>
      </c>
      <c r="L14" s="171">
        <f t="shared" si="1"/>
        <v>120000000</v>
      </c>
      <c r="M14" s="172">
        <f t="shared" si="2"/>
        <v>120000000</v>
      </c>
      <c r="N14" s="172">
        <f t="shared" si="3"/>
        <v>0</v>
      </c>
    </row>
    <row r="15" spans="1:14" s="160" customFormat="1" ht="29" customHeight="1">
      <c r="A15" s="168"/>
      <c r="B15" s="169" t="s">
        <v>149</v>
      </c>
      <c r="C15" s="164">
        <v>2</v>
      </c>
      <c r="D15" s="164" t="s">
        <v>146</v>
      </c>
      <c r="E15" s="165" t="s">
        <v>147</v>
      </c>
      <c r="F15" s="174">
        <v>19000000</v>
      </c>
      <c r="G15" s="172">
        <f>C15*F15</f>
        <v>38000000</v>
      </c>
      <c r="H15" s="164">
        <v>2</v>
      </c>
      <c r="I15" s="174">
        <v>85000000</v>
      </c>
      <c r="J15" s="172">
        <f>H15*I15</f>
        <v>170000000</v>
      </c>
      <c r="K15" s="170">
        <f t="shared" si="1"/>
        <v>2</v>
      </c>
      <c r="L15" s="171">
        <f t="shared" si="1"/>
        <v>85000000</v>
      </c>
      <c r="M15" s="172">
        <f t="shared" si="2"/>
        <v>170000000</v>
      </c>
      <c r="N15" s="172">
        <f t="shared" si="3"/>
        <v>0</v>
      </c>
    </row>
    <row r="16" spans="1:14" s="160" customFormat="1" ht="29" customHeight="1">
      <c r="A16" s="168"/>
      <c r="B16" s="169" t="s">
        <v>150</v>
      </c>
      <c r="C16" s="164">
        <v>2</v>
      </c>
      <c r="D16" s="164" t="s">
        <v>146</v>
      </c>
      <c r="E16" s="165" t="s">
        <v>147</v>
      </c>
      <c r="F16" s="174">
        <v>2500000</v>
      </c>
      <c r="G16" s="172">
        <f>C16*F16</f>
        <v>5000000</v>
      </c>
      <c r="H16" s="164">
        <v>2</v>
      </c>
      <c r="I16" s="174">
        <v>4000000</v>
      </c>
      <c r="J16" s="172">
        <f>H16*I16</f>
        <v>8000000</v>
      </c>
      <c r="K16" s="170">
        <f t="shared" si="1"/>
        <v>2</v>
      </c>
      <c r="L16" s="171">
        <f t="shared" si="1"/>
        <v>4000000</v>
      </c>
      <c r="M16" s="172">
        <f t="shared" si="2"/>
        <v>8000000</v>
      </c>
      <c r="N16" s="172">
        <f t="shared" si="3"/>
        <v>0</v>
      </c>
    </row>
    <row r="17" spans="1:14" ht="29.5" customHeight="1">
      <c r="A17" s="176"/>
      <c r="B17" s="176"/>
      <c r="C17" s="177"/>
      <c r="D17" s="178"/>
      <c r="E17" s="179"/>
      <c r="F17" s="180" t="s">
        <v>35</v>
      </c>
      <c r="G17" s="181">
        <f>SUM(G7:G16)</f>
        <v>224600000</v>
      </c>
      <c r="H17" s="177"/>
      <c r="I17" s="180"/>
      <c r="J17" s="181">
        <f>SUM(J7:J16)</f>
        <v>340020000</v>
      </c>
      <c r="K17" s="177"/>
      <c r="L17" s="180"/>
      <c r="M17" s="181">
        <f>SUM(M7:M16)</f>
        <v>340020000</v>
      </c>
      <c r="N17" s="181">
        <f>SUM(N7:N16)</f>
        <v>0</v>
      </c>
    </row>
    <row r="18" spans="1:14">
      <c r="A18" s="308"/>
      <c r="B18" s="308"/>
      <c r="C18" s="182"/>
      <c r="D18" s="183"/>
      <c r="G18" s="186"/>
      <c r="H18" s="182"/>
      <c r="J18" s="186"/>
      <c r="K18" s="182"/>
      <c r="M18" s="186"/>
      <c r="N18" s="186"/>
    </row>
    <row r="19" spans="1:14" ht="12.75" customHeight="1">
      <c r="A19" s="187"/>
      <c r="B19" s="187"/>
      <c r="C19" s="182"/>
      <c r="D19" s="183"/>
      <c r="F19" s="188"/>
      <c r="G19" s="186"/>
      <c r="H19" s="182"/>
      <c r="I19" s="188"/>
      <c r="J19" s="186"/>
      <c r="K19" s="182"/>
      <c r="L19" s="188"/>
      <c r="M19" s="186"/>
      <c r="N19" s="186"/>
    </row>
    <row r="20" spans="1:14" ht="12.75" customHeight="1">
      <c r="A20" s="189"/>
      <c r="B20" s="189"/>
      <c r="C20" s="190"/>
      <c r="D20" s="191"/>
      <c r="F20" s="188"/>
      <c r="G20" s="186"/>
      <c r="H20" s="190"/>
      <c r="I20" s="188"/>
      <c r="J20" s="186"/>
      <c r="K20" s="190"/>
      <c r="L20" s="188"/>
      <c r="M20" s="186"/>
      <c r="N20" s="186"/>
    </row>
    <row r="21" spans="1:14" ht="12.75" customHeight="1">
      <c r="A21" s="189"/>
      <c r="B21" s="189"/>
      <c r="C21" s="190"/>
      <c r="D21" s="191"/>
      <c r="F21" s="188"/>
      <c r="G21" s="186"/>
      <c r="H21" s="190"/>
      <c r="I21" s="188"/>
      <c r="J21" s="186"/>
      <c r="K21" s="190"/>
      <c r="L21" s="188"/>
      <c r="M21" s="186"/>
      <c r="N21" s="186"/>
    </row>
    <row r="22" spans="1:14">
      <c r="B22" s="192"/>
      <c r="C22" s="193"/>
      <c r="D22" s="194"/>
      <c r="F22" s="188"/>
      <c r="G22" s="186"/>
      <c r="H22" s="193"/>
      <c r="I22" s="188"/>
      <c r="J22" s="186"/>
      <c r="K22" s="193"/>
      <c r="L22" s="188"/>
      <c r="M22" s="186"/>
      <c r="N22" s="186"/>
    </row>
    <row r="23" spans="1:14" ht="25">
      <c r="A23" s="195"/>
      <c r="B23" s="195"/>
      <c r="C23" s="196"/>
      <c r="D23" s="195"/>
      <c r="E23" s="197"/>
      <c r="F23" s="198"/>
      <c r="G23" s="199"/>
      <c r="H23" s="196"/>
      <c r="I23" s="198"/>
      <c r="J23" s="199"/>
      <c r="K23" s="196"/>
      <c r="L23" s="198"/>
      <c r="M23" s="199"/>
      <c r="N23" s="199"/>
    </row>
    <row r="28" spans="1:14">
      <c r="G28" s="202"/>
      <c r="J28" s="202"/>
      <c r="M28" s="202"/>
      <c r="N28" s="202"/>
    </row>
    <row r="32" spans="1:14">
      <c r="F32" s="203"/>
      <c r="I32" s="203"/>
      <c r="L32" s="203"/>
    </row>
  </sheetData>
  <autoFilter ref="E5:E8" xr:uid="{9F6AD131-C09D-426A-9E0C-49A407623691}">
    <filterColumn colId="0">
      <filters>
        <filter val="Supply by Contractor"/>
      </filters>
    </filterColumn>
  </autoFilter>
  <mergeCells count="9">
    <mergeCell ref="A18:B18"/>
    <mergeCell ref="A1:N1"/>
    <mergeCell ref="A2:H3"/>
    <mergeCell ref="A4:A5"/>
    <mergeCell ref="B4:B5"/>
    <mergeCell ref="C4:G4"/>
    <mergeCell ref="H4:J4"/>
    <mergeCell ref="K4:M4"/>
    <mergeCell ref="N4:N5"/>
  </mergeCells>
  <pageMargins left="0.28000000000000003" right="0.16" top="0.74803149606299213" bottom="0.74803149606299213" header="0.31496062992125984" footer="0.31496062992125984"/>
  <pageSetup paperSize="9" scale="4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5092-F2EA-4162-A373-73FF21E299AB}">
  <sheetPr>
    <pageSetUpPr fitToPage="1"/>
  </sheetPr>
  <dimension ref="A1:R47"/>
  <sheetViews>
    <sheetView view="pageBreakPreview" topLeftCell="D1" zoomScale="85" zoomScaleNormal="85" zoomScaleSheetLayoutView="85" workbookViewId="0">
      <pane ySplit="5" topLeftCell="A33" activePane="bottomLeft" state="frozen"/>
      <selection activeCell="M17" sqref="M17"/>
      <selection pane="bottomLeft" activeCell="M17" sqref="M17"/>
    </sheetView>
  </sheetViews>
  <sheetFormatPr baseColWidth="10" defaultColWidth="9" defaultRowHeight="15"/>
  <cols>
    <col min="1" max="1" width="9" style="208"/>
    <col min="2" max="2" width="41" style="99" customWidth="1"/>
    <col min="3" max="3" width="9" style="208"/>
    <col min="4" max="4" width="10.6640625" style="208" customWidth="1"/>
    <col min="5" max="5" width="12.33203125" style="208" customWidth="1"/>
    <col min="6" max="6" width="18.5" style="233" bestFit="1" customWidth="1"/>
    <col min="7" max="7" width="24.5" style="99" customWidth="1"/>
    <col min="8" max="8" width="9" style="208"/>
    <col min="9" max="9" width="10.6640625" style="208" customWidth="1"/>
    <col min="10" max="10" width="18.5" style="233" bestFit="1" customWidth="1"/>
    <col min="11" max="11" width="24.5" style="99" customWidth="1"/>
    <col min="12" max="12" width="9" style="208"/>
    <col min="13" max="13" width="10.6640625" style="208" customWidth="1"/>
    <col min="14" max="14" width="18.5" style="233" bestFit="1" customWidth="1"/>
    <col min="15" max="16" width="24.5" style="99" customWidth="1"/>
    <col min="17" max="17" width="9" style="99"/>
    <col min="18" max="18" width="10.1640625" style="99" bestFit="1" customWidth="1"/>
    <col min="19" max="16384" width="9" style="99"/>
  </cols>
  <sheetData>
    <row r="1" spans="1:16" ht="20.5" customHeight="1">
      <c r="A1" s="320" t="s">
        <v>151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</row>
    <row r="2" spans="1:16" ht="33" customHeight="1" thickBot="1">
      <c r="A2" s="321"/>
      <c r="B2" s="321"/>
      <c r="C2" s="321"/>
      <c r="D2" s="321"/>
      <c r="E2" s="321"/>
      <c r="F2" s="321"/>
      <c r="G2" s="321"/>
      <c r="H2" s="321"/>
      <c r="I2" s="205"/>
      <c r="J2" s="99"/>
      <c r="L2" s="99"/>
      <c r="M2" s="99"/>
      <c r="N2" s="99"/>
    </row>
    <row r="3" spans="1:16" ht="21.75" customHeight="1">
      <c r="A3" s="322" t="s">
        <v>152</v>
      </c>
      <c r="B3" s="324" t="s">
        <v>153</v>
      </c>
      <c r="C3" s="325" t="s">
        <v>154</v>
      </c>
      <c r="D3" s="325"/>
      <c r="E3" s="325"/>
      <c r="F3" s="325"/>
      <c r="G3" s="325"/>
      <c r="H3" s="325" t="s">
        <v>129</v>
      </c>
      <c r="I3" s="325"/>
      <c r="J3" s="325"/>
      <c r="K3" s="325"/>
      <c r="L3" s="325" t="s">
        <v>130</v>
      </c>
      <c r="M3" s="325"/>
      <c r="N3" s="325"/>
      <c r="O3" s="325"/>
      <c r="P3" s="326" t="s">
        <v>89</v>
      </c>
    </row>
    <row r="4" spans="1:16" s="208" customFormat="1" ht="18.5" customHeight="1">
      <c r="A4" s="323"/>
      <c r="B4" s="319"/>
      <c r="C4" s="319" t="s">
        <v>155</v>
      </c>
      <c r="D4" s="206" t="s">
        <v>0</v>
      </c>
      <c r="E4" s="319" t="s">
        <v>156</v>
      </c>
      <c r="F4" s="207" t="s">
        <v>157</v>
      </c>
      <c r="G4" s="318" t="s">
        <v>134</v>
      </c>
      <c r="H4" s="319" t="s">
        <v>155</v>
      </c>
      <c r="I4" s="206" t="s">
        <v>0</v>
      </c>
      <c r="J4" s="207" t="s">
        <v>157</v>
      </c>
      <c r="K4" s="318" t="s">
        <v>158</v>
      </c>
      <c r="L4" s="319" t="s">
        <v>155</v>
      </c>
      <c r="M4" s="206" t="s">
        <v>0</v>
      </c>
      <c r="N4" s="207" t="s">
        <v>157</v>
      </c>
      <c r="O4" s="318" t="s">
        <v>159</v>
      </c>
      <c r="P4" s="327"/>
    </row>
    <row r="5" spans="1:16" s="208" customFormat="1" ht="18.5" customHeight="1">
      <c r="A5" s="323"/>
      <c r="B5" s="319"/>
      <c r="C5" s="319"/>
      <c r="D5" s="206" t="s">
        <v>160</v>
      </c>
      <c r="E5" s="319"/>
      <c r="F5" s="207" t="s">
        <v>161</v>
      </c>
      <c r="G5" s="319"/>
      <c r="H5" s="319"/>
      <c r="I5" s="206" t="s">
        <v>160</v>
      </c>
      <c r="J5" s="207" t="s">
        <v>161</v>
      </c>
      <c r="K5" s="319"/>
      <c r="L5" s="319"/>
      <c r="M5" s="206" t="s">
        <v>160</v>
      </c>
      <c r="N5" s="207" t="s">
        <v>161</v>
      </c>
      <c r="O5" s="319"/>
      <c r="P5" s="327"/>
    </row>
    <row r="6" spans="1:16" s="208" customFormat="1" ht="18.5" customHeight="1">
      <c r="A6" s="209"/>
      <c r="B6" s="210"/>
      <c r="C6" s="210"/>
      <c r="D6" s="210"/>
      <c r="E6" s="210"/>
      <c r="F6" s="211"/>
      <c r="G6" s="210"/>
      <c r="H6" s="210"/>
      <c r="I6" s="210"/>
      <c r="J6" s="211"/>
      <c r="K6" s="210"/>
      <c r="L6" s="210"/>
      <c r="M6" s="210"/>
      <c r="N6" s="211"/>
      <c r="O6" s="210"/>
      <c r="P6" s="212"/>
    </row>
    <row r="7" spans="1:16" s="208" customFormat="1" ht="18.5" customHeight="1">
      <c r="A7" s="209" t="s">
        <v>162</v>
      </c>
      <c r="B7" s="213" t="s">
        <v>163</v>
      </c>
      <c r="C7" s="210" t="s">
        <v>164</v>
      </c>
      <c r="D7" s="214"/>
      <c r="E7" s="214"/>
      <c r="F7" s="214"/>
      <c r="G7" s="214"/>
      <c r="H7" s="210" t="s">
        <v>164</v>
      </c>
      <c r="I7" s="214"/>
      <c r="J7" s="214"/>
      <c r="K7" s="214"/>
      <c r="L7" s="210" t="s">
        <v>164</v>
      </c>
      <c r="M7" s="214"/>
      <c r="N7" s="214"/>
      <c r="O7" s="214"/>
      <c r="P7" s="215"/>
    </row>
    <row r="8" spans="1:16" s="208" customFormat="1" ht="18.5" customHeight="1">
      <c r="A8" s="209"/>
      <c r="B8" s="216" t="s">
        <v>165</v>
      </c>
      <c r="C8" s="217">
        <v>1</v>
      </c>
      <c r="D8" s="218">
        <v>2</v>
      </c>
      <c r="E8" s="217" t="s">
        <v>138</v>
      </c>
      <c r="F8" s="219">
        <v>45733000</v>
      </c>
      <c r="G8" s="219">
        <f>F8*D8</f>
        <v>91466000</v>
      </c>
      <c r="H8" s="217">
        <v>1</v>
      </c>
      <c r="I8" s="218">
        <v>1</v>
      </c>
      <c r="J8" s="219">
        <v>120000000</v>
      </c>
      <c r="K8" s="219">
        <f>J8*I8</f>
        <v>120000000</v>
      </c>
      <c r="L8" s="217">
        <v>1</v>
      </c>
      <c r="M8" s="218">
        <v>1</v>
      </c>
      <c r="N8" s="219">
        <v>120000000</v>
      </c>
      <c r="O8" s="219">
        <f>N8*M8</f>
        <v>120000000</v>
      </c>
      <c r="P8" s="220">
        <f t="shared" ref="P8:P10" si="0">O8-K8</f>
        <v>0</v>
      </c>
    </row>
    <row r="9" spans="1:16" s="208" customFormat="1" ht="18.5" customHeight="1">
      <c r="A9" s="209"/>
      <c r="B9" s="216" t="s">
        <v>166</v>
      </c>
      <c r="C9" s="217">
        <v>1</v>
      </c>
      <c r="D9" s="218">
        <v>2</v>
      </c>
      <c r="E9" s="217" t="s">
        <v>138</v>
      </c>
      <c r="F9" s="219">
        <v>42316800</v>
      </c>
      <c r="G9" s="219">
        <f>F9*D9</f>
        <v>84633600</v>
      </c>
      <c r="H9" s="217">
        <v>1</v>
      </c>
      <c r="I9" s="218">
        <v>1</v>
      </c>
      <c r="J9" s="219">
        <v>120000000</v>
      </c>
      <c r="K9" s="219">
        <f>J9*I9</f>
        <v>120000000</v>
      </c>
      <c r="L9" s="217">
        <v>1</v>
      </c>
      <c r="M9" s="218">
        <v>1</v>
      </c>
      <c r="N9" s="219">
        <v>120000000</v>
      </c>
      <c r="O9" s="219">
        <f>N9*M9</f>
        <v>120000000</v>
      </c>
      <c r="P9" s="220">
        <f t="shared" si="0"/>
        <v>0</v>
      </c>
    </row>
    <row r="10" spans="1:16" s="208" customFormat="1" ht="18.5" customHeight="1">
      <c r="A10" s="209"/>
      <c r="B10" s="315" t="s">
        <v>167</v>
      </c>
      <c r="C10" s="315"/>
      <c r="D10" s="315"/>
      <c r="E10" s="315"/>
      <c r="F10" s="315"/>
      <c r="G10" s="222">
        <f>SUM(G8:G9)</f>
        <v>176099600</v>
      </c>
      <c r="H10" s="222"/>
      <c r="I10" s="97"/>
      <c r="J10" s="7"/>
      <c r="K10" s="222">
        <f>SUM(K8:K9)</f>
        <v>240000000</v>
      </c>
      <c r="L10" s="7"/>
      <c r="M10" s="7"/>
      <c r="N10" s="7"/>
      <c r="O10" s="222">
        <f>SUM(O8:O9)</f>
        <v>240000000</v>
      </c>
      <c r="P10" s="220">
        <f t="shared" si="0"/>
        <v>0</v>
      </c>
    </row>
    <row r="11" spans="1:16" s="208" customFormat="1" ht="18.5" customHeight="1">
      <c r="A11" s="209"/>
      <c r="B11" s="216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20"/>
    </row>
    <row r="12" spans="1:16" ht="18.5" customHeight="1">
      <c r="A12" s="223"/>
      <c r="B12" s="213" t="s">
        <v>168</v>
      </c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20"/>
    </row>
    <row r="13" spans="1:16" s="225" customFormat="1" ht="18.5" customHeight="1">
      <c r="A13" s="209" t="s">
        <v>169</v>
      </c>
      <c r="B13" s="213" t="s">
        <v>170</v>
      </c>
      <c r="C13" s="210"/>
      <c r="D13" s="224"/>
      <c r="E13" s="210"/>
      <c r="F13" s="214"/>
      <c r="G13" s="214"/>
      <c r="H13" s="210"/>
      <c r="I13" s="224"/>
      <c r="J13" s="214"/>
      <c r="K13" s="214"/>
      <c r="L13" s="210"/>
      <c r="M13" s="224"/>
      <c r="N13" s="214"/>
      <c r="O13" s="214"/>
      <c r="P13" s="220"/>
    </row>
    <row r="14" spans="1:16" ht="18.5" customHeight="1">
      <c r="A14" s="223"/>
      <c r="B14" s="216" t="s">
        <v>171</v>
      </c>
      <c r="C14" s="217">
        <v>20</v>
      </c>
      <c r="D14" s="218">
        <v>1</v>
      </c>
      <c r="E14" s="217" t="s">
        <v>138</v>
      </c>
      <c r="F14" s="219">
        <v>500000</v>
      </c>
      <c r="G14" s="226">
        <f>C14*D14*F14</f>
        <v>10000000</v>
      </c>
      <c r="H14" s="217">
        <v>1</v>
      </c>
      <c r="I14" s="218">
        <v>1</v>
      </c>
      <c r="J14" s="219">
        <v>15600000</v>
      </c>
      <c r="K14" s="226">
        <f>H14*I14*J14</f>
        <v>15600000</v>
      </c>
      <c r="L14" s="217">
        <v>1</v>
      </c>
      <c r="M14" s="218">
        <v>1</v>
      </c>
      <c r="N14" s="219">
        <v>15600000</v>
      </c>
      <c r="O14" s="226">
        <f>L14*M14*N14</f>
        <v>15600000</v>
      </c>
      <c r="P14" s="220">
        <f t="shared" ref="P14:P15" si="1">O14-K14</f>
        <v>0</v>
      </c>
    </row>
    <row r="15" spans="1:16" ht="18.5" customHeight="1">
      <c r="A15" s="223"/>
      <c r="B15" s="216" t="s">
        <v>172</v>
      </c>
      <c r="C15" s="217"/>
      <c r="D15" s="218">
        <v>1</v>
      </c>
      <c r="E15" s="217" t="s">
        <v>138</v>
      </c>
      <c r="F15" s="219">
        <v>32500000</v>
      </c>
      <c r="G15" s="226">
        <f>D15*F15</f>
        <v>32500000</v>
      </c>
      <c r="H15" s="217">
        <v>1</v>
      </c>
      <c r="I15" s="218">
        <v>1</v>
      </c>
      <c r="J15" s="219">
        <v>15000000</v>
      </c>
      <c r="K15" s="226">
        <f>I15*J15</f>
        <v>15000000</v>
      </c>
      <c r="L15" s="217">
        <v>1</v>
      </c>
      <c r="M15" s="218">
        <v>1</v>
      </c>
      <c r="N15" s="219">
        <v>15000000</v>
      </c>
      <c r="O15" s="226">
        <f>M15*N15</f>
        <v>15000000</v>
      </c>
      <c r="P15" s="220">
        <f t="shared" si="1"/>
        <v>0</v>
      </c>
    </row>
    <row r="16" spans="1:16" ht="18.5" customHeight="1">
      <c r="A16" s="223"/>
      <c r="B16" s="213" t="s">
        <v>173</v>
      </c>
      <c r="C16" s="217"/>
      <c r="D16" s="218"/>
      <c r="E16" s="217"/>
      <c r="F16" s="219"/>
      <c r="G16" s="226"/>
      <c r="H16" s="217"/>
      <c r="I16" s="218"/>
      <c r="J16" s="219"/>
      <c r="K16" s="226"/>
      <c r="L16" s="217"/>
      <c r="M16" s="218"/>
      <c r="N16" s="219"/>
      <c r="O16" s="226"/>
      <c r="P16" s="220"/>
    </row>
    <row r="17" spans="1:16" ht="18.5" customHeight="1">
      <c r="A17" s="223"/>
      <c r="B17" s="216" t="s">
        <v>174</v>
      </c>
      <c r="C17" s="217">
        <v>20</v>
      </c>
      <c r="D17" s="218">
        <v>2</v>
      </c>
      <c r="E17" s="217" t="s">
        <v>138</v>
      </c>
      <c r="F17" s="219">
        <v>3500000</v>
      </c>
      <c r="G17" s="226">
        <f>C17*D17*F17</f>
        <v>140000000</v>
      </c>
      <c r="H17" s="217">
        <v>1</v>
      </c>
      <c r="I17" s="218">
        <v>1</v>
      </c>
      <c r="J17" s="219">
        <v>78000000</v>
      </c>
      <c r="K17" s="226">
        <f>H17*I17*J17</f>
        <v>78000000</v>
      </c>
      <c r="L17" s="217">
        <v>1</v>
      </c>
      <c r="M17" s="218">
        <v>1</v>
      </c>
      <c r="N17" s="219">
        <v>78000000</v>
      </c>
      <c r="O17" s="226">
        <f>L17*M17*N17</f>
        <v>78000000</v>
      </c>
      <c r="P17" s="220">
        <f t="shared" ref="P17:P20" si="2">O17-K17</f>
        <v>0</v>
      </c>
    </row>
    <row r="18" spans="1:16" ht="18.5" customHeight="1">
      <c r="A18" s="223"/>
      <c r="B18" s="216" t="s">
        <v>175</v>
      </c>
      <c r="C18" s="217">
        <v>10</v>
      </c>
      <c r="D18" s="218">
        <v>30</v>
      </c>
      <c r="E18" s="217" t="s">
        <v>138</v>
      </c>
      <c r="F18" s="219">
        <v>400000</v>
      </c>
      <c r="G18" s="226">
        <f t="shared" ref="G18:G19" si="3">C18*D18*F18</f>
        <v>120000000</v>
      </c>
      <c r="H18" s="217">
        <v>1</v>
      </c>
      <c r="I18" s="218">
        <v>1</v>
      </c>
      <c r="J18" s="219">
        <v>45500000</v>
      </c>
      <c r="K18" s="226">
        <f>H18*I18*J18</f>
        <v>45500000</v>
      </c>
      <c r="L18" s="217">
        <v>1</v>
      </c>
      <c r="M18" s="218">
        <v>1</v>
      </c>
      <c r="N18" s="219">
        <v>45500000</v>
      </c>
      <c r="O18" s="226">
        <f>L18*M18*N18</f>
        <v>45500000</v>
      </c>
      <c r="P18" s="220">
        <f t="shared" si="2"/>
        <v>0</v>
      </c>
    </row>
    <row r="19" spans="1:16" ht="18.5" customHeight="1">
      <c r="A19" s="223"/>
      <c r="B19" s="216" t="s">
        <v>176</v>
      </c>
      <c r="C19" s="217">
        <v>20</v>
      </c>
      <c r="D19" s="218">
        <v>30</v>
      </c>
      <c r="E19" s="217" t="s">
        <v>138</v>
      </c>
      <c r="F19" s="219">
        <v>200000</v>
      </c>
      <c r="G19" s="226">
        <f t="shared" si="3"/>
        <v>120000000</v>
      </c>
      <c r="H19" s="217">
        <v>1</v>
      </c>
      <c r="I19" s="218">
        <v>1</v>
      </c>
      <c r="J19" s="219">
        <v>18200000</v>
      </c>
      <c r="K19" s="226">
        <f>H19*I19*J19</f>
        <v>18200000</v>
      </c>
      <c r="L19" s="217">
        <v>1</v>
      </c>
      <c r="M19" s="218">
        <v>1</v>
      </c>
      <c r="N19" s="219">
        <v>18200000</v>
      </c>
      <c r="O19" s="226">
        <f>L19*M19*N19</f>
        <v>18200000</v>
      </c>
      <c r="P19" s="220">
        <f t="shared" si="2"/>
        <v>0</v>
      </c>
    </row>
    <row r="20" spans="1:16" s="225" customFormat="1" ht="18.5" customHeight="1">
      <c r="A20" s="209"/>
      <c r="B20" s="315" t="s">
        <v>167</v>
      </c>
      <c r="C20" s="315"/>
      <c r="D20" s="315"/>
      <c r="E20" s="315"/>
      <c r="F20" s="315"/>
      <c r="G20" s="222">
        <f>SUM(G14:G19)</f>
        <v>422500000</v>
      </c>
      <c r="H20" s="222"/>
      <c r="I20" s="97"/>
      <c r="J20" s="227"/>
      <c r="K20" s="222">
        <f>SUM(K14:K19)</f>
        <v>172300000</v>
      </c>
      <c r="L20" s="227"/>
      <c r="M20" s="227"/>
      <c r="N20" s="227"/>
      <c r="O20" s="222">
        <f>SUM(O14:O19)</f>
        <v>172300000</v>
      </c>
      <c r="P20" s="220">
        <f t="shared" si="2"/>
        <v>0</v>
      </c>
    </row>
    <row r="21" spans="1:16" ht="18.5" customHeight="1">
      <c r="A21" s="223"/>
      <c r="B21" s="228"/>
      <c r="C21" s="210"/>
      <c r="D21" s="224"/>
      <c r="E21" s="210"/>
      <c r="F21" s="210"/>
      <c r="G21" s="210"/>
      <c r="H21" s="210"/>
      <c r="I21" s="224"/>
      <c r="J21" s="210"/>
      <c r="K21" s="210"/>
      <c r="L21" s="210"/>
      <c r="M21" s="224"/>
      <c r="N21" s="210"/>
      <c r="O21" s="210"/>
      <c r="P21" s="220"/>
    </row>
    <row r="22" spans="1:16" s="225" customFormat="1" ht="18.5" customHeight="1">
      <c r="A22" s="209" t="s">
        <v>177</v>
      </c>
      <c r="B22" s="213" t="s">
        <v>178</v>
      </c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20"/>
    </row>
    <row r="23" spans="1:16" ht="18.5" customHeight="1">
      <c r="A23" s="223"/>
      <c r="B23" s="216" t="s">
        <v>179</v>
      </c>
      <c r="C23" s="217">
        <v>1</v>
      </c>
      <c r="D23" s="218">
        <v>21</v>
      </c>
      <c r="E23" s="217" t="s">
        <v>138</v>
      </c>
      <c r="F23" s="219">
        <v>7500000</v>
      </c>
      <c r="G23" s="219">
        <f>F23*D23*C23</f>
        <v>157500000</v>
      </c>
      <c r="H23" s="217">
        <v>1</v>
      </c>
      <c r="I23" s="218">
        <v>1</v>
      </c>
      <c r="J23" s="219">
        <v>70000000</v>
      </c>
      <c r="K23" s="219">
        <f>J23*I23*H23</f>
        <v>70000000</v>
      </c>
      <c r="L23" s="217">
        <v>1</v>
      </c>
      <c r="M23" s="218">
        <v>1</v>
      </c>
      <c r="N23" s="219">
        <v>70000000</v>
      </c>
      <c r="O23" s="219">
        <f>N23*M23*L23</f>
        <v>70000000</v>
      </c>
      <c r="P23" s="220">
        <f>O23-K23</f>
        <v>0</v>
      </c>
    </row>
    <row r="24" spans="1:16" ht="18.5" customHeight="1">
      <c r="A24" s="223"/>
      <c r="B24" s="216" t="s">
        <v>13</v>
      </c>
      <c r="C24" s="217">
        <v>1</v>
      </c>
      <c r="D24" s="217">
        <v>21</v>
      </c>
      <c r="E24" s="217" t="s">
        <v>138</v>
      </c>
      <c r="F24" s="219">
        <v>5000000</v>
      </c>
      <c r="G24" s="219">
        <f>F24*D24*C24</f>
        <v>105000000</v>
      </c>
      <c r="H24" s="217">
        <v>1</v>
      </c>
      <c r="I24" s="217">
        <v>1</v>
      </c>
      <c r="J24" s="219">
        <v>80000000</v>
      </c>
      <c r="K24" s="219">
        <f>J24*I24*H24</f>
        <v>80000000</v>
      </c>
      <c r="L24" s="217">
        <v>1</v>
      </c>
      <c r="M24" s="217">
        <v>1</v>
      </c>
      <c r="N24" s="219">
        <v>80000000</v>
      </c>
      <c r="O24" s="219">
        <f>N24*M24*L24</f>
        <v>80000000</v>
      </c>
      <c r="P24" s="220">
        <f t="shared" ref="P24:P28" si="4">O24-K24</f>
        <v>0</v>
      </c>
    </row>
    <row r="25" spans="1:16" ht="18.5" customHeight="1">
      <c r="A25" s="223"/>
      <c r="B25" s="216" t="s">
        <v>14</v>
      </c>
      <c r="C25" s="217">
        <v>3</v>
      </c>
      <c r="D25" s="217">
        <v>30</v>
      </c>
      <c r="E25" s="217" t="s">
        <v>138</v>
      </c>
      <c r="F25" s="219">
        <v>1800000</v>
      </c>
      <c r="G25" s="219">
        <f t="shared" ref="G25:G27" si="5">F25*D25*C25</f>
        <v>162000000</v>
      </c>
      <c r="H25" s="217">
        <v>1</v>
      </c>
      <c r="I25" s="217">
        <v>1</v>
      </c>
      <c r="J25" s="219">
        <v>28000000</v>
      </c>
      <c r="K25" s="219">
        <f>J25*I25*H25</f>
        <v>28000000</v>
      </c>
      <c r="L25" s="217">
        <v>1</v>
      </c>
      <c r="M25" s="217">
        <v>1</v>
      </c>
      <c r="N25" s="219">
        <v>28000000</v>
      </c>
      <c r="O25" s="219">
        <f>N25*M25*L25</f>
        <v>28000000</v>
      </c>
      <c r="P25" s="220">
        <f t="shared" si="4"/>
        <v>0</v>
      </c>
    </row>
    <row r="26" spans="1:16" ht="18.5" customHeight="1">
      <c r="A26" s="223"/>
      <c r="B26" s="216" t="s">
        <v>15</v>
      </c>
      <c r="C26" s="217">
        <v>2</v>
      </c>
      <c r="D26" s="217">
        <v>30</v>
      </c>
      <c r="E26" s="217" t="s">
        <v>138</v>
      </c>
      <c r="F26" s="219">
        <v>1700000</v>
      </c>
      <c r="G26" s="219">
        <f t="shared" si="5"/>
        <v>102000000</v>
      </c>
      <c r="H26" s="217">
        <v>1</v>
      </c>
      <c r="I26" s="217">
        <v>1</v>
      </c>
      <c r="J26" s="219">
        <v>14000000</v>
      </c>
      <c r="K26" s="219">
        <f>J26*I26*H26</f>
        <v>14000000</v>
      </c>
      <c r="L26" s="217">
        <v>1</v>
      </c>
      <c r="M26" s="217">
        <v>1</v>
      </c>
      <c r="N26" s="219">
        <v>14000000</v>
      </c>
      <c r="O26" s="219">
        <f>N26*M26*L26</f>
        <v>14000000</v>
      </c>
      <c r="P26" s="220">
        <f t="shared" si="4"/>
        <v>0</v>
      </c>
    </row>
    <row r="27" spans="1:16" ht="18.5" customHeight="1">
      <c r="A27" s="223"/>
      <c r="B27" s="216" t="s">
        <v>16</v>
      </c>
      <c r="C27" s="217">
        <v>1</v>
      </c>
      <c r="D27" s="217">
        <v>12</v>
      </c>
      <c r="E27" s="217" t="s">
        <v>138</v>
      </c>
      <c r="F27" s="219">
        <v>3000000</v>
      </c>
      <c r="G27" s="219">
        <f t="shared" si="5"/>
        <v>36000000</v>
      </c>
      <c r="H27" s="217">
        <v>1</v>
      </c>
      <c r="I27" s="217">
        <v>1</v>
      </c>
      <c r="J27" s="219">
        <v>56000000</v>
      </c>
      <c r="K27" s="219">
        <f>J27*I27*H27</f>
        <v>56000000</v>
      </c>
      <c r="L27" s="217">
        <v>1</v>
      </c>
      <c r="M27" s="217">
        <v>1</v>
      </c>
      <c r="N27" s="219">
        <v>56000000</v>
      </c>
      <c r="O27" s="219">
        <f>N27*M27*L27</f>
        <v>56000000</v>
      </c>
      <c r="P27" s="220">
        <f t="shared" si="4"/>
        <v>0</v>
      </c>
    </row>
    <row r="28" spans="1:16" s="225" customFormat="1" ht="18.5" customHeight="1">
      <c r="A28" s="209"/>
      <c r="B28" s="315" t="s">
        <v>167</v>
      </c>
      <c r="C28" s="315"/>
      <c r="D28" s="315"/>
      <c r="E28" s="315"/>
      <c r="F28" s="315"/>
      <c r="G28" s="222">
        <f>SUM(G23:G27)</f>
        <v>562500000</v>
      </c>
      <c r="H28" s="222"/>
      <c r="I28" s="97"/>
      <c r="J28" s="227"/>
      <c r="K28" s="222">
        <f>SUM(K23:K27)</f>
        <v>248000000</v>
      </c>
      <c r="L28" s="227"/>
      <c r="M28" s="227"/>
      <c r="N28" s="227"/>
      <c r="O28" s="222">
        <f>SUM(O23:O27)</f>
        <v>248000000</v>
      </c>
      <c r="P28" s="220">
        <f t="shared" si="4"/>
        <v>0</v>
      </c>
    </row>
    <row r="29" spans="1:16" s="225" customFormat="1" ht="18" customHeight="1">
      <c r="A29" s="209"/>
      <c r="B29" s="221"/>
      <c r="C29" s="221"/>
      <c r="D29" s="221"/>
      <c r="E29" s="221"/>
      <c r="F29" s="221"/>
      <c r="G29" s="222"/>
      <c r="H29" s="221"/>
      <c r="I29" s="221"/>
      <c r="J29" s="221"/>
      <c r="K29" s="222"/>
      <c r="L29" s="221"/>
      <c r="M29" s="221"/>
      <c r="N29" s="221"/>
      <c r="O29" s="222"/>
      <c r="P29" s="220"/>
    </row>
    <row r="30" spans="1:16" s="225" customFormat="1" ht="18.5" customHeight="1">
      <c r="A30" s="223"/>
      <c r="B30" s="213" t="s">
        <v>180</v>
      </c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20"/>
    </row>
    <row r="31" spans="1:16" s="225" customFormat="1" ht="18.5" customHeight="1">
      <c r="A31" s="209" t="s">
        <v>181</v>
      </c>
      <c r="B31" s="213" t="s">
        <v>182</v>
      </c>
      <c r="C31" s="210"/>
      <c r="D31" s="224"/>
      <c r="E31" s="210"/>
      <c r="F31" s="214"/>
      <c r="G31" s="214"/>
      <c r="H31" s="210"/>
      <c r="I31" s="224"/>
      <c r="J31" s="214"/>
      <c r="K31" s="214"/>
      <c r="L31" s="210"/>
      <c r="M31" s="224"/>
      <c r="N31" s="214"/>
      <c r="O31" s="214"/>
      <c r="P31" s="220"/>
    </row>
    <row r="32" spans="1:16" s="225" customFormat="1" ht="18.75" customHeight="1">
      <c r="A32" s="223"/>
      <c r="B32" s="216" t="s">
        <v>183</v>
      </c>
      <c r="C32" s="217">
        <v>1</v>
      </c>
      <c r="D32" s="218">
        <v>1</v>
      </c>
      <c r="E32" s="217" t="s">
        <v>138</v>
      </c>
      <c r="F32" s="219">
        <v>33831400</v>
      </c>
      <c r="G32" s="219">
        <f>F32*D32*C32</f>
        <v>33831400</v>
      </c>
      <c r="H32" s="217">
        <v>1</v>
      </c>
      <c r="I32" s="218">
        <v>1</v>
      </c>
      <c r="J32" s="219">
        <v>144000000</v>
      </c>
      <c r="K32" s="219">
        <f t="shared" ref="K32:K38" si="6">J32*I32*H32</f>
        <v>144000000</v>
      </c>
      <c r="L32" s="217">
        <v>1</v>
      </c>
      <c r="M32" s="218">
        <v>1</v>
      </c>
      <c r="N32" s="219">
        <v>144000000</v>
      </c>
      <c r="O32" s="219">
        <f t="shared" ref="O32:O38" si="7">N32*M32*L32</f>
        <v>144000000</v>
      </c>
      <c r="P32" s="220">
        <f t="shared" ref="P32:P39" si="8">O32-K32</f>
        <v>0</v>
      </c>
    </row>
    <row r="33" spans="1:18" s="225" customFormat="1" ht="18.75" customHeight="1">
      <c r="A33" s="223"/>
      <c r="B33" s="216" t="s">
        <v>184</v>
      </c>
      <c r="C33" s="217">
        <v>1</v>
      </c>
      <c r="D33" s="218">
        <v>2</v>
      </c>
      <c r="E33" s="217" t="s">
        <v>138</v>
      </c>
      <c r="F33" s="219">
        <v>33831400</v>
      </c>
      <c r="G33" s="219">
        <f t="shared" ref="G33:G38" si="9">F33*D33*C33</f>
        <v>67662800</v>
      </c>
      <c r="H33" s="217">
        <v>1</v>
      </c>
      <c r="I33" s="218">
        <v>1</v>
      </c>
      <c r="J33" s="219">
        <v>144000000</v>
      </c>
      <c r="K33" s="219">
        <f t="shared" si="6"/>
        <v>144000000</v>
      </c>
      <c r="L33" s="217">
        <v>1</v>
      </c>
      <c r="M33" s="218">
        <v>1</v>
      </c>
      <c r="N33" s="219">
        <v>144000000</v>
      </c>
      <c r="O33" s="219">
        <f t="shared" si="7"/>
        <v>144000000</v>
      </c>
      <c r="P33" s="220">
        <f t="shared" si="8"/>
        <v>0</v>
      </c>
    </row>
    <row r="34" spans="1:18" s="225" customFormat="1" ht="18.75" customHeight="1">
      <c r="A34" s="223"/>
      <c r="B34" s="216" t="s">
        <v>185</v>
      </c>
      <c r="C34" s="217">
        <v>1</v>
      </c>
      <c r="D34" s="218">
        <v>1</v>
      </c>
      <c r="E34" s="217" t="s">
        <v>138</v>
      </c>
      <c r="F34" s="219">
        <v>33831400</v>
      </c>
      <c r="G34" s="219">
        <f t="shared" si="9"/>
        <v>33831400</v>
      </c>
      <c r="H34" s="217">
        <v>1</v>
      </c>
      <c r="I34" s="218">
        <v>1</v>
      </c>
      <c r="J34" s="219">
        <v>144000000</v>
      </c>
      <c r="K34" s="219">
        <f t="shared" si="6"/>
        <v>144000000</v>
      </c>
      <c r="L34" s="217">
        <v>1</v>
      </c>
      <c r="M34" s="218">
        <v>1</v>
      </c>
      <c r="N34" s="219">
        <v>142500000</v>
      </c>
      <c r="O34" s="219">
        <f t="shared" si="7"/>
        <v>142500000</v>
      </c>
      <c r="P34" s="220">
        <f t="shared" si="8"/>
        <v>-1500000</v>
      </c>
      <c r="R34" s="225">
        <f>'[136]REKAP (NEW)'!Q30</f>
        <v>-1900000</v>
      </c>
    </row>
    <row r="35" spans="1:18" s="225" customFormat="1" ht="18.75" customHeight="1">
      <c r="A35" s="223"/>
      <c r="B35" s="216" t="s">
        <v>186</v>
      </c>
      <c r="C35" s="217">
        <v>1</v>
      </c>
      <c r="D35" s="218">
        <v>2</v>
      </c>
      <c r="E35" s="217" t="s">
        <v>138</v>
      </c>
      <c r="F35" s="219">
        <v>13499500</v>
      </c>
      <c r="G35" s="219">
        <f t="shared" si="9"/>
        <v>26999000</v>
      </c>
      <c r="H35" s="217">
        <v>1</v>
      </c>
      <c r="I35" s="218">
        <v>1</v>
      </c>
      <c r="J35" s="219">
        <v>45000000</v>
      </c>
      <c r="K35" s="219">
        <f t="shared" si="6"/>
        <v>45000000</v>
      </c>
      <c r="L35" s="217">
        <v>1</v>
      </c>
      <c r="M35" s="218">
        <v>1</v>
      </c>
      <c r="N35" s="219">
        <v>45000000</v>
      </c>
      <c r="O35" s="219">
        <f t="shared" si="7"/>
        <v>45000000</v>
      </c>
      <c r="P35" s="220">
        <f t="shared" si="8"/>
        <v>0</v>
      </c>
    </row>
    <row r="36" spans="1:18" s="225" customFormat="1" ht="18.75" customHeight="1">
      <c r="A36" s="223"/>
      <c r="B36" s="216" t="s">
        <v>187</v>
      </c>
      <c r="C36" s="217">
        <v>1</v>
      </c>
      <c r="D36" s="218">
        <v>2</v>
      </c>
      <c r="E36" s="217" t="s">
        <v>138</v>
      </c>
      <c r="F36" s="219">
        <v>15648400</v>
      </c>
      <c r="G36" s="219">
        <f t="shared" si="9"/>
        <v>31296800</v>
      </c>
      <c r="H36" s="217">
        <v>1</v>
      </c>
      <c r="I36" s="218">
        <v>1</v>
      </c>
      <c r="J36" s="219">
        <v>36000000</v>
      </c>
      <c r="K36" s="219">
        <f t="shared" si="6"/>
        <v>36000000</v>
      </c>
      <c r="L36" s="217">
        <v>1</v>
      </c>
      <c r="M36" s="218">
        <v>1</v>
      </c>
      <c r="N36" s="219">
        <v>36000000</v>
      </c>
      <c r="O36" s="219">
        <f t="shared" si="7"/>
        <v>36000000</v>
      </c>
      <c r="P36" s="220">
        <f t="shared" si="8"/>
        <v>0</v>
      </c>
    </row>
    <row r="37" spans="1:18" s="225" customFormat="1" ht="18.75" customHeight="1">
      <c r="A37" s="223"/>
      <c r="B37" s="216" t="s">
        <v>188</v>
      </c>
      <c r="C37" s="217">
        <v>1</v>
      </c>
      <c r="D37" s="229">
        <v>1.5</v>
      </c>
      <c r="E37" s="217" t="s">
        <v>138</v>
      </c>
      <c r="F37" s="219">
        <v>33831400</v>
      </c>
      <c r="G37" s="219">
        <f t="shared" si="9"/>
        <v>50747100</v>
      </c>
      <c r="H37" s="217">
        <v>1</v>
      </c>
      <c r="I37" s="229">
        <v>1</v>
      </c>
      <c r="J37" s="219">
        <v>144000000</v>
      </c>
      <c r="K37" s="219">
        <f t="shared" si="6"/>
        <v>144000000</v>
      </c>
      <c r="L37" s="217">
        <v>1</v>
      </c>
      <c r="M37" s="229">
        <v>1</v>
      </c>
      <c r="N37" s="219">
        <v>144000000</v>
      </c>
      <c r="O37" s="219">
        <f t="shared" si="7"/>
        <v>144000000</v>
      </c>
      <c r="P37" s="220">
        <f t="shared" si="8"/>
        <v>0</v>
      </c>
    </row>
    <row r="38" spans="1:18" s="225" customFormat="1" ht="18.75" customHeight="1">
      <c r="A38" s="223"/>
      <c r="B38" s="216" t="s">
        <v>189</v>
      </c>
      <c r="C38" s="217">
        <v>1</v>
      </c>
      <c r="D38" s="218">
        <v>1</v>
      </c>
      <c r="E38" s="217" t="s">
        <v>138</v>
      </c>
      <c r="F38" s="219">
        <v>33831400</v>
      </c>
      <c r="G38" s="219">
        <f t="shared" si="9"/>
        <v>33831400</v>
      </c>
      <c r="H38" s="217">
        <v>1</v>
      </c>
      <c r="I38" s="218">
        <v>1</v>
      </c>
      <c r="J38" s="219">
        <v>120000000</v>
      </c>
      <c r="K38" s="219">
        <f t="shared" si="6"/>
        <v>120000000</v>
      </c>
      <c r="L38" s="217">
        <v>1</v>
      </c>
      <c r="M38" s="218">
        <v>1</v>
      </c>
      <c r="N38" s="219">
        <v>120000000</v>
      </c>
      <c r="O38" s="219">
        <f t="shared" si="7"/>
        <v>120000000</v>
      </c>
      <c r="P38" s="220">
        <f t="shared" si="8"/>
        <v>0</v>
      </c>
    </row>
    <row r="39" spans="1:18" s="225" customFormat="1" ht="18.5" customHeight="1">
      <c r="A39" s="209"/>
      <c r="B39" s="315" t="s">
        <v>167</v>
      </c>
      <c r="C39" s="315"/>
      <c r="D39" s="315"/>
      <c r="E39" s="315"/>
      <c r="F39" s="315"/>
      <c r="G39" s="222">
        <f>SUM(G32:G38)</f>
        <v>278199900</v>
      </c>
      <c r="H39" s="222"/>
      <c r="I39" s="227"/>
      <c r="J39" s="227"/>
      <c r="K39" s="222">
        <f>SUM(K32:K38)</f>
        <v>777000000</v>
      </c>
      <c r="L39" s="227"/>
      <c r="M39" s="227"/>
      <c r="N39" s="227"/>
      <c r="O39" s="222">
        <f>SUM(O32:O38)</f>
        <v>775500000</v>
      </c>
      <c r="P39" s="220">
        <f t="shared" si="8"/>
        <v>-1500000</v>
      </c>
    </row>
    <row r="40" spans="1:18" s="225" customFormat="1" ht="18.5" customHeight="1">
      <c r="A40" s="223"/>
      <c r="B40" s="216"/>
      <c r="C40" s="217"/>
      <c r="D40" s="217"/>
      <c r="E40" s="217"/>
      <c r="F40" s="219"/>
      <c r="G40" s="219"/>
      <c r="H40" s="217"/>
      <c r="I40" s="217"/>
      <c r="J40" s="219"/>
      <c r="K40" s="219"/>
      <c r="L40" s="217"/>
      <c r="M40" s="217"/>
      <c r="N40" s="219"/>
      <c r="O40" s="219"/>
      <c r="P40" s="220"/>
    </row>
    <row r="41" spans="1:18" ht="27" customHeight="1" thickBot="1">
      <c r="A41" s="230"/>
      <c r="B41" s="316" t="s">
        <v>190</v>
      </c>
      <c r="C41" s="317"/>
      <c r="D41" s="317"/>
      <c r="E41" s="317"/>
      <c r="F41" s="317"/>
      <c r="G41" s="231">
        <f>G28+G20+G10+G39</f>
        <v>1439299500</v>
      </c>
      <c r="H41" s="231"/>
      <c r="I41" s="232"/>
      <c r="J41" s="232"/>
      <c r="K41" s="231">
        <f>K28+K20+K10+K39</f>
        <v>1437300000</v>
      </c>
      <c r="L41" s="232"/>
      <c r="M41" s="232"/>
      <c r="N41" s="232"/>
      <c r="O41" s="231">
        <f>O28+O20+O10+O39</f>
        <v>1435800000</v>
      </c>
      <c r="P41" s="220">
        <f t="shared" ref="P41" si="10">K41-G41</f>
        <v>-1999500</v>
      </c>
    </row>
    <row r="42" spans="1:18" ht="29" customHeight="1"/>
    <row r="43" spans="1:18" ht="29" customHeight="1">
      <c r="O43" s="233"/>
    </row>
    <row r="44" spans="1:18" ht="29" customHeight="1"/>
    <row r="45" spans="1:18" ht="29" customHeight="1"/>
    <row r="46" spans="1:18" ht="29" customHeight="1"/>
    <row r="47" spans="1:18" ht="29" customHeight="1"/>
  </sheetData>
  <mergeCells count="20">
    <mergeCell ref="A1:P1"/>
    <mergeCell ref="A2:H2"/>
    <mergeCell ref="A3:A5"/>
    <mergeCell ref="B3:B5"/>
    <mergeCell ref="C3:G3"/>
    <mergeCell ref="H3:K3"/>
    <mergeCell ref="L3:O3"/>
    <mergeCell ref="P3:P5"/>
    <mergeCell ref="C4:C5"/>
    <mergeCell ref="E4:E5"/>
    <mergeCell ref="H4:H5"/>
    <mergeCell ref="K4:K5"/>
    <mergeCell ref="L4:L5"/>
    <mergeCell ref="O4:O5"/>
    <mergeCell ref="B10:F10"/>
    <mergeCell ref="B20:F20"/>
    <mergeCell ref="B28:F28"/>
    <mergeCell ref="B39:F39"/>
    <mergeCell ref="B41:F41"/>
    <mergeCell ref="G4:G5"/>
  </mergeCells>
  <pageMargins left="0.17" right="0.15" top="0.75" bottom="0.75" header="0.3" footer="0.3"/>
  <pageSetup paperSize="9" scale="4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B7A4-7D06-4B68-94F7-8ADF03D2A4E6}">
  <sheetPr>
    <pageSetUpPr fitToPage="1"/>
  </sheetPr>
  <dimension ref="B1:X73"/>
  <sheetViews>
    <sheetView view="pageBreakPreview" topLeftCell="L1" zoomScale="115" zoomScaleNormal="70" zoomScaleSheetLayoutView="115" workbookViewId="0">
      <pane ySplit="8" topLeftCell="A12" activePane="bottomLeft" state="frozen"/>
      <selection activeCell="M17" sqref="M17"/>
      <selection pane="bottomLeft" activeCell="W11" sqref="W11"/>
    </sheetView>
  </sheetViews>
  <sheetFormatPr baseColWidth="10" defaultColWidth="8.83203125" defaultRowHeight="15"/>
  <cols>
    <col min="2" max="2" width="7.83203125" customWidth="1"/>
    <col min="3" max="3" width="54.6640625" bestFit="1" customWidth="1"/>
    <col min="4" max="4" width="10.33203125" customWidth="1"/>
    <col min="5" max="5" width="10.6640625" customWidth="1"/>
    <col min="6" max="6" width="8.6640625" bestFit="1" customWidth="1"/>
    <col min="7" max="7" width="18.5" customWidth="1"/>
    <col min="8" max="8" width="23.1640625" customWidth="1"/>
    <col min="9" max="9" width="4.5" hidden="1" customWidth="1"/>
    <col min="10" max="10" width="24.5" bestFit="1" customWidth="1"/>
    <col min="11" max="11" width="16.6640625" hidden="1" customWidth="1"/>
    <col min="12" max="12" width="10.33203125" customWidth="1"/>
    <col min="13" max="13" width="10.6640625" customWidth="1"/>
    <col min="14" max="14" width="8.6640625" bestFit="1" customWidth="1"/>
    <col min="15" max="15" width="23.1640625" customWidth="1"/>
    <col min="16" max="16" width="4.5" hidden="1" customWidth="1"/>
    <col min="17" max="17" width="24.5" bestFit="1" customWidth="1"/>
    <col min="18" max="18" width="10.33203125" customWidth="1"/>
    <col min="19" max="19" width="10.6640625" customWidth="1"/>
    <col min="20" max="20" width="8.6640625" bestFit="1" customWidth="1"/>
    <col min="21" max="21" width="23.1640625" customWidth="1"/>
    <col min="22" max="22" width="4.5" hidden="1" customWidth="1"/>
    <col min="23" max="23" width="24.5" bestFit="1" customWidth="1"/>
    <col min="24" max="24" width="22.1640625" bestFit="1" customWidth="1"/>
  </cols>
  <sheetData>
    <row r="1" spans="2:24" ht="20.5" customHeight="1">
      <c r="B1" s="338" t="s">
        <v>191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</row>
    <row r="2" spans="2:24" ht="33.5" customHeight="1"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</row>
    <row r="3" spans="2:24">
      <c r="B3" s="340" t="s">
        <v>192</v>
      </c>
      <c r="C3" s="343" t="s">
        <v>193</v>
      </c>
      <c r="D3" s="346" t="s">
        <v>154</v>
      </c>
      <c r="E3" s="346"/>
      <c r="F3" s="346"/>
      <c r="G3" s="346"/>
      <c r="H3" s="346"/>
      <c r="I3" s="346"/>
      <c r="J3" s="346"/>
      <c r="K3" s="234"/>
      <c r="L3" s="346" t="s">
        <v>129</v>
      </c>
      <c r="M3" s="346"/>
      <c r="N3" s="346"/>
      <c r="O3" s="346"/>
      <c r="P3" s="346"/>
      <c r="Q3" s="346"/>
      <c r="R3" s="346" t="s">
        <v>130</v>
      </c>
      <c r="S3" s="346"/>
      <c r="T3" s="346"/>
      <c r="U3" s="346"/>
      <c r="V3" s="346"/>
      <c r="W3" s="346"/>
      <c r="X3" s="347" t="s">
        <v>89</v>
      </c>
    </row>
    <row r="4" spans="2:24" ht="15.75" hidden="1" customHeight="1">
      <c r="B4" s="341"/>
      <c r="C4" s="344"/>
      <c r="D4" s="235">
        <v>14652</v>
      </c>
      <c r="E4" s="236"/>
      <c r="F4" s="236"/>
      <c r="G4" s="236"/>
      <c r="H4" s="237"/>
      <c r="I4" s="238"/>
      <c r="J4" s="236"/>
      <c r="K4" s="238"/>
      <c r="L4" s="235">
        <v>14652</v>
      </c>
      <c r="M4" s="236"/>
      <c r="N4" s="236"/>
      <c r="O4" s="237"/>
      <c r="P4" s="238"/>
      <c r="Q4" s="236"/>
      <c r="R4" s="235">
        <v>14652</v>
      </c>
      <c r="S4" s="236"/>
      <c r="T4" s="236"/>
      <c r="U4" s="237"/>
      <c r="V4" s="238"/>
      <c r="W4" s="236"/>
      <c r="X4" s="347"/>
    </row>
    <row r="5" spans="2:24" ht="15" hidden="1" customHeight="1">
      <c r="B5" s="341"/>
      <c r="C5" s="344"/>
      <c r="D5" s="239">
        <v>6.11</v>
      </c>
      <c r="E5" s="240" t="s">
        <v>194</v>
      </c>
      <c r="F5" s="241"/>
      <c r="G5" s="242"/>
      <c r="H5" s="243"/>
      <c r="I5" s="244"/>
      <c r="J5" s="242"/>
      <c r="K5" s="245"/>
      <c r="L5" s="239">
        <v>6.11</v>
      </c>
      <c r="M5" s="240" t="s">
        <v>194</v>
      </c>
      <c r="N5" s="241"/>
      <c r="O5" s="243"/>
      <c r="P5" s="244"/>
      <c r="Q5" s="242"/>
      <c r="R5" s="239">
        <v>6.11</v>
      </c>
      <c r="S5" s="240" t="s">
        <v>194</v>
      </c>
      <c r="T5" s="241"/>
      <c r="U5" s="243"/>
      <c r="V5" s="244"/>
      <c r="W5" s="242"/>
      <c r="X5" s="347"/>
    </row>
    <row r="6" spans="2:24" ht="19.25" customHeight="1">
      <c r="B6" s="341"/>
      <c r="C6" s="344"/>
      <c r="D6" s="336" t="s">
        <v>195</v>
      </c>
      <c r="E6" s="336"/>
      <c r="F6" s="337" t="s">
        <v>35</v>
      </c>
      <c r="G6" s="337" t="s">
        <v>156</v>
      </c>
      <c r="H6" s="337" t="s">
        <v>196</v>
      </c>
      <c r="I6" s="337"/>
      <c r="J6" s="337" t="s">
        <v>197</v>
      </c>
      <c r="K6" s="337"/>
      <c r="L6" s="336" t="s">
        <v>195</v>
      </c>
      <c r="M6" s="336"/>
      <c r="N6" s="337" t="s">
        <v>35</v>
      </c>
      <c r="O6" s="337" t="s">
        <v>196</v>
      </c>
      <c r="P6" s="337"/>
      <c r="Q6" s="247"/>
      <c r="R6" s="336" t="s">
        <v>195</v>
      </c>
      <c r="S6" s="336"/>
      <c r="T6" s="337" t="s">
        <v>35</v>
      </c>
      <c r="U6" s="337" t="s">
        <v>196</v>
      </c>
      <c r="V6" s="337"/>
      <c r="W6" s="247"/>
      <c r="X6" s="347"/>
    </row>
    <row r="7" spans="2:24" ht="19.25" customHeight="1">
      <c r="B7" s="341"/>
      <c r="C7" s="344"/>
      <c r="D7" s="336"/>
      <c r="E7" s="336"/>
      <c r="F7" s="337"/>
      <c r="G7" s="337"/>
      <c r="H7" s="248" t="s">
        <v>92</v>
      </c>
      <c r="I7" s="249" t="s">
        <v>198</v>
      </c>
      <c r="J7" s="246" t="s">
        <v>92</v>
      </c>
      <c r="K7" s="249" t="s">
        <v>198</v>
      </c>
      <c r="L7" s="336"/>
      <c r="M7" s="336"/>
      <c r="N7" s="337"/>
      <c r="O7" s="248" t="s">
        <v>92</v>
      </c>
      <c r="P7" s="249" t="s">
        <v>198</v>
      </c>
      <c r="Q7" s="246" t="s">
        <v>92</v>
      </c>
      <c r="R7" s="336"/>
      <c r="S7" s="336"/>
      <c r="T7" s="337"/>
      <c r="U7" s="248" t="s">
        <v>92</v>
      </c>
      <c r="V7" s="249" t="s">
        <v>198</v>
      </c>
      <c r="W7" s="246" t="s">
        <v>92</v>
      </c>
      <c r="X7" s="347"/>
    </row>
    <row r="8" spans="2:24" ht="19.25" customHeight="1">
      <c r="B8" s="342"/>
      <c r="C8" s="345"/>
      <c r="D8" s="250" t="s">
        <v>199</v>
      </c>
      <c r="E8" s="250" t="s">
        <v>200</v>
      </c>
      <c r="F8" s="246" t="s">
        <v>201</v>
      </c>
      <c r="G8" s="337"/>
      <c r="H8" s="336" t="s">
        <v>202</v>
      </c>
      <c r="I8" s="336"/>
      <c r="J8" s="336" t="s">
        <v>203</v>
      </c>
      <c r="K8" s="336"/>
      <c r="L8" s="250" t="s">
        <v>199</v>
      </c>
      <c r="M8" s="250" t="s">
        <v>200</v>
      </c>
      <c r="N8" s="246" t="s">
        <v>201</v>
      </c>
      <c r="O8" s="336" t="s">
        <v>202</v>
      </c>
      <c r="P8" s="336"/>
      <c r="Q8" s="247"/>
      <c r="R8" s="250" t="s">
        <v>199</v>
      </c>
      <c r="S8" s="250" t="s">
        <v>200</v>
      </c>
      <c r="T8" s="246" t="s">
        <v>201</v>
      </c>
      <c r="U8" s="336" t="s">
        <v>202</v>
      </c>
      <c r="V8" s="336"/>
      <c r="W8" s="247"/>
      <c r="X8" s="347"/>
    </row>
    <row r="9" spans="2:24" ht="19.25" customHeight="1">
      <c r="B9" s="251" t="s">
        <v>204</v>
      </c>
      <c r="C9" s="332" t="s">
        <v>96</v>
      </c>
      <c r="D9" s="332"/>
      <c r="E9" s="332"/>
      <c r="F9" s="332"/>
      <c r="G9" s="332"/>
      <c r="H9" s="332"/>
      <c r="I9" s="332"/>
      <c r="J9" s="332"/>
      <c r="K9" s="252"/>
      <c r="L9" s="253"/>
      <c r="M9" s="25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2:24" ht="19.25" customHeight="1">
      <c r="B10" s="251" t="s">
        <v>205</v>
      </c>
      <c r="C10" s="255" t="s">
        <v>206</v>
      </c>
      <c r="D10" s="256"/>
      <c r="E10" s="256"/>
      <c r="F10" s="256"/>
      <c r="G10" s="256"/>
      <c r="H10" s="256"/>
      <c r="I10" s="257"/>
      <c r="J10" s="258"/>
      <c r="K10" s="257"/>
      <c r="L10" s="256"/>
      <c r="M10" s="256"/>
      <c r="N10" s="256"/>
      <c r="O10" s="256"/>
      <c r="P10" s="257"/>
      <c r="Q10" s="258"/>
      <c r="R10" s="256"/>
      <c r="S10" s="256"/>
      <c r="T10" s="256"/>
      <c r="U10" s="256"/>
      <c r="V10" s="257"/>
      <c r="W10" s="258"/>
      <c r="X10" s="4"/>
    </row>
    <row r="11" spans="2:24" ht="19.25" customHeight="1">
      <c r="B11" s="251"/>
      <c r="C11" s="259" t="s">
        <v>207</v>
      </c>
      <c r="D11" s="256">
        <v>3</v>
      </c>
      <c r="E11" s="256">
        <v>2</v>
      </c>
      <c r="F11" s="256">
        <f t="shared" ref="F11" si="0">D11*E11</f>
        <v>6</v>
      </c>
      <c r="G11" s="256" t="s">
        <v>138</v>
      </c>
      <c r="H11" s="260">
        <v>16295500</v>
      </c>
      <c r="I11" s="257"/>
      <c r="J11" s="258">
        <f>H11*F11</f>
        <v>97773000</v>
      </c>
      <c r="K11" s="257"/>
      <c r="L11" s="256">
        <v>1</v>
      </c>
      <c r="M11" s="256">
        <v>2</v>
      </c>
      <c r="N11" s="256">
        <f t="shared" ref="N11" si="1">L11*M11</f>
        <v>2</v>
      </c>
      <c r="O11" s="260">
        <v>20000000</v>
      </c>
      <c r="P11" s="257"/>
      <c r="Q11" s="258">
        <f t="shared" ref="Q11:Q16" si="2">O11*N11</f>
        <v>40000000</v>
      </c>
      <c r="R11" s="256">
        <v>1</v>
      </c>
      <c r="S11" s="256">
        <v>2</v>
      </c>
      <c r="T11" s="256">
        <f t="shared" ref="T11" si="3">R11*S11</f>
        <v>2</v>
      </c>
      <c r="U11" s="260">
        <v>20000000</v>
      </c>
      <c r="V11" s="257"/>
      <c r="W11" s="258">
        <f t="shared" ref="W11:W16" si="4">U11*T11</f>
        <v>40000000</v>
      </c>
      <c r="X11" s="261">
        <f>W11-Q11</f>
        <v>0</v>
      </c>
    </row>
    <row r="12" spans="2:24" ht="19.25" customHeight="1">
      <c r="B12" s="251"/>
      <c r="C12" s="259" t="s">
        <v>208</v>
      </c>
      <c r="D12" s="256">
        <v>1</v>
      </c>
      <c r="E12" s="256">
        <v>21</v>
      </c>
      <c r="F12" s="256">
        <f>D12*E12</f>
        <v>21</v>
      </c>
      <c r="G12" s="256" t="s">
        <v>138</v>
      </c>
      <c r="H12" s="262">
        <v>1350000</v>
      </c>
      <c r="I12" s="257">
        <v>29</v>
      </c>
      <c r="J12" s="258">
        <f>H12*F12</f>
        <v>28350000</v>
      </c>
      <c r="K12" s="257"/>
      <c r="L12" s="256">
        <v>1</v>
      </c>
      <c r="M12" s="256">
        <v>1</v>
      </c>
      <c r="N12" s="256">
        <f>L12*M12</f>
        <v>1</v>
      </c>
      <c r="O12" s="262">
        <v>13000000</v>
      </c>
      <c r="P12" s="257">
        <v>29</v>
      </c>
      <c r="Q12" s="258">
        <f t="shared" si="2"/>
        <v>13000000</v>
      </c>
      <c r="R12" s="256">
        <v>1</v>
      </c>
      <c r="S12" s="256">
        <v>1</v>
      </c>
      <c r="T12" s="256">
        <f>R12*S12</f>
        <v>1</v>
      </c>
      <c r="U12" s="262">
        <v>13000000</v>
      </c>
      <c r="V12" s="257">
        <v>29</v>
      </c>
      <c r="W12" s="258">
        <f t="shared" si="4"/>
        <v>13000000</v>
      </c>
      <c r="X12" s="261">
        <f t="shared" ref="X12:X16" si="5">W12-Q12</f>
        <v>0</v>
      </c>
    </row>
    <row r="13" spans="2:24" ht="19.25" customHeight="1">
      <c r="B13" s="251"/>
      <c r="C13" s="259" t="s">
        <v>209</v>
      </c>
      <c r="D13" s="256">
        <v>1</v>
      </c>
      <c r="E13" s="256">
        <v>30</v>
      </c>
      <c r="F13" s="256">
        <f>D13*E13</f>
        <v>30</v>
      </c>
      <c r="G13" s="256" t="s">
        <v>138</v>
      </c>
      <c r="H13" s="262">
        <v>3100000</v>
      </c>
      <c r="I13" s="257">
        <v>14</v>
      </c>
      <c r="J13" s="258">
        <f>H13*F13</f>
        <v>93000000</v>
      </c>
      <c r="K13" s="257"/>
      <c r="L13" s="256">
        <v>1</v>
      </c>
      <c r="M13" s="256">
        <v>10</v>
      </c>
      <c r="N13" s="256">
        <f>L13*M13</f>
        <v>10</v>
      </c>
      <c r="O13" s="262">
        <v>10000000</v>
      </c>
      <c r="P13" s="257">
        <v>14</v>
      </c>
      <c r="Q13" s="258">
        <f t="shared" si="2"/>
        <v>100000000</v>
      </c>
      <c r="R13" s="256">
        <v>1</v>
      </c>
      <c r="S13" s="256">
        <v>10</v>
      </c>
      <c r="T13" s="256">
        <f>R13*S13</f>
        <v>10</v>
      </c>
      <c r="U13" s="262">
        <v>10000000</v>
      </c>
      <c r="V13" s="257">
        <v>14</v>
      </c>
      <c r="W13" s="258">
        <f t="shared" si="4"/>
        <v>100000000</v>
      </c>
      <c r="X13" s="261">
        <f t="shared" si="5"/>
        <v>0</v>
      </c>
    </row>
    <row r="14" spans="2:24" ht="19.25" customHeight="1">
      <c r="B14" s="251"/>
      <c r="C14" s="259" t="s">
        <v>210</v>
      </c>
      <c r="D14" s="256">
        <v>1</v>
      </c>
      <c r="E14" s="256">
        <v>14</v>
      </c>
      <c r="F14" s="256">
        <f t="shared" ref="F14:F16" si="6">D14*E14</f>
        <v>14</v>
      </c>
      <c r="G14" s="256" t="s">
        <v>138</v>
      </c>
      <c r="H14" s="262">
        <v>25000000</v>
      </c>
      <c r="I14" s="257">
        <v>14</v>
      </c>
      <c r="J14" s="258">
        <f t="shared" ref="J14:J16" si="7">H14*F14</f>
        <v>350000000</v>
      </c>
      <c r="K14" s="257"/>
      <c r="L14" s="256">
        <v>1</v>
      </c>
      <c r="M14" s="256">
        <v>20</v>
      </c>
      <c r="N14" s="256">
        <f t="shared" ref="N14:N16" si="8">L14*M14</f>
        <v>20</v>
      </c>
      <c r="O14" s="262">
        <v>20000000</v>
      </c>
      <c r="P14" s="257">
        <v>14</v>
      </c>
      <c r="Q14" s="258">
        <f t="shared" si="2"/>
        <v>400000000</v>
      </c>
      <c r="R14" s="256">
        <v>1</v>
      </c>
      <c r="S14" s="256">
        <v>20</v>
      </c>
      <c r="T14" s="256">
        <f t="shared" ref="T14:T16" si="9">R14*S14</f>
        <v>20</v>
      </c>
      <c r="U14" s="262">
        <v>20000000</v>
      </c>
      <c r="V14" s="257">
        <v>14</v>
      </c>
      <c r="W14" s="258">
        <f t="shared" si="4"/>
        <v>400000000</v>
      </c>
      <c r="X14" s="261">
        <f t="shared" si="5"/>
        <v>0</v>
      </c>
    </row>
    <row r="15" spans="2:24" ht="19.25" customHeight="1">
      <c r="B15" s="251"/>
      <c r="C15" s="263" t="s">
        <v>211</v>
      </c>
      <c r="D15" s="256">
        <v>2</v>
      </c>
      <c r="E15" s="256">
        <v>14</v>
      </c>
      <c r="F15" s="256">
        <f t="shared" si="6"/>
        <v>28</v>
      </c>
      <c r="G15" s="256" t="s">
        <v>138</v>
      </c>
      <c r="H15" s="262">
        <v>1800000</v>
      </c>
      <c r="I15" s="257">
        <v>14</v>
      </c>
      <c r="J15" s="258">
        <f t="shared" si="7"/>
        <v>50400000</v>
      </c>
      <c r="K15" s="257"/>
      <c r="L15" s="256">
        <v>1</v>
      </c>
      <c r="M15" s="256">
        <v>14</v>
      </c>
      <c r="N15" s="256">
        <f t="shared" si="8"/>
        <v>14</v>
      </c>
      <c r="O15" s="262">
        <v>500000</v>
      </c>
      <c r="P15" s="257">
        <v>14</v>
      </c>
      <c r="Q15" s="258">
        <f t="shared" si="2"/>
        <v>7000000</v>
      </c>
      <c r="R15" s="256">
        <v>1</v>
      </c>
      <c r="S15" s="256">
        <v>14</v>
      </c>
      <c r="T15" s="256">
        <f t="shared" si="9"/>
        <v>14</v>
      </c>
      <c r="U15" s="262">
        <v>500000</v>
      </c>
      <c r="V15" s="257">
        <v>14</v>
      </c>
      <c r="W15" s="258">
        <f t="shared" si="4"/>
        <v>7000000</v>
      </c>
      <c r="X15" s="261">
        <f t="shared" si="5"/>
        <v>0</v>
      </c>
    </row>
    <row r="16" spans="2:24" ht="19.25" customHeight="1">
      <c r="B16" s="264"/>
      <c r="C16" s="265" t="s">
        <v>212</v>
      </c>
      <c r="D16" s="266">
        <v>1</v>
      </c>
      <c r="E16" s="266">
        <v>7</v>
      </c>
      <c r="F16" s="266">
        <f t="shared" si="6"/>
        <v>7</v>
      </c>
      <c r="G16" s="256" t="s">
        <v>138</v>
      </c>
      <c r="H16" s="267">
        <v>3600000</v>
      </c>
      <c r="I16" s="268"/>
      <c r="J16" s="269">
        <f t="shared" si="7"/>
        <v>25200000</v>
      </c>
      <c r="K16" s="268"/>
      <c r="L16" s="266">
        <v>1</v>
      </c>
      <c r="M16" s="256">
        <v>14</v>
      </c>
      <c r="N16" s="266">
        <f t="shared" si="8"/>
        <v>14</v>
      </c>
      <c r="O16" s="267">
        <v>1500000</v>
      </c>
      <c r="P16" s="268"/>
      <c r="Q16" s="269">
        <f t="shared" si="2"/>
        <v>21000000</v>
      </c>
      <c r="R16" s="266">
        <v>1</v>
      </c>
      <c r="S16" s="256">
        <v>14</v>
      </c>
      <c r="T16" s="266">
        <f t="shared" si="9"/>
        <v>14</v>
      </c>
      <c r="U16" s="267">
        <v>1500000</v>
      </c>
      <c r="V16" s="268"/>
      <c r="W16" s="269">
        <f t="shared" si="4"/>
        <v>21000000</v>
      </c>
      <c r="X16" s="261">
        <f t="shared" si="5"/>
        <v>0</v>
      </c>
    </row>
    <row r="17" spans="2:24" ht="19.25" customHeight="1">
      <c r="B17" s="259"/>
      <c r="C17" s="259"/>
      <c r="D17" s="256"/>
      <c r="E17" s="256"/>
      <c r="F17" s="256"/>
      <c r="G17" s="256"/>
      <c r="H17" s="262"/>
      <c r="I17" s="257"/>
      <c r="J17" s="258"/>
      <c r="K17" s="257"/>
      <c r="L17" s="256"/>
      <c r="M17" s="256"/>
      <c r="N17" s="256"/>
      <c r="O17" s="262"/>
      <c r="P17" s="257"/>
      <c r="Q17" s="258"/>
      <c r="R17" s="256"/>
      <c r="S17" s="256"/>
      <c r="T17" s="256"/>
      <c r="U17" s="262"/>
      <c r="V17" s="257"/>
      <c r="W17" s="258"/>
      <c r="X17" s="261"/>
    </row>
    <row r="18" spans="2:24" ht="19.25" customHeight="1">
      <c r="B18" s="264" t="s">
        <v>213</v>
      </c>
      <c r="C18" s="333" t="s">
        <v>23</v>
      </c>
      <c r="D18" s="333"/>
      <c r="E18" s="333"/>
      <c r="F18" s="333"/>
      <c r="G18" s="333"/>
      <c r="H18" s="333"/>
      <c r="I18" s="333"/>
      <c r="J18" s="333"/>
      <c r="K18" s="258"/>
      <c r="L18" s="270"/>
      <c r="M18" s="271"/>
      <c r="N18" s="4"/>
      <c r="O18" s="4"/>
      <c r="P18" s="261"/>
      <c r="Q18" s="261"/>
      <c r="R18" s="4"/>
      <c r="S18" s="4"/>
      <c r="T18" s="4"/>
      <c r="U18" s="4"/>
      <c r="V18" s="4"/>
      <c r="W18" s="4"/>
      <c r="X18" s="261"/>
    </row>
    <row r="19" spans="2:24" ht="19.25" customHeight="1">
      <c r="B19" s="259"/>
      <c r="C19" s="259" t="s">
        <v>214</v>
      </c>
      <c r="D19" s="256">
        <v>20</v>
      </c>
      <c r="E19" s="256">
        <v>1</v>
      </c>
      <c r="F19" s="256">
        <f>D19*E19</f>
        <v>20</v>
      </c>
      <c r="G19" s="256" t="s">
        <v>138</v>
      </c>
      <c r="H19" s="262">
        <v>2500000</v>
      </c>
      <c r="I19" s="257"/>
      <c r="J19" s="258">
        <f t="shared" ref="J19" si="10">H19*F19</f>
        <v>50000000</v>
      </c>
      <c r="K19" s="258"/>
      <c r="L19" s="256">
        <v>1</v>
      </c>
      <c r="M19" s="256">
        <v>13</v>
      </c>
      <c r="N19" s="256">
        <f>L19*M19</f>
        <v>13</v>
      </c>
      <c r="O19" s="262">
        <v>1200000</v>
      </c>
      <c r="P19" s="257"/>
      <c r="Q19" s="258">
        <f>O19*N19</f>
        <v>15600000</v>
      </c>
      <c r="R19" s="256">
        <v>1</v>
      </c>
      <c r="S19" s="256">
        <v>13</v>
      </c>
      <c r="T19" s="256">
        <f>R19*S19</f>
        <v>13</v>
      </c>
      <c r="U19" s="262">
        <v>1200000</v>
      </c>
      <c r="V19" s="257"/>
      <c r="W19" s="258">
        <f>U19*T19</f>
        <v>15600000</v>
      </c>
      <c r="X19" s="261">
        <f>W19-Q19</f>
        <v>0</v>
      </c>
    </row>
    <row r="20" spans="2:24" ht="19.25" customHeight="1">
      <c r="B20" s="259"/>
      <c r="C20" s="259"/>
      <c r="D20" s="256"/>
      <c r="E20" s="256"/>
      <c r="F20" s="256"/>
      <c r="G20" s="256"/>
      <c r="H20" s="262"/>
      <c r="I20" s="257"/>
      <c r="J20" s="258"/>
      <c r="K20" s="258"/>
      <c r="L20" s="256"/>
      <c r="M20" s="256"/>
      <c r="N20" s="256"/>
      <c r="O20" s="262"/>
      <c r="P20" s="257"/>
      <c r="Q20" s="258"/>
      <c r="R20" s="256"/>
      <c r="S20" s="256"/>
      <c r="T20" s="256"/>
      <c r="U20" s="262"/>
      <c r="V20" s="257"/>
      <c r="W20" s="258"/>
      <c r="X20" s="261"/>
    </row>
    <row r="21" spans="2:24" ht="19.25" customHeight="1">
      <c r="B21" s="264" t="s">
        <v>215</v>
      </c>
      <c r="C21" s="333" t="s">
        <v>216</v>
      </c>
      <c r="D21" s="333"/>
      <c r="E21" s="333"/>
      <c r="F21" s="333"/>
      <c r="G21" s="333"/>
      <c r="H21" s="333"/>
      <c r="I21" s="333"/>
      <c r="J21" s="333"/>
      <c r="K21" s="272"/>
      <c r="L21" s="270"/>
      <c r="M21" s="272"/>
      <c r="N21" s="4"/>
      <c r="O21" s="4"/>
      <c r="P21" s="4"/>
      <c r="Q21" s="4"/>
      <c r="R21" s="4"/>
      <c r="S21" s="4"/>
      <c r="T21" s="4"/>
      <c r="U21" s="4"/>
      <c r="V21" s="4"/>
      <c r="W21" s="4"/>
      <c r="X21" s="261"/>
    </row>
    <row r="22" spans="2:24" ht="19.25" customHeight="1">
      <c r="B22" s="272"/>
      <c r="C22" s="273" t="s">
        <v>217</v>
      </c>
      <c r="D22" s="274">
        <v>1</v>
      </c>
      <c r="E22" s="274">
        <v>1</v>
      </c>
      <c r="F22" s="274">
        <f>D22*E22</f>
        <v>1</v>
      </c>
      <c r="G22" s="274" t="s">
        <v>138</v>
      </c>
      <c r="H22" s="275">
        <v>41550000</v>
      </c>
      <c r="I22" s="276"/>
      <c r="J22" s="276">
        <f>H22*F22</f>
        <v>41550000</v>
      </c>
      <c r="K22" s="272"/>
      <c r="L22" s="266">
        <v>1</v>
      </c>
      <c r="M22" s="266">
        <v>1</v>
      </c>
      <c r="N22" s="266">
        <f>L22*M22</f>
        <v>1</v>
      </c>
      <c r="O22" s="276">
        <v>15000000</v>
      </c>
      <c r="P22" s="276"/>
      <c r="Q22" s="276">
        <f>O22*N22</f>
        <v>15000000</v>
      </c>
      <c r="R22" s="266">
        <v>1</v>
      </c>
      <c r="S22" s="266">
        <v>1</v>
      </c>
      <c r="T22" s="266">
        <f>R22*S22</f>
        <v>1</v>
      </c>
      <c r="U22" s="276">
        <v>15000000</v>
      </c>
      <c r="V22" s="276"/>
      <c r="W22" s="276">
        <f>U22*T22</f>
        <v>15000000</v>
      </c>
      <c r="X22" s="261">
        <f>W22-Q22</f>
        <v>0</v>
      </c>
    </row>
    <row r="23" spans="2:24" ht="19.25" customHeight="1">
      <c r="B23" s="334" t="s">
        <v>218</v>
      </c>
      <c r="C23" s="334"/>
      <c r="D23" s="334"/>
      <c r="E23" s="334"/>
      <c r="F23" s="334"/>
      <c r="G23" s="334"/>
      <c r="H23" s="334"/>
      <c r="I23" s="272"/>
      <c r="J23" s="277">
        <f>SUM(J11:J22)</f>
        <v>736273000</v>
      </c>
      <c r="K23" s="272"/>
      <c r="L23" s="277"/>
      <c r="M23" s="272"/>
      <c r="N23" s="4"/>
      <c r="O23" s="4"/>
      <c r="P23" s="272"/>
      <c r="Q23" s="277">
        <f>SUM(Q11:Q22)</f>
        <v>611600000</v>
      </c>
      <c r="R23" s="4"/>
      <c r="S23" s="4"/>
      <c r="T23" s="4"/>
      <c r="U23" s="4"/>
      <c r="V23" s="272"/>
      <c r="W23" s="277">
        <f>SUM(W11:W22)</f>
        <v>611600000</v>
      </c>
      <c r="X23" s="278">
        <f>Q23-J23</f>
        <v>-124673000</v>
      </c>
    </row>
    <row r="42" spans="2:23">
      <c r="G42" s="279"/>
    </row>
    <row r="45" spans="2:23">
      <c r="B45" s="335"/>
      <c r="C45" s="335"/>
      <c r="D45" s="331"/>
      <c r="E45" s="331"/>
      <c r="F45" s="330"/>
      <c r="G45" s="330"/>
      <c r="H45" s="330"/>
      <c r="I45" s="330"/>
      <c r="J45" s="330"/>
      <c r="K45" s="330"/>
      <c r="L45" s="331"/>
      <c r="M45" s="331"/>
      <c r="N45" s="330"/>
      <c r="O45" s="330"/>
      <c r="P45" s="330"/>
      <c r="R45" s="331"/>
      <c r="S45" s="331"/>
      <c r="T45" s="330"/>
      <c r="U45" s="330"/>
      <c r="V45" s="330"/>
    </row>
    <row r="46" spans="2:23">
      <c r="B46" s="335"/>
      <c r="C46" s="335"/>
      <c r="D46" s="331"/>
      <c r="E46" s="331"/>
      <c r="F46" s="330"/>
      <c r="G46" s="330"/>
      <c r="H46" s="283"/>
      <c r="I46" s="284"/>
      <c r="J46" s="281"/>
      <c r="K46" s="284"/>
      <c r="L46" s="331"/>
      <c r="M46" s="331"/>
      <c r="N46" s="330"/>
      <c r="O46" s="283"/>
      <c r="P46" s="284"/>
      <c r="Q46" s="281"/>
      <c r="R46" s="331"/>
      <c r="S46" s="331"/>
      <c r="T46" s="330"/>
      <c r="U46" s="283"/>
      <c r="V46" s="284"/>
      <c r="W46" s="281"/>
    </row>
    <row r="47" spans="2:23">
      <c r="B47" s="335"/>
      <c r="C47" s="335"/>
      <c r="D47" s="285"/>
      <c r="E47" s="285"/>
      <c r="F47" s="281"/>
      <c r="G47" s="330"/>
      <c r="H47" s="331"/>
      <c r="I47" s="331"/>
      <c r="J47" s="331"/>
      <c r="K47" s="331"/>
      <c r="L47" s="285"/>
      <c r="M47" s="285"/>
      <c r="N47" s="281"/>
      <c r="O47" s="331"/>
      <c r="P47" s="331"/>
      <c r="R47" s="285"/>
      <c r="S47" s="285"/>
      <c r="T47" s="281"/>
      <c r="U47" s="331"/>
      <c r="V47" s="331"/>
    </row>
    <row r="48" spans="2:23">
      <c r="B48" s="280"/>
      <c r="C48" s="328"/>
      <c r="D48" s="328"/>
      <c r="E48" s="328"/>
      <c r="F48" s="328"/>
      <c r="G48" s="328"/>
      <c r="H48" s="328"/>
      <c r="I48" s="328"/>
      <c r="J48" s="328"/>
      <c r="K48" s="281"/>
      <c r="L48" s="281"/>
      <c r="M48" s="282"/>
    </row>
    <row r="49" spans="2:23">
      <c r="B49" s="280"/>
      <c r="C49" s="286"/>
      <c r="D49" s="287"/>
      <c r="E49" s="287"/>
      <c r="F49" s="287"/>
      <c r="G49" s="287"/>
      <c r="H49" s="287"/>
      <c r="I49" s="288"/>
      <c r="J49" s="289"/>
      <c r="K49" s="288"/>
      <c r="L49" s="287"/>
      <c r="M49" s="287"/>
      <c r="N49" s="287"/>
      <c r="O49" s="287"/>
      <c r="P49" s="288"/>
      <c r="Q49" s="289"/>
      <c r="R49" s="287"/>
      <c r="S49" s="287"/>
      <c r="T49" s="287"/>
      <c r="U49" s="287"/>
      <c r="V49" s="288"/>
      <c r="W49" s="289"/>
    </row>
    <row r="50" spans="2:23">
      <c r="B50" s="290"/>
      <c r="C50" s="290"/>
      <c r="D50" s="287"/>
      <c r="E50" s="287"/>
      <c r="F50" s="287"/>
      <c r="G50" s="287"/>
      <c r="H50" s="291"/>
      <c r="I50" s="288"/>
      <c r="J50" s="289"/>
      <c r="K50" s="288"/>
      <c r="L50" s="287"/>
      <c r="M50" s="287"/>
      <c r="N50" s="287"/>
      <c r="O50" s="291"/>
      <c r="P50" s="288"/>
      <c r="Q50" s="289"/>
      <c r="R50" s="287"/>
      <c r="S50" s="287"/>
      <c r="T50" s="287"/>
      <c r="U50" s="291"/>
      <c r="V50" s="288"/>
      <c r="W50" s="289"/>
    </row>
    <row r="51" spans="2:23">
      <c r="B51" s="290"/>
      <c r="C51" s="290"/>
      <c r="D51" s="287"/>
      <c r="E51" s="287"/>
      <c r="F51" s="287"/>
      <c r="G51" s="287"/>
      <c r="H51" s="291"/>
      <c r="I51" s="288"/>
      <c r="J51" s="289"/>
      <c r="K51" s="288"/>
      <c r="L51" s="287"/>
      <c r="M51" s="287"/>
      <c r="N51" s="287"/>
      <c r="O51" s="291"/>
      <c r="P51" s="288"/>
      <c r="Q51" s="289"/>
      <c r="R51" s="287"/>
      <c r="S51" s="287"/>
      <c r="T51" s="287"/>
      <c r="U51" s="291"/>
      <c r="V51" s="288"/>
      <c r="W51" s="289"/>
    </row>
    <row r="52" spans="2:23">
      <c r="B52" s="290"/>
      <c r="C52" s="290"/>
      <c r="D52" s="287"/>
      <c r="E52" s="287"/>
      <c r="F52" s="287"/>
      <c r="G52" s="287"/>
      <c r="H52" s="291"/>
      <c r="I52" s="288"/>
      <c r="J52" s="289"/>
      <c r="K52" s="288"/>
      <c r="L52" s="287"/>
      <c r="M52" s="287"/>
      <c r="N52" s="287"/>
      <c r="O52" s="291"/>
      <c r="P52" s="288"/>
      <c r="Q52" s="289"/>
      <c r="R52" s="287"/>
      <c r="S52" s="287"/>
      <c r="T52" s="287"/>
      <c r="U52" s="291"/>
      <c r="V52" s="288"/>
      <c r="W52" s="289"/>
    </row>
    <row r="53" spans="2:23">
      <c r="B53" s="290"/>
      <c r="C53" s="290"/>
      <c r="D53" s="287"/>
      <c r="E53" s="287"/>
      <c r="F53" s="287"/>
      <c r="G53" s="287"/>
      <c r="H53" s="291"/>
      <c r="I53" s="288"/>
      <c r="J53" s="289"/>
      <c r="K53" s="292"/>
      <c r="L53" s="287"/>
      <c r="M53" s="287"/>
      <c r="N53" s="287"/>
      <c r="O53" s="291"/>
      <c r="P53" s="288"/>
      <c r="Q53" s="289"/>
      <c r="R53" s="287"/>
      <c r="S53" s="287"/>
      <c r="T53" s="287"/>
      <c r="U53" s="291"/>
      <c r="V53" s="288"/>
      <c r="W53" s="289"/>
    </row>
    <row r="54" spans="2:23">
      <c r="B54" s="293"/>
      <c r="C54" s="293"/>
      <c r="D54" s="294"/>
      <c r="E54" s="294"/>
      <c r="F54" s="294"/>
      <c r="G54" s="294"/>
      <c r="H54" s="295"/>
      <c r="I54" s="296"/>
      <c r="J54" s="297"/>
      <c r="K54" s="298"/>
      <c r="L54" s="294"/>
      <c r="M54" s="294"/>
      <c r="N54" s="294"/>
      <c r="O54" s="295"/>
      <c r="P54" s="296"/>
      <c r="Q54" s="297"/>
      <c r="R54" s="294"/>
      <c r="S54" s="294"/>
      <c r="T54" s="294"/>
      <c r="U54" s="295"/>
      <c r="V54" s="296"/>
      <c r="W54" s="297"/>
    </row>
    <row r="55" spans="2:23">
      <c r="B55" s="293"/>
      <c r="C55" s="293"/>
      <c r="D55" s="294"/>
      <c r="E55" s="294"/>
      <c r="F55" s="294"/>
      <c r="G55" s="294"/>
      <c r="H55" s="295"/>
      <c r="I55" s="296"/>
      <c r="J55" s="297"/>
      <c r="K55" s="296"/>
      <c r="L55" s="294"/>
      <c r="M55" s="294"/>
      <c r="N55" s="294"/>
      <c r="O55" s="295"/>
      <c r="P55" s="296"/>
      <c r="Q55" s="297"/>
      <c r="R55" s="294"/>
      <c r="S55" s="294"/>
      <c r="T55" s="294"/>
      <c r="U55" s="295"/>
      <c r="V55" s="296"/>
      <c r="W55" s="297"/>
    </row>
    <row r="56" spans="2:23">
      <c r="B56" s="293"/>
      <c r="C56" s="293"/>
      <c r="D56" s="294"/>
      <c r="E56" s="294"/>
      <c r="F56" s="294"/>
      <c r="G56" s="294"/>
      <c r="H56" s="295"/>
      <c r="I56" s="296"/>
      <c r="J56" s="297"/>
      <c r="K56" s="296"/>
      <c r="L56" s="294"/>
      <c r="M56" s="294"/>
      <c r="N56" s="294"/>
      <c r="O56" s="295"/>
      <c r="P56" s="296"/>
      <c r="Q56" s="297"/>
      <c r="R56" s="294"/>
      <c r="S56" s="294"/>
      <c r="T56" s="294"/>
      <c r="U56" s="295"/>
      <c r="V56" s="296"/>
      <c r="W56" s="297"/>
    </row>
    <row r="57" spans="2:23">
      <c r="B57" s="293"/>
      <c r="C57" s="293"/>
      <c r="D57" s="294"/>
      <c r="E57" s="294"/>
      <c r="F57" s="294"/>
      <c r="G57" s="294"/>
      <c r="H57" s="295"/>
      <c r="I57" s="296"/>
      <c r="J57" s="297"/>
      <c r="K57" s="297"/>
      <c r="L57" s="294"/>
      <c r="M57" s="294"/>
      <c r="N57" s="294"/>
      <c r="O57" s="295"/>
      <c r="P57" s="296"/>
      <c r="Q57" s="297"/>
      <c r="R57" s="294"/>
      <c r="S57" s="294"/>
      <c r="T57" s="294"/>
      <c r="U57" s="295"/>
      <c r="V57" s="296"/>
      <c r="W57" s="297"/>
    </row>
    <row r="58" spans="2:23">
      <c r="B58" s="280"/>
      <c r="C58" s="328"/>
      <c r="D58" s="328"/>
      <c r="E58" s="328"/>
      <c r="F58" s="328"/>
      <c r="G58" s="328"/>
      <c r="H58" s="328"/>
      <c r="I58" s="290"/>
      <c r="J58" s="299"/>
      <c r="K58" s="290"/>
      <c r="L58" s="290"/>
      <c r="M58" s="290"/>
      <c r="P58" s="290"/>
      <c r="Q58" s="299"/>
      <c r="V58" s="290"/>
      <c r="W58" s="299"/>
    </row>
    <row r="59" spans="2:23">
      <c r="B59" s="290"/>
      <c r="C59" s="290"/>
      <c r="D59" s="287"/>
      <c r="E59" s="287"/>
      <c r="F59" s="287"/>
      <c r="G59" s="287"/>
      <c r="H59" s="300"/>
      <c r="I59" s="300"/>
      <c r="J59" s="300"/>
      <c r="K59" s="290"/>
      <c r="L59" s="287"/>
      <c r="M59" s="287"/>
      <c r="N59" s="287"/>
      <c r="O59" s="300"/>
      <c r="P59" s="300"/>
      <c r="Q59" s="300"/>
      <c r="R59" s="287"/>
      <c r="S59" s="287"/>
      <c r="T59" s="287"/>
      <c r="U59" s="300"/>
      <c r="V59" s="300"/>
      <c r="W59" s="300"/>
    </row>
    <row r="60" spans="2:23" ht="18">
      <c r="B60" s="329"/>
      <c r="C60" s="329"/>
      <c r="D60" s="329"/>
      <c r="E60" s="329"/>
      <c r="F60" s="329"/>
      <c r="G60" s="329"/>
      <c r="H60" s="329"/>
      <c r="I60" s="290"/>
      <c r="J60" s="301"/>
      <c r="K60" s="290"/>
      <c r="L60" s="290"/>
      <c r="M60" s="290"/>
      <c r="P60" s="290"/>
      <c r="Q60" s="301"/>
      <c r="V60" s="290"/>
      <c r="W60" s="301"/>
    </row>
    <row r="64" spans="2:23" ht="16">
      <c r="B64" s="302"/>
      <c r="C64" s="303"/>
      <c r="D64" s="302"/>
      <c r="E64" s="302"/>
      <c r="F64" s="302"/>
      <c r="G64" s="302"/>
      <c r="H64" s="304"/>
      <c r="I64" s="303"/>
      <c r="J64" s="304"/>
      <c r="K64" s="304"/>
      <c r="L64" s="302"/>
      <c r="M64" s="302"/>
      <c r="N64" s="302"/>
      <c r="O64" s="304"/>
      <c r="P64" s="303"/>
      <c r="Q64" s="304"/>
      <c r="R64" s="302"/>
      <c r="S64" s="302"/>
      <c r="T64" s="302"/>
      <c r="U64" s="304"/>
      <c r="V64" s="303"/>
      <c r="W64" s="304"/>
    </row>
    <row r="65" spans="2:23" ht="16">
      <c r="B65" s="302"/>
      <c r="C65" s="303"/>
      <c r="D65" s="302"/>
      <c r="E65" s="302"/>
      <c r="F65" s="302"/>
      <c r="G65" s="302"/>
      <c r="H65" s="304"/>
      <c r="I65" s="303"/>
      <c r="J65" s="304"/>
      <c r="K65" s="304"/>
      <c r="L65" s="302"/>
      <c r="M65" s="302"/>
      <c r="N65" s="302"/>
      <c r="O65" s="304"/>
      <c r="P65" s="303"/>
      <c r="Q65" s="304"/>
      <c r="R65" s="302"/>
      <c r="S65" s="302"/>
      <c r="T65" s="302"/>
      <c r="U65" s="304"/>
      <c r="V65" s="303"/>
      <c r="W65" s="304"/>
    </row>
    <row r="66" spans="2:23" ht="16">
      <c r="B66" s="302"/>
      <c r="C66" s="303"/>
      <c r="D66" s="302"/>
      <c r="E66" s="302"/>
      <c r="F66" s="302"/>
      <c r="G66" s="302"/>
      <c r="H66" s="304"/>
      <c r="I66" s="303"/>
      <c r="J66" s="304"/>
      <c r="K66" s="304"/>
      <c r="L66" s="302"/>
      <c r="M66" s="302"/>
      <c r="N66" s="302"/>
      <c r="O66" s="304"/>
      <c r="P66" s="303"/>
      <c r="Q66" s="304"/>
      <c r="R66" s="302"/>
      <c r="S66" s="302"/>
      <c r="T66" s="302"/>
      <c r="U66" s="304"/>
      <c r="V66" s="303"/>
      <c r="W66" s="304"/>
    </row>
    <row r="67" spans="2:23">
      <c r="J67" s="305"/>
      <c r="Q67" s="305"/>
      <c r="W67" s="305"/>
    </row>
    <row r="69" spans="2:23" ht="16">
      <c r="B69" s="302"/>
      <c r="C69" s="303"/>
      <c r="D69" s="302"/>
      <c r="E69" s="302"/>
      <c r="F69" s="302"/>
      <c r="G69" s="302"/>
      <c r="H69" s="304"/>
      <c r="I69" s="303"/>
      <c r="J69" s="304"/>
      <c r="K69" s="304"/>
      <c r="L69" s="302"/>
      <c r="M69" s="302"/>
      <c r="N69" s="302"/>
      <c r="O69" s="304"/>
      <c r="P69" s="303"/>
      <c r="Q69" s="304"/>
      <c r="R69" s="302"/>
      <c r="S69" s="302"/>
      <c r="T69" s="302"/>
      <c r="U69" s="304"/>
      <c r="V69" s="303"/>
      <c r="W69" s="304"/>
    </row>
    <row r="71" spans="2:23" ht="16">
      <c r="B71" s="302"/>
      <c r="C71" s="303"/>
      <c r="D71" s="302"/>
      <c r="E71" s="302"/>
      <c r="F71" s="302"/>
      <c r="G71" s="302"/>
      <c r="H71" s="304"/>
      <c r="I71" s="303"/>
      <c r="J71" s="304"/>
      <c r="K71" s="304"/>
      <c r="L71" s="302"/>
      <c r="M71" s="302"/>
      <c r="N71" s="302"/>
      <c r="O71" s="304"/>
      <c r="P71" s="303"/>
      <c r="Q71" s="304"/>
      <c r="R71" s="302"/>
      <c r="S71" s="302"/>
      <c r="T71" s="302"/>
      <c r="U71" s="304"/>
      <c r="V71" s="303"/>
      <c r="W71" s="304"/>
    </row>
    <row r="73" spans="2:23" ht="16">
      <c r="J73" s="306"/>
      <c r="Q73" s="306"/>
      <c r="W73" s="306"/>
    </row>
  </sheetData>
  <mergeCells count="47">
    <mergeCell ref="B1:X1"/>
    <mergeCell ref="B2:M2"/>
    <mergeCell ref="B3:B8"/>
    <mergeCell ref="C3:C8"/>
    <mergeCell ref="D3:J3"/>
    <mergeCell ref="L3:Q3"/>
    <mergeCell ref="R3:W3"/>
    <mergeCell ref="X3:X8"/>
    <mergeCell ref="D6:E7"/>
    <mergeCell ref="F6:F7"/>
    <mergeCell ref="G6:G8"/>
    <mergeCell ref="H6:I6"/>
    <mergeCell ref="J6:K6"/>
    <mergeCell ref="L6:M7"/>
    <mergeCell ref="N6:N7"/>
    <mergeCell ref="R6:S7"/>
    <mergeCell ref="T6:T7"/>
    <mergeCell ref="U6:V6"/>
    <mergeCell ref="H8:I8"/>
    <mergeCell ref="J8:K8"/>
    <mergeCell ref="O8:P8"/>
    <mergeCell ref="U8:V8"/>
    <mergeCell ref="O6:P6"/>
    <mergeCell ref="C9:J9"/>
    <mergeCell ref="C18:J18"/>
    <mergeCell ref="C21:J21"/>
    <mergeCell ref="B23:H23"/>
    <mergeCell ref="B45:B47"/>
    <mergeCell ref="C45:C47"/>
    <mergeCell ref="D45:E46"/>
    <mergeCell ref="F45:F46"/>
    <mergeCell ref="G45:G47"/>
    <mergeCell ref="H45:I45"/>
    <mergeCell ref="C58:H58"/>
    <mergeCell ref="B60:H60"/>
    <mergeCell ref="U45:V45"/>
    <mergeCell ref="H47:I47"/>
    <mergeCell ref="J47:K47"/>
    <mergeCell ref="O47:P47"/>
    <mergeCell ref="U47:V47"/>
    <mergeCell ref="C48:J48"/>
    <mergeCell ref="J45:K45"/>
    <mergeCell ref="L45:M46"/>
    <mergeCell ref="N45:N46"/>
    <mergeCell ref="O45:P45"/>
    <mergeCell ref="R45:S46"/>
    <mergeCell ref="T45:T46"/>
  </mergeCells>
  <pageMargins left="0.28999999999999998" right="0.27" top="0.78740157480314965" bottom="0.78740157480314965" header="0.31496062992125984" footer="0.31496062992125984"/>
  <pageSetup paperSize="9" scale="3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11A4-A351-47AD-985F-8E98DF3F4549}">
  <sheetPr>
    <pageSetUpPr fitToPage="1"/>
  </sheetPr>
  <dimension ref="A8:S82"/>
  <sheetViews>
    <sheetView view="pageBreakPreview" topLeftCell="A9" zoomScale="85" zoomScaleNormal="85" zoomScaleSheetLayoutView="85" workbookViewId="0">
      <pane xSplit="2" ySplit="4" topLeftCell="C13" activePane="bottomRight" state="frozen"/>
      <selection activeCell="A9" sqref="A9"/>
      <selection pane="topRight" activeCell="C9" sqref="C9"/>
      <selection pane="bottomLeft" activeCell="A13" sqref="A13"/>
      <selection pane="bottomRight" activeCell="Q66" sqref="Q66"/>
    </sheetView>
  </sheetViews>
  <sheetFormatPr baseColWidth="10" defaultColWidth="8.83203125" defaultRowHeight="15"/>
  <cols>
    <col min="1" max="1" width="3.1640625" bestFit="1" customWidth="1"/>
    <col min="2" max="2" width="49.33203125" customWidth="1"/>
    <col min="3" max="3" width="4.1640625" bestFit="1" customWidth="1"/>
    <col min="4" max="4" width="6.6640625" bestFit="1" customWidth="1"/>
    <col min="6" max="7" width="8.1640625" style="1" customWidth="1"/>
    <col min="18" max="19" width="0" hidden="1" customWidth="1"/>
  </cols>
  <sheetData>
    <row r="8" spans="1:19" ht="16" thickBot="1"/>
    <row r="9" spans="1:19" ht="15" customHeight="1">
      <c r="A9" s="373" t="s">
        <v>59</v>
      </c>
      <c r="B9" s="374"/>
      <c r="C9" s="374"/>
      <c r="D9" s="374"/>
      <c r="E9" s="374"/>
      <c r="F9" s="374"/>
      <c r="G9" s="374"/>
      <c r="H9" s="374"/>
      <c r="I9" s="374"/>
      <c r="J9" s="374"/>
      <c r="K9" s="374"/>
      <c r="L9" s="374"/>
      <c r="M9" s="375"/>
      <c r="N9" s="67" t="s">
        <v>57</v>
      </c>
      <c r="O9" s="68"/>
      <c r="P9" s="67" t="s">
        <v>56</v>
      </c>
      <c r="Q9" s="68"/>
    </row>
    <row r="10" spans="1:19" ht="15" customHeight="1">
      <c r="A10" s="376"/>
      <c r="B10" s="377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8"/>
      <c r="N10" s="367" t="s">
        <v>63</v>
      </c>
      <c r="O10" s="368"/>
      <c r="P10" s="369" t="s">
        <v>58</v>
      </c>
      <c r="Q10" s="370"/>
    </row>
    <row r="11" spans="1:19" s="66" customFormat="1" ht="12" customHeight="1">
      <c r="A11" s="352" t="s">
        <v>27</v>
      </c>
      <c r="B11" s="353" t="s">
        <v>26</v>
      </c>
      <c r="C11" s="353" t="s">
        <v>0</v>
      </c>
      <c r="D11" s="353" t="s">
        <v>1</v>
      </c>
      <c r="E11" s="353" t="s">
        <v>4</v>
      </c>
      <c r="F11" s="372" t="s">
        <v>5</v>
      </c>
      <c r="G11" s="354" t="s">
        <v>53</v>
      </c>
      <c r="H11" s="353" t="s">
        <v>25</v>
      </c>
      <c r="I11" s="353"/>
      <c r="J11" s="353"/>
      <c r="K11" s="353"/>
      <c r="L11" s="353"/>
      <c r="M11" s="353"/>
      <c r="N11" s="353"/>
      <c r="O11" s="353"/>
      <c r="P11" s="353"/>
      <c r="Q11" s="371"/>
    </row>
    <row r="12" spans="1:19" s="66" customFormat="1" ht="12" customHeight="1">
      <c r="A12" s="352"/>
      <c r="B12" s="353"/>
      <c r="C12" s="353"/>
      <c r="D12" s="353"/>
      <c r="E12" s="353"/>
      <c r="F12" s="372"/>
      <c r="G12" s="355"/>
      <c r="H12" s="13">
        <v>1</v>
      </c>
      <c r="I12" s="13">
        <v>2</v>
      </c>
      <c r="J12" s="13">
        <v>3</v>
      </c>
      <c r="K12" s="13">
        <v>4</v>
      </c>
      <c r="L12" s="13">
        <v>5</v>
      </c>
      <c r="M12" s="13">
        <v>6</v>
      </c>
      <c r="N12" s="13">
        <v>7</v>
      </c>
      <c r="O12" s="13">
        <v>8</v>
      </c>
      <c r="P12" s="13">
        <v>9</v>
      </c>
      <c r="Q12" s="41">
        <v>10</v>
      </c>
    </row>
    <row r="13" spans="1:19" s="42" customFormat="1" ht="10" customHeight="1">
      <c r="A13" s="71">
        <v>1</v>
      </c>
      <c r="B13" s="69" t="s">
        <v>6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5"/>
    </row>
    <row r="14" spans="1:19" s="42" customFormat="1" ht="10" customHeight="1">
      <c r="A14" s="350"/>
      <c r="B14" s="348" t="s">
        <v>7</v>
      </c>
      <c r="C14" s="363">
        <v>1</v>
      </c>
      <c r="D14" s="363" t="s">
        <v>28</v>
      </c>
      <c r="E14" s="365">
        <v>0.10050000000000001</v>
      </c>
      <c r="F14" s="363">
        <v>9</v>
      </c>
      <c r="G14" s="73" t="s">
        <v>54</v>
      </c>
      <c r="H14" s="76"/>
      <c r="I14" s="43">
        <f t="shared" ref="I14:Q14" si="0">$E14/$F14</f>
        <v>1.1166666666666667E-2</v>
      </c>
      <c r="J14" s="43">
        <f t="shared" si="0"/>
        <v>1.1166666666666667E-2</v>
      </c>
      <c r="K14" s="43">
        <f t="shared" si="0"/>
        <v>1.1166666666666667E-2</v>
      </c>
      <c r="L14" s="43">
        <f t="shared" si="0"/>
        <v>1.1166666666666667E-2</v>
      </c>
      <c r="M14" s="43">
        <f t="shared" si="0"/>
        <v>1.1166666666666667E-2</v>
      </c>
      <c r="N14" s="43">
        <f t="shared" si="0"/>
        <v>1.1166666666666667E-2</v>
      </c>
      <c r="O14" s="43">
        <f t="shared" si="0"/>
        <v>1.1166666666666667E-2</v>
      </c>
      <c r="P14" s="43">
        <f t="shared" si="0"/>
        <v>1.1166666666666667E-2</v>
      </c>
      <c r="Q14" s="46">
        <f t="shared" si="0"/>
        <v>1.1166666666666667E-2</v>
      </c>
      <c r="R14" s="44">
        <f>SUM(H14:Q14)</f>
        <v>0.10050000000000002</v>
      </c>
      <c r="S14" s="42" t="b">
        <f>R14=E14</f>
        <v>1</v>
      </c>
    </row>
    <row r="15" spans="1:19" s="42" customFormat="1" ht="10" customHeight="1">
      <c r="A15" s="351"/>
      <c r="B15" s="349"/>
      <c r="C15" s="364"/>
      <c r="D15" s="364"/>
      <c r="E15" s="366"/>
      <c r="F15" s="364"/>
      <c r="G15" s="74" t="s">
        <v>55</v>
      </c>
      <c r="H15" s="76"/>
      <c r="I15" s="45">
        <f t="shared" ref="I15:M15" si="1">$E14/$F14</f>
        <v>1.1166666666666667E-2</v>
      </c>
      <c r="J15" s="45">
        <f t="shared" si="1"/>
        <v>1.1166666666666667E-2</v>
      </c>
      <c r="K15" s="45">
        <f t="shared" si="1"/>
        <v>1.1166666666666667E-2</v>
      </c>
      <c r="L15" s="45">
        <f t="shared" si="1"/>
        <v>1.1166666666666667E-2</v>
      </c>
      <c r="M15" s="45">
        <f t="shared" si="1"/>
        <v>1.1166666666666667E-2</v>
      </c>
      <c r="N15" s="45"/>
      <c r="O15" s="45"/>
      <c r="P15" s="45"/>
      <c r="Q15" s="45"/>
      <c r="R15" s="44"/>
    </row>
    <row r="16" spans="1:19" s="42" customFormat="1" ht="10" customHeight="1">
      <c r="A16" s="71">
        <v>2</v>
      </c>
      <c r="B16" s="69" t="s">
        <v>8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5"/>
    </row>
    <row r="17" spans="1:19" s="42" customFormat="1" ht="10" customHeight="1">
      <c r="A17" s="350"/>
      <c r="B17" s="348" t="s">
        <v>9</v>
      </c>
      <c r="C17" s="363">
        <v>1</v>
      </c>
      <c r="D17" s="363" t="s">
        <v>28</v>
      </c>
      <c r="E17" s="365">
        <v>1.2800000000000001E-2</v>
      </c>
      <c r="F17" s="363">
        <v>3</v>
      </c>
      <c r="G17" s="73" t="s">
        <v>54</v>
      </c>
      <c r="H17" s="76"/>
      <c r="I17" s="43">
        <f t="shared" ref="I17:L19" si="2">$E17/$F17</f>
        <v>4.2666666666666669E-3</v>
      </c>
      <c r="J17" s="43">
        <f t="shared" si="2"/>
        <v>4.2666666666666669E-3</v>
      </c>
      <c r="K17" s="43">
        <f t="shared" si="2"/>
        <v>4.2666666666666669E-3</v>
      </c>
      <c r="L17" s="77"/>
      <c r="M17" s="77"/>
      <c r="N17" s="77"/>
      <c r="O17" s="77"/>
      <c r="P17" s="77"/>
      <c r="Q17" s="77"/>
      <c r="R17" s="44">
        <f t="shared" ref="R17:R62" si="3">SUM(H17:Q17)</f>
        <v>1.2800000000000001E-2</v>
      </c>
      <c r="S17" s="42" t="b">
        <f t="shared" ref="S17:S19" si="4">R17=E17</f>
        <v>1</v>
      </c>
    </row>
    <row r="18" spans="1:19" s="42" customFormat="1" ht="10" customHeight="1">
      <c r="A18" s="351"/>
      <c r="B18" s="349"/>
      <c r="C18" s="364"/>
      <c r="D18" s="364"/>
      <c r="E18" s="366"/>
      <c r="F18" s="364"/>
      <c r="G18" s="74" t="s">
        <v>55</v>
      </c>
      <c r="H18" s="76"/>
      <c r="I18" s="77"/>
      <c r="J18" s="45">
        <f t="shared" ref="J18" si="5">$E17/$F17</f>
        <v>4.2666666666666669E-3</v>
      </c>
      <c r="K18" s="45">
        <f t="shared" ref="K18:L18" si="6">$E17/$F17</f>
        <v>4.2666666666666669E-3</v>
      </c>
      <c r="L18" s="45">
        <f t="shared" si="6"/>
        <v>4.2666666666666669E-3</v>
      </c>
      <c r="M18" s="77"/>
      <c r="N18" s="77"/>
      <c r="O18" s="77"/>
      <c r="P18" s="77"/>
      <c r="Q18" s="77"/>
      <c r="R18" s="44"/>
    </row>
    <row r="19" spans="1:19" s="42" customFormat="1" ht="10" customHeight="1">
      <c r="A19" s="350"/>
      <c r="B19" s="348" t="s">
        <v>10</v>
      </c>
      <c r="C19" s="363">
        <v>1</v>
      </c>
      <c r="D19" s="363" t="s">
        <v>28</v>
      </c>
      <c r="E19" s="365">
        <v>5.9400000000000001E-2</v>
      </c>
      <c r="F19" s="363">
        <v>2</v>
      </c>
      <c r="G19" s="73" t="s">
        <v>54</v>
      </c>
      <c r="H19" s="76"/>
      <c r="I19" s="77"/>
      <c r="J19" s="77"/>
      <c r="K19" s="43">
        <f t="shared" si="2"/>
        <v>2.9700000000000001E-2</v>
      </c>
      <c r="L19" s="43">
        <f t="shared" si="2"/>
        <v>2.9700000000000001E-2</v>
      </c>
      <c r="M19" s="77"/>
      <c r="N19" s="77"/>
      <c r="O19" s="77"/>
      <c r="P19" s="77"/>
      <c r="Q19" s="77"/>
      <c r="R19" s="44">
        <f t="shared" si="3"/>
        <v>5.9400000000000001E-2</v>
      </c>
      <c r="S19" s="42" t="b">
        <f t="shared" si="4"/>
        <v>1</v>
      </c>
    </row>
    <row r="20" spans="1:19" s="42" customFormat="1" ht="10" customHeight="1">
      <c r="A20" s="351"/>
      <c r="B20" s="349"/>
      <c r="C20" s="364"/>
      <c r="D20" s="364"/>
      <c r="E20" s="366"/>
      <c r="F20" s="364"/>
      <c r="G20" s="74" t="s">
        <v>55</v>
      </c>
      <c r="H20" s="76"/>
      <c r="I20" s="77"/>
      <c r="J20" s="77"/>
      <c r="K20" s="77"/>
      <c r="L20" s="45">
        <f>$E19</f>
        <v>5.9400000000000001E-2</v>
      </c>
      <c r="M20" s="77"/>
      <c r="N20" s="77"/>
      <c r="O20" s="77"/>
      <c r="P20" s="77"/>
      <c r="Q20" s="77"/>
      <c r="R20" s="44"/>
    </row>
    <row r="21" spans="1:19" s="42" customFormat="1" ht="10" customHeight="1">
      <c r="A21" s="71">
        <v>3</v>
      </c>
      <c r="B21" s="69" t="s">
        <v>11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5"/>
      <c r="R21" s="44"/>
    </row>
    <row r="22" spans="1:19" s="42" customFormat="1" ht="10" customHeight="1">
      <c r="A22" s="350"/>
      <c r="B22" s="348" t="s">
        <v>12</v>
      </c>
      <c r="C22" s="363">
        <v>1</v>
      </c>
      <c r="D22" s="363" t="s">
        <v>28</v>
      </c>
      <c r="E22" s="365">
        <v>2.93E-2</v>
      </c>
      <c r="F22" s="363">
        <v>3</v>
      </c>
      <c r="G22" s="73" t="s">
        <v>54</v>
      </c>
      <c r="H22" s="76"/>
      <c r="I22" s="77"/>
      <c r="J22" s="77"/>
      <c r="K22" s="77"/>
      <c r="L22" s="43">
        <f t="shared" ref="L22:P30" si="7">$E22/$F22</f>
        <v>9.7666666666666666E-3</v>
      </c>
      <c r="M22" s="43">
        <f t="shared" si="7"/>
        <v>9.7666666666666666E-3</v>
      </c>
      <c r="N22" s="43">
        <f t="shared" si="7"/>
        <v>9.7666666666666666E-3</v>
      </c>
      <c r="O22" s="77"/>
      <c r="P22" s="77"/>
      <c r="Q22" s="77"/>
      <c r="R22" s="44">
        <f t="shared" si="3"/>
        <v>2.93E-2</v>
      </c>
      <c r="S22" s="42" t="b">
        <f t="shared" ref="S22:S30" si="8">R22=E22</f>
        <v>1</v>
      </c>
    </row>
    <row r="23" spans="1:19" s="42" customFormat="1" ht="10" customHeight="1">
      <c r="A23" s="351"/>
      <c r="B23" s="349"/>
      <c r="C23" s="364"/>
      <c r="D23" s="364"/>
      <c r="E23" s="366"/>
      <c r="F23" s="364"/>
      <c r="G23" s="74" t="s">
        <v>55</v>
      </c>
      <c r="H23" s="76"/>
      <c r="I23" s="77"/>
      <c r="J23" s="77"/>
      <c r="K23" s="77"/>
      <c r="L23" s="45">
        <f>$E22*0.2</f>
        <v>5.8600000000000006E-3</v>
      </c>
      <c r="M23" s="45">
        <f>$E22*0.3</f>
        <v>8.7899999999999992E-3</v>
      </c>
      <c r="N23" s="45"/>
      <c r="O23" s="45"/>
      <c r="P23" s="77"/>
      <c r="Q23" s="77"/>
      <c r="R23" s="44"/>
    </row>
    <row r="24" spans="1:19" s="42" customFormat="1" ht="10" customHeight="1">
      <c r="A24" s="350"/>
      <c r="B24" s="348" t="s">
        <v>13</v>
      </c>
      <c r="C24" s="363">
        <v>1</v>
      </c>
      <c r="D24" s="363" t="s">
        <v>28</v>
      </c>
      <c r="E24" s="365">
        <v>3.3500000000000002E-2</v>
      </c>
      <c r="F24" s="363">
        <v>3</v>
      </c>
      <c r="G24" s="73" t="s">
        <v>54</v>
      </c>
      <c r="H24" s="76"/>
      <c r="I24" s="77"/>
      <c r="J24" s="77"/>
      <c r="K24" s="77"/>
      <c r="L24" s="77"/>
      <c r="M24" s="77"/>
      <c r="N24" s="43">
        <f t="shared" si="7"/>
        <v>1.1166666666666667E-2</v>
      </c>
      <c r="O24" s="43">
        <f t="shared" si="7"/>
        <v>1.1166666666666667E-2</v>
      </c>
      <c r="P24" s="43">
        <f t="shared" si="7"/>
        <v>1.1166666666666667E-2</v>
      </c>
      <c r="Q24" s="77"/>
      <c r="R24" s="44">
        <f t="shared" si="3"/>
        <v>3.3500000000000002E-2</v>
      </c>
      <c r="S24" s="42" t="b">
        <f t="shared" si="8"/>
        <v>1</v>
      </c>
    </row>
    <row r="25" spans="1:19" s="42" customFormat="1" ht="10" customHeight="1">
      <c r="A25" s="351"/>
      <c r="B25" s="349"/>
      <c r="C25" s="364"/>
      <c r="D25" s="364"/>
      <c r="E25" s="366"/>
      <c r="F25" s="364"/>
      <c r="G25" s="74" t="s">
        <v>55</v>
      </c>
      <c r="H25" s="76"/>
      <c r="I25" s="77"/>
      <c r="J25" s="77"/>
      <c r="K25" s="77"/>
      <c r="L25" s="77"/>
      <c r="M25" s="77"/>
      <c r="N25" s="45"/>
      <c r="O25" s="45"/>
      <c r="P25" s="45"/>
      <c r="Q25" s="77"/>
      <c r="R25" s="44"/>
    </row>
    <row r="26" spans="1:19" s="42" customFormat="1" ht="10" customHeight="1">
      <c r="A26" s="350"/>
      <c r="B26" s="348" t="s">
        <v>14</v>
      </c>
      <c r="C26" s="363">
        <v>1</v>
      </c>
      <c r="D26" s="363" t="s">
        <v>28</v>
      </c>
      <c r="E26" s="365">
        <v>1.17E-2</v>
      </c>
      <c r="F26" s="363">
        <v>4</v>
      </c>
      <c r="G26" s="73" t="s">
        <v>54</v>
      </c>
      <c r="H26" s="76"/>
      <c r="I26" s="77"/>
      <c r="J26" s="77"/>
      <c r="K26" s="77"/>
      <c r="L26" s="77"/>
      <c r="M26" s="43">
        <f t="shared" si="7"/>
        <v>2.9250000000000001E-3</v>
      </c>
      <c r="N26" s="43">
        <f t="shared" si="7"/>
        <v>2.9250000000000001E-3</v>
      </c>
      <c r="O26" s="43">
        <f t="shared" si="7"/>
        <v>2.9250000000000001E-3</v>
      </c>
      <c r="P26" s="43">
        <f t="shared" si="7"/>
        <v>2.9250000000000001E-3</v>
      </c>
      <c r="Q26" s="77"/>
      <c r="R26" s="44">
        <f t="shared" si="3"/>
        <v>1.17E-2</v>
      </c>
      <c r="S26" s="42" t="b">
        <f t="shared" si="8"/>
        <v>1</v>
      </c>
    </row>
    <row r="27" spans="1:19" s="42" customFormat="1" ht="10" customHeight="1">
      <c r="A27" s="351"/>
      <c r="B27" s="349"/>
      <c r="C27" s="364"/>
      <c r="D27" s="364"/>
      <c r="E27" s="366"/>
      <c r="F27" s="364"/>
      <c r="G27" s="74" t="s">
        <v>55</v>
      </c>
      <c r="H27" s="76"/>
      <c r="I27" s="77"/>
      <c r="J27" s="77"/>
      <c r="K27" s="77"/>
      <c r="L27" s="77"/>
      <c r="M27" s="45">
        <f t="shared" ref="M27" si="9">$E26/$F26</f>
        <v>2.9250000000000001E-3</v>
      </c>
      <c r="N27" s="45"/>
      <c r="O27" s="45"/>
      <c r="P27" s="45"/>
      <c r="Q27" s="77"/>
      <c r="R27" s="44"/>
    </row>
    <row r="28" spans="1:19" s="42" customFormat="1" ht="10" customHeight="1">
      <c r="A28" s="350"/>
      <c r="B28" s="348" t="s">
        <v>15</v>
      </c>
      <c r="C28" s="363">
        <v>1</v>
      </c>
      <c r="D28" s="363" t="s">
        <v>28</v>
      </c>
      <c r="E28" s="365">
        <v>5.8999999999999999E-3</v>
      </c>
      <c r="F28" s="363">
        <v>4</v>
      </c>
      <c r="G28" s="73" t="s">
        <v>54</v>
      </c>
      <c r="H28" s="76"/>
      <c r="I28" s="77"/>
      <c r="J28" s="77"/>
      <c r="K28" s="77"/>
      <c r="L28" s="43">
        <f t="shared" si="7"/>
        <v>1.475E-3</v>
      </c>
      <c r="M28" s="43">
        <f t="shared" si="7"/>
        <v>1.475E-3</v>
      </c>
      <c r="N28" s="43">
        <f t="shared" si="7"/>
        <v>1.475E-3</v>
      </c>
      <c r="O28" s="43">
        <f t="shared" si="7"/>
        <v>1.475E-3</v>
      </c>
      <c r="P28" s="77"/>
      <c r="Q28" s="77"/>
      <c r="R28" s="44">
        <f t="shared" si="3"/>
        <v>5.8999999999999999E-3</v>
      </c>
      <c r="S28" s="42" t="b">
        <f t="shared" si="8"/>
        <v>1</v>
      </c>
    </row>
    <row r="29" spans="1:19" s="42" customFormat="1" ht="10" customHeight="1">
      <c r="A29" s="351"/>
      <c r="B29" s="349"/>
      <c r="C29" s="364"/>
      <c r="D29" s="364"/>
      <c r="E29" s="366"/>
      <c r="F29" s="364"/>
      <c r="G29" s="74" t="s">
        <v>55</v>
      </c>
      <c r="H29" s="76"/>
      <c r="I29" s="77"/>
      <c r="J29" s="77"/>
      <c r="K29" s="77"/>
      <c r="L29" s="77"/>
      <c r="M29" s="45">
        <f t="shared" ref="M29" si="10">$E28/$F28</f>
        <v>1.475E-3</v>
      </c>
      <c r="N29" s="45"/>
      <c r="O29" s="45"/>
      <c r="P29" s="45"/>
      <c r="Q29" s="77"/>
      <c r="R29" s="44"/>
    </row>
    <row r="30" spans="1:19" s="42" customFormat="1" ht="10" customHeight="1">
      <c r="A30" s="350"/>
      <c r="B30" s="348" t="s">
        <v>16</v>
      </c>
      <c r="C30" s="363">
        <v>1</v>
      </c>
      <c r="D30" s="363" t="s">
        <v>28</v>
      </c>
      <c r="E30" s="365">
        <v>2.35E-2</v>
      </c>
      <c r="F30" s="363">
        <v>2</v>
      </c>
      <c r="G30" s="73" t="s">
        <v>54</v>
      </c>
      <c r="H30" s="76"/>
      <c r="I30" s="77"/>
      <c r="J30" s="77"/>
      <c r="K30" s="77"/>
      <c r="L30" s="77"/>
      <c r="M30" s="77"/>
      <c r="N30" s="43">
        <f t="shared" si="7"/>
        <v>1.175E-2</v>
      </c>
      <c r="O30" s="43">
        <f t="shared" si="7"/>
        <v>1.175E-2</v>
      </c>
      <c r="P30" s="77"/>
      <c r="Q30" s="77"/>
      <c r="R30" s="44">
        <f t="shared" si="3"/>
        <v>2.35E-2</v>
      </c>
      <c r="S30" s="42" t="b">
        <f t="shared" si="8"/>
        <v>1</v>
      </c>
    </row>
    <row r="31" spans="1:19" s="42" customFormat="1" ht="10" customHeight="1">
      <c r="A31" s="351"/>
      <c r="B31" s="349"/>
      <c r="C31" s="364"/>
      <c r="D31" s="364"/>
      <c r="E31" s="366"/>
      <c r="F31" s="364"/>
      <c r="G31" s="74" t="s">
        <v>55</v>
      </c>
      <c r="H31" s="76"/>
      <c r="I31" s="77"/>
      <c r="J31" s="77"/>
      <c r="K31" s="77"/>
      <c r="L31" s="77"/>
      <c r="M31" s="77"/>
      <c r="N31" s="45"/>
      <c r="O31" s="45"/>
      <c r="P31" s="77"/>
      <c r="Q31" s="77"/>
      <c r="R31" s="44"/>
    </row>
    <row r="32" spans="1:19" s="42" customFormat="1" ht="10" customHeight="1">
      <c r="A32" s="72">
        <v>4</v>
      </c>
      <c r="B32" s="69" t="s">
        <v>17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5"/>
      <c r="R32" s="44"/>
    </row>
    <row r="33" spans="1:19" s="42" customFormat="1" ht="10" customHeight="1">
      <c r="A33" s="350"/>
      <c r="B33" s="348" t="s">
        <v>18</v>
      </c>
      <c r="C33" s="363">
        <v>1</v>
      </c>
      <c r="D33" s="363" t="s">
        <v>28</v>
      </c>
      <c r="E33" s="365">
        <v>0.32479999999999998</v>
      </c>
      <c r="F33" s="363">
        <v>6</v>
      </c>
      <c r="G33" s="73" t="s">
        <v>54</v>
      </c>
      <c r="H33" s="76"/>
      <c r="I33" s="77"/>
      <c r="J33" s="77"/>
      <c r="K33" s="77"/>
      <c r="L33" s="43">
        <f t="shared" ref="L33:Q33" si="11">$E33/$F33</f>
        <v>5.4133333333333332E-2</v>
      </c>
      <c r="M33" s="43">
        <f t="shared" si="11"/>
        <v>5.4133333333333332E-2</v>
      </c>
      <c r="N33" s="43">
        <f t="shared" si="11"/>
        <v>5.4133333333333332E-2</v>
      </c>
      <c r="O33" s="43">
        <f t="shared" si="11"/>
        <v>5.4133333333333332E-2</v>
      </c>
      <c r="P33" s="43">
        <f t="shared" si="11"/>
        <v>5.4133333333333332E-2</v>
      </c>
      <c r="Q33" s="43">
        <f t="shared" si="11"/>
        <v>5.4133333333333332E-2</v>
      </c>
      <c r="R33" s="44">
        <f t="shared" si="3"/>
        <v>0.32479999999999998</v>
      </c>
      <c r="S33" s="42" t="b">
        <f>R33=E33</f>
        <v>1</v>
      </c>
    </row>
    <row r="34" spans="1:19" s="42" customFormat="1" ht="10" customHeight="1">
      <c r="A34" s="351"/>
      <c r="B34" s="349"/>
      <c r="C34" s="364"/>
      <c r="D34" s="364"/>
      <c r="E34" s="366"/>
      <c r="F34" s="364"/>
      <c r="G34" s="74" t="s">
        <v>55</v>
      </c>
      <c r="H34" s="76"/>
      <c r="I34" s="77"/>
      <c r="J34" s="77"/>
      <c r="K34" s="77"/>
      <c r="L34" s="45">
        <v>0.03</v>
      </c>
      <c r="M34" s="45"/>
      <c r="N34" s="45"/>
      <c r="O34" s="45"/>
      <c r="P34" s="45"/>
      <c r="Q34" s="45"/>
      <c r="R34" s="44"/>
    </row>
    <row r="35" spans="1:19" s="42" customFormat="1" ht="10" customHeight="1">
      <c r="A35" s="72">
        <v>5</v>
      </c>
      <c r="B35" s="69" t="s">
        <v>19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5"/>
      <c r="R35" s="44"/>
    </row>
    <row r="36" spans="1:19" s="42" customFormat="1" ht="10" customHeight="1">
      <c r="A36" s="350"/>
      <c r="B36" s="348" t="s">
        <v>20</v>
      </c>
      <c r="C36" s="363">
        <v>1</v>
      </c>
      <c r="D36" s="363" t="s">
        <v>28</v>
      </c>
      <c r="E36" s="365">
        <v>8.3999999999999995E-3</v>
      </c>
      <c r="F36" s="363">
        <v>2</v>
      </c>
      <c r="G36" s="73" t="s">
        <v>54</v>
      </c>
      <c r="H36" s="76"/>
      <c r="I36" s="77"/>
      <c r="J36" s="43">
        <f t="shared" ref="J36:Q45" si="12">$E36/$F36</f>
        <v>4.1999999999999997E-3</v>
      </c>
      <c r="K36" s="43">
        <f t="shared" si="12"/>
        <v>4.1999999999999997E-3</v>
      </c>
      <c r="L36" s="77"/>
      <c r="M36" s="77"/>
      <c r="N36" s="77"/>
      <c r="O36" s="77"/>
      <c r="P36" s="77"/>
      <c r="Q36" s="77"/>
      <c r="R36" s="44">
        <f t="shared" si="3"/>
        <v>8.3999999999999995E-3</v>
      </c>
      <c r="S36" s="42" t="b">
        <f>R36=E36</f>
        <v>1</v>
      </c>
    </row>
    <row r="37" spans="1:19" s="42" customFormat="1" ht="10" customHeight="1">
      <c r="A37" s="351"/>
      <c r="B37" s="349"/>
      <c r="C37" s="364"/>
      <c r="D37" s="364"/>
      <c r="E37" s="366"/>
      <c r="F37" s="364"/>
      <c r="G37" s="74" t="s">
        <v>55</v>
      </c>
      <c r="H37" s="76"/>
      <c r="I37" s="77"/>
      <c r="J37" s="45">
        <f t="shared" ref="J37" si="13">$E36/$F36</f>
        <v>4.1999999999999997E-3</v>
      </c>
      <c r="K37" s="45">
        <f t="shared" ref="K37" si="14">$E36/$F36</f>
        <v>4.1999999999999997E-3</v>
      </c>
      <c r="L37" s="77"/>
      <c r="M37" s="77"/>
      <c r="N37" s="77"/>
      <c r="O37" s="77"/>
      <c r="P37" s="77"/>
      <c r="Q37" s="77"/>
      <c r="R37" s="44"/>
    </row>
    <row r="38" spans="1:19" s="42" customFormat="1" ht="10" customHeight="1">
      <c r="A38" s="72">
        <v>6</v>
      </c>
      <c r="B38" s="69" t="s">
        <v>21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5"/>
      <c r="R38" s="44"/>
    </row>
    <row r="39" spans="1:19" s="42" customFormat="1" ht="10" customHeight="1">
      <c r="A39" s="350"/>
      <c r="B39" s="348" t="s">
        <v>41</v>
      </c>
      <c r="C39" s="363">
        <v>1</v>
      </c>
      <c r="D39" s="363" t="s">
        <v>45</v>
      </c>
      <c r="E39" s="365">
        <v>9.1999999999999998E-3</v>
      </c>
      <c r="F39" s="363">
        <v>4</v>
      </c>
      <c r="G39" s="73" t="s">
        <v>54</v>
      </c>
      <c r="H39" s="77"/>
      <c r="I39" s="77"/>
      <c r="J39" s="77"/>
      <c r="K39" s="77"/>
      <c r="L39" s="77"/>
      <c r="M39" s="77"/>
      <c r="N39" s="43">
        <f t="shared" si="12"/>
        <v>2.3E-3</v>
      </c>
      <c r="O39" s="43">
        <f t="shared" si="12"/>
        <v>2.3E-3</v>
      </c>
      <c r="P39" s="43">
        <f t="shared" si="12"/>
        <v>2.3E-3</v>
      </c>
      <c r="Q39" s="46">
        <f t="shared" si="12"/>
        <v>2.3E-3</v>
      </c>
      <c r="R39" s="44">
        <f t="shared" si="3"/>
        <v>9.1999999999999998E-3</v>
      </c>
      <c r="S39" s="42" t="b">
        <f>R39=E39</f>
        <v>1</v>
      </c>
    </row>
    <row r="40" spans="1:19" s="42" customFormat="1" ht="10" customHeight="1">
      <c r="A40" s="351"/>
      <c r="B40" s="349"/>
      <c r="C40" s="364"/>
      <c r="D40" s="364"/>
      <c r="E40" s="366"/>
      <c r="F40" s="364"/>
      <c r="G40" s="74" t="s">
        <v>55</v>
      </c>
      <c r="H40" s="77"/>
      <c r="I40" s="77"/>
      <c r="J40" s="77"/>
      <c r="K40" s="77"/>
      <c r="L40" s="77"/>
      <c r="M40" s="77"/>
      <c r="N40" s="45"/>
      <c r="O40" s="45"/>
      <c r="P40" s="45"/>
      <c r="Q40" s="45"/>
      <c r="R40" s="44"/>
    </row>
    <row r="41" spans="1:19" s="42" customFormat="1" ht="10" customHeight="1">
      <c r="A41" s="350"/>
      <c r="B41" s="348" t="s">
        <v>42</v>
      </c>
      <c r="C41" s="363">
        <v>1</v>
      </c>
      <c r="D41" s="363" t="s">
        <v>45</v>
      </c>
      <c r="E41" s="365">
        <v>5.0299999999999997E-2</v>
      </c>
      <c r="F41" s="363">
        <v>4</v>
      </c>
      <c r="G41" s="73" t="s">
        <v>54</v>
      </c>
      <c r="H41" s="77"/>
      <c r="I41" s="77"/>
      <c r="J41" s="77"/>
      <c r="K41" s="77"/>
      <c r="L41" s="77"/>
      <c r="M41" s="77"/>
      <c r="N41" s="43">
        <f t="shared" si="12"/>
        <v>1.2574999999999999E-2</v>
      </c>
      <c r="O41" s="43">
        <f t="shared" si="12"/>
        <v>1.2574999999999999E-2</v>
      </c>
      <c r="P41" s="43">
        <f t="shared" si="12"/>
        <v>1.2574999999999999E-2</v>
      </c>
      <c r="Q41" s="46">
        <f t="shared" si="12"/>
        <v>1.2574999999999999E-2</v>
      </c>
      <c r="R41" s="44"/>
    </row>
    <row r="42" spans="1:19" s="42" customFormat="1" ht="10" customHeight="1">
      <c r="A42" s="351"/>
      <c r="B42" s="349"/>
      <c r="C42" s="364"/>
      <c r="D42" s="364"/>
      <c r="E42" s="366"/>
      <c r="F42" s="364">
        <v>4</v>
      </c>
      <c r="G42" s="74" t="s">
        <v>55</v>
      </c>
      <c r="H42" s="77"/>
      <c r="I42" s="77"/>
      <c r="J42" s="77"/>
      <c r="K42" s="77"/>
      <c r="L42" s="77"/>
      <c r="M42" s="77"/>
      <c r="N42" s="45"/>
      <c r="O42" s="45"/>
      <c r="P42" s="45"/>
      <c r="Q42" s="45"/>
      <c r="R42" s="44"/>
    </row>
    <row r="43" spans="1:19" s="42" customFormat="1" ht="10" customHeight="1">
      <c r="A43" s="350"/>
      <c r="B43" s="348" t="s">
        <v>43</v>
      </c>
      <c r="C43" s="363">
        <v>2</v>
      </c>
      <c r="D43" s="363" t="s">
        <v>45</v>
      </c>
      <c r="E43" s="365">
        <v>7.1199999999999999E-2</v>
      </c>
      <c r="F43" s="363">
        <v>4</v>
      </c>
      <c r="G43" s="73" t="s">
        <v>54</v>
      </c>
      <c r="H43" s="77"/>
      <c r="I43" s="77"/>
      <c r="J43" s="77"/>
      <c r="K43" s="77"/>
      <c r="L43" s="77"/>
      <c r="M43" s="77"/>
      <c r="N43" s="43">
        <f t="shared" si="12"/>
        <v>1.78E-2</v>
      </c>
      <c r="O43" s="43">
        <f t="shared" si="12"/>
        <v>1.78E-2</v>
      </c>
      <c r="P43" s="43">
        <f t="shared" si="12"/>
        <v>1.78E-2</v>
      </c>
      <c r="Q43" s="46">
        <f t="shared" si="12"/>
        <v>1.78E-2</v>
      </c>
      <c r="R43" s="44"/>
    </row>
    <row r="44" spans="1:19" s="42" customFormat="1" ht="10" customHeight="1">
      <c r="A44" s="351"/>
      <c r="B44" s="349"/>
      <c r="C44" s="364"/>
      <c r="D44" s="364"/>
      <c r="E44" s="366"/>
      <c r="F44" s="364">
        <v>4</v>
      </c>
      <c r="G44" s="74" t="s">
        <v>55</v>
      </c>
      <c r="H44" s="77"/>
      <c r="I44" s="77"/>
      <c r="J44" s="77"/>
      <c r="K44" s="77"/>
      <c r="L44" s="77"/>
      <c r="M44" s="77"/>
      <c r="N44" s="45"/>
      <c r="O44" s="45"/>
      <c r="P44" s="45"/>
      <c r="Q44" s="45"/>
      <c r="R44" s="44"/>
    </row>
    <row r="45" spans="1:19" s="42" customFormat="1" ht="10" customHeight="1">
      <c r="A45" s="350"/>
      <c r="B45" s="348" t="s">
        <v>44</v>
      </c>
      <c r="C45" s="363">
        <v>2</v>
      </c>
      <c r="D45" s="363" t="s">
        <v>45</v>
      </c>
      <c r="E45" s="365">
        <v>3.3999999999999998E-3</v>
      </c>
      <c r="F45" s="363">
        <v>4</v>
      </c>
      <c r="G45" s="73" t="s">
        <v>54</v>
      </c>
      <c r="H45" s="77"/>
      <c r="I45" s="77"/>
      <c r="J45" s="77"/>
      <c r="K45" s="77"/>
      <c r="L45" s="77"/>
      <c r="M45" s="77"/>
      <c r="N45" s="43">
        <f t="shared" si="12"/>
        <v>8.4999999999999995E-4</v>
      </c>
      <c r="O45" s="43">
        <f t="shared" si="12"/>
        <v>8.4999999999999995E-4</v>
      </c>
      <c r="P45" s="43">
        <f t="shared" si="12"/>
        <v>8.4999999999999995E-4</v>
      </c>
      <c r="Q45" s="46">
        <f t="shared" si="12"/>
        <v>8.4999999999999995E-4</v>
      </c>
      <c r="R45" s="44"/>
    </row>
    <row r="46" spans="1:19" s="42" customFormat="1" ht="10" customHeight="1">
      <c r="A46" s="351"/>
      <c r="B46" s="349"/>
      <c r="C46" s="364"/>
      <c r="D46" s="364"/>
      <c r="E46" s="366"/>
      <c r="F46" s="364">
        <v>4</v>
      </c>
      <c r="G46" s="74" t="s">
        <v>55</v>
      </c>
      <c r="H46" s="77"/>
      <c r="I46" s="77"/>
      <c r="J46" s="77"/>
      <c r="K46" s="77"/>
      <c r="L46" s="77"/>
      <c r="M46" s="77"/>
      <c r="N46" s="45"/>
      <c r="O46" s="45"/>
      <c r="P46" s="45"/>
      <c r="Q46" s="45"/>
      <c r="R46" s="44"/>
    </row>
    <row r="47" spans="1:19" s="42" customFormat="1" ht="10" customHeight="1">
      <c r="A47" s="72">
        <v>7</v>
      </c>
      <c r="B47" s="69" t="s">
        <v>22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5"/>
      <c r="R47" s="44"/>
    </row>
    <row r="48" spans="1:19" s="42" customFormat="1" ht="10" customHeight="1">
      <c r="A48" s="350"/>
      <c r="B48" s="348" t="s">
        <v>46</v>
      </c>
      <c r="C48" s="363">
        <v>1</v>
      </c>
      <c r="D48" s="363" t="s">
        <v>45</v>
      </c>
      <c r="E48" s="365">
        <v>1.6799999999999999E-2</v>
      </c>
      <c r="F48" s="363">
        <v>8</v>
      </c>
      <c r="G48" s="73" t="s">
        <v>54</v>
      </c>
      <c r="H48" s="77"/>
      <c r="I48" s="77"/>
      <c r="J48" s="77"/>
      <c r="K48" s="77"/>
      <c r="L48" s="43">
        <f>$E48</f>
        <v>1.6799999999999999E-2</v>
      </c>
      <c r="M48" s="77"/>
      <c r="N48" s="77"/>
      <c r="O48" s="77"/>
      <c r="P48" s="77"/>
      <c r="Q48" s="77"/>
      <c r="R48" s="44">
        <f t="shared" si="3"/>
        <v>1.6799999999999999E-2</v>
      </c>
      <c r="S48" s="42" t="b">
        <f>R48=E48</f>
        <v>1</v>
      </c>
    </row>
    <row r="49" spans="1:19" s="42" customFormat="1" ht="10" customHeight="1">
      <c r="A49" s="351"/>
      <c r="B49" s="349"/>
      <c r="C49" s="364"/>
      <c r="D49" s="364"/>
      <c r="E49" s="366"/>
      <c r="F49" s="364"/>
      <c r="G49" s="74" t="s">
        <v>55</v>
      </c>
      <c r="H49" s="77"/>
      <c r="I49" s="77"/>
      <c r="J49" s="77"/>
      <c r="K49" s="77"/>
      <c r="L49" s="77"/>
      <c r="M49" s="45">
        <f>$E48</f>
        <v>1.6799999999999999E-2</v>
      </c>
      <c r="N49" s="77"/>
      <c r="O49" s="77"/>
      <c r="P49" s="77"/>
      <c r="Q49" s="77"/>
      <c r="R49" s="44"/>
    </row>
    <row r="50" spans="1:19" s="42" customFormat="1" ht="10" customHeight="1">
      <c r="A50" s="350"/>
      <c r="B50" s="348" t="s">
        <v>47</v>
      </c>
      <c r="C50" s="363">
        <v>1</v>
      </c>
      <c r="D50" s="363" t="s">
        <v>45</v>
      </c>
      <c r="E50" s="365">
        <v>5.4000000000000003E-3</v>
      </c>
      <c r="F50" s="363">
        <v>4</v>
      </c>
      <c r="G50" s="73" t="s">
        <v>54</v>
      </c>
      <c r="H50" s="77"/>
      <c r="I50" s="77"/>
      <c r="J50" s="77"/>
      <c r="K50" s="77"/>
      <c r="L50" s="43">
        <f>$E50</f>
        <v>5.4000000000000003E-3</v>
      </c>
      <c r="M50" s="77"/>
      <c r="N50" s="77"/>
      <c r="O50" s="77"/>
      <c r="P50" s="77"/>
      <c r="Q50" s="77"/>
      <c r="R50" s="44"/>
    </row>
    <row r="51" spans="1:19" s="42" customFormat="1" ht="10" customHeight="1">
      <c r="A51" s="351"/>
      <c r="B51" s="349"/>
      <c r="C51" s="364"/>
      <c r="D51" s="364"/>
      <c r="E51" s="366"/>
      <c r="F51" s="364"/>
      <c r="G51" s="74" t="s">
        <v>55</v>
      </c>
      <c r="H51" s="77"/>
      <c r="I51" s="77"/>
      <c r="J51" s="77"/>
      <c r="K51" s="77"/>
      <c r="L51" s="77"/>
      <c r="M51" s="45">
        <f>$E50</f>
        <v>5.4000000000000003E-3</v>
      </c>
      <c r="N51" s="77"/>
      <c r="O51" s="77"/>
      <c r="P51" s="77"/>
      <c r="Q51" s="77"/>
      <c r="R51" s="44"/>
    </row>
    <row r="52" spans="1:19" s="42" customFormat="1" ht="10" customHeight="1">
      <c r="A52" s="350"/>
      <c r="B52" s="348" t="s">
        <v>48</v>
      </c>
      <c r="C52" s="363">
        <v>1</v>
      </c>
      <c r="D52" s="363" t="s">
        <v>28</v>
      </c>
      <c r="E52" s="365">
        <v>4.19E-2</v>
      </c>
      <c r="F52" s="363">
        <v>2</v>
      </c>
      <c r="G52" s="73" t="s">
        <v>54</v>
      </c>
      <c r="H52" s="77"/>
      <c r="I52" s="77"/>
      <c r="J52" s="77"/>
      <c r="K52" s="77"/>
      <c r="L52" s="43">
        <f>$E52</f>
        <v>4.19E-2</v>
      </c>
      <c r="M52" s="77"/>
      <c r="N52" s="77"/>
      <c r="O52" s="77"/>
      <c r="P52" s="77"/>
      <c r="Q52" s="77"/>
      <c r="R52" s="44"/>
    </row>
    <row r="53" spans="1:19" s="42" customFormat="1" ht="10" customHeight="1">
      <c r="A53" s="351"/>
      <c r="B53" s="349"/>
      <c r="C53" s="364"/>
      <c r="D53" s="364"/>
      <c r="E53" s="366"/>
      <c r="F53" s="364"/>
      <c r="G53" s="74" t="s">
        <v>55</v>
      </c>
      <c r="H53" s="77"/>
      <c r="I53" s="77"/>
      <c r="J53" s="77"/>
      <c r="K53" s="77"/>
      <c r="L53" s="77"/>
      <c r="M53" s="45">
        <f>$E52</f>
        <v>4.19E-2</v>
      </c>
      <c r="N53" s="77"/>
      <c r="O53" s="77"/>
      <c r="P53" s="77"/>
      <c r="Q53" s="77"/>
      <c r="R53" s="44"/>
    </row>
    <row r="54" spans="1:19" s="42" customFormat="1" ht="10" customHeight="1">
      <c r="A54" s="350"/>
      <c r="B54" s="348" t="s">
        <v>49</v>
      </c>
      <c r="C54" s="363">
        <v>1</v>
      </c>
      <c r="D54" s="363" t="s">
        <v>28</v>
      </c>
      <c r="E54" s="365">
        <v>0.16750000000000001</v>
      </c>
      <c r="F54" s="363">
        <v>3</v>
      </c>
      <c r="G54" s="73" t="s">
        <v>54</v>
      </c>
      <c r="H54" s="77"/>
      <c r="I54" s="77"/>
      <c r="J54" s="77"/>
      <c r="K54" s="77"/>
      <c r="L54" s="77"/>
      <c r="M54" s="77"/>
      <c r="N54" s="43">
        <f>$E54</f>
        <v>0.16750000000000001</v>
      </c>
      <c r="O54" s="77"/>
      <c r="P54" s="77"/>
      <c r="Q54" s="77"/>
      <c r="R54" s="44"/>
    </row>
    <row r="55" spans="1:19" s="42" customFormat="1" ht="10" customHeight="1">
      <c r="A55" s="351"/>
      <c r="B55" s="349"/>
      <c r="C55" s="364"/>
      <c r="D55" s="364"/>
      <c r="E55" s="366"/>
      <c r="F55" s="364"/>
      <c r="G55" s="74" t="s">
        <v>55</v>
      </c>
      <c r="H55" s="77"/>
      <c r="I55" s="77"/>
      <c r="J55" s="77"/>
      <c r="K55" s="77"/>
      <c r="L55" s="77"/>
      <c r="M55" s="77"/>
      <c r="N55" s="45"/>
      <c r="O55" s="77"/>
      <c r="P55" s="77"/>
      <c r="Q55" s="77"/>
      <c r="R55" s="44"/>
    </row>
    <row r="56" spans="1:19" s="42" customFormat="1" ht="10" customHeight="1">
      <c r="A56" s="350"/>
      <c r="B56" s="348" t="s">
        <v>50</v>
      </c>
      <c r="C56" s="363">
        <v>1</v>
      </c>
      <c r="D56" s="363" t="s">
        <v>28</v>
      </c>
      <c r="E56" s="365">
        <v>2.8999999999999998E-3</v>
      </c>
      <c r="F56" s="363">
        <v>2</v>
      </c>
      <c r="G56" s="73" t="s">
        <v>54</v>
      </c>
      <c r="H56" s="77"/>
      <c r="I56" s="77"/>
      <c r="J56" s="77"/>
      <c r="K56" s="77"/>
      <c r="L56" s="43">
        <f>$E56</f>
        <v>2.8999999999999998E-3</v>
      </c>
      <c r="M56" s="77"/>
      <c r="N56" s="77"/>
      <c r="O56" s="77"/>
      <c r="P56" s="77"/>
      <c r="Q56" s="77"/>
      <c r="R56" s="44"/>
    </row>
    <row r="57" spans="1:19" s="42" customFormat="1" ht="10" customHeight="1">
      <c r="A57" s="351"/>
      <c r="B57" s="349"/>
      <c r="C57" s="364"/>
      <c r="D57" s="364"/>
      <c r="E57" s="366"/>
      <c r="F57" s="364"/>
      <c r="G57" s="74" t="s">
        <v>55</v>
      </c>
      <c r="H57" s="77"/>
      <c r="I57" s="77"/>
      <c r="J57" s="77"/>
      <c r="K57" s="77"/>
      <c r="L57" s="77"/>
      <c r="M57" s="45">
        <f>$E56</f>
        <v>2.8999999999999998E-3</v>
      </c>
      <c r="N57" s="77"/>
      <c r="O57" s="77"/>
      <c r="P57" s="77"/>
      <c r="Q57" s="77"/>
      <c r="R57" s="44"/>
    </row>
    <row r="58" spans="1:19" s="42" customFormat="1" ht="10" customHeight="1">
      <c r="A58" s="350"/>
      <c r="B58" s="348" t="s">
        <v>51</v>
      </c>
      <c r="C58" s="363">
        <v>1</v>
      </c>
      <c r="D58" s="363" t="s">
        <v>45</v>
      </c>
      <c r="E58" s="365">
        <v>8.8000000000000005E-3</v>
      </c>
      <c r="F58" s="363">
        <v>2</v>
      </c>
      <c r="G58" s="73" t="s">
        <v>54</v>
      </c>
      <c r="H58" s="77"/>
      <c r="I58" s="77"/>
      <c r="J58" s="77"/>
      <c r="K58" s="77"/>
      <c r="L58" s="43">
        <f>$E58</f>
        <v>8.8000000000000005E-3</v>
      </c>
      <c r="M58" s="77"/>
      <c r="N58" s="77"/>
      <c r="O58" s="77"/>
      <c r="P58" s="77"/>
      <c r="Q58" s="77"/>
      <c r="R58" s="44"/>
    </row>
    <row r="59" spans="1:19" s="42" customFormat="1" ht="10" customHeight="1">
      <c r="A59" s="351"/>
      <c r="B59" s="349"/>
      <c r="C59" s="364"/>
      <c r="D59" s="364"/>
      <c r="E59" s="366"/>
      <c r="F59" s="364"/>
      <c r="G59" s="74" t="s">
        <v>55</v>
      </c>
      <c r="H59" s="77"/>
      <c r="I59" s="77"/>
      <c r="J59" s="77"/>
      <c r="K59" s="77"/>
      <c r="L59" s="77"/>
      <c r="M59" s="45">
        <f>$E58</f>
        <v>8.8000000000000005E-3</v>
      </c>
      <c r="N59" s="77"/>
      <c r="O59" s="77"/>
      <c r="P59" s="77"/>
      <c r="Q59" s="77"/>
      <c r="R59" s="44"/>
    </row>
    <row r="60" spans="1:19" s="42" customFormat="1" ht="10" customHeight="1">
      <c r="A60" s="350"/>
      <c r="B60" s="348" t="s">
        <v>23</v>
      </c>
      <c r="C60" s="363">
        <v>1</v>
      </c>
      <c r="D60" s="363" t="s">
        <v>28</v>
      </c>
      <c r="E60" s="365">
        <v>6.4999999999999997E-3</v>
      </c>
      <c r="F60" s="363">
        <v>1</v>
      </c>
      <c r="G60" s="73" t="s">
        <v>54</v>
      </c>
      <c r="H60" s="77"/>
      <c r="I60" s="77"/>
      <c r="J60" s="77"/>
      <c r="K60" s="77"/>
      <c r="L60" s="43">
        <f>$E60</f>
        <v>6.4999999999999997E-3</v>
      </c>
      <c r="M60" s="77"/>
      <c r="N60" s="77"/>
      <c r="O60" s="77"/>
      <c r="P60" s="77"/>
      <c r="Q60" s="77"/>
      <c r="R60" s="44">
        <f t="shared" si="3"/>
        <v>6.4999999999999997E-3</v>
      </c>
      <c r="S60" s="42" t="b">
        <f t="shared" ref="S60:S62" si="15">R60=E60</f>
        <v>1</v>
      </c>
    </row>
    <row r="61" spans="1:19" s="42" customFormat="1" ht="10" customHeight="1">
      <c r="A61" s="351"/>
      <c r="B61" s="349"/>
      <c r="C61" s="364"/>
      <c r="D61" s="364"/>
      <c r="E61" s="366"/>
      <c r="F61" s="364"/>
      <c r="G61" s="74" t="s">
        <v>55</v>
      </c>
      <c r="H61" s="77"/>
      <c r="I61" s="77"/>
      <c r="J61" s="77"/>
      <c r="K61" s="77"/>
      <c r="L61" s="77"/>
      <c r="M61" s="45">
        <f>$E60</f>
        <v>6.4999999999999997E-3</v>
      </c>
      <c r="N61" s="77"/>
      <c r="O61" s="77"/>
      <c r="P61" s="77"/>
      <c r="Q61" s="77"/>
      <c r="R61" s="44"/>
    </row>
    <row r="62" spans="1:19" s="42" customFormat="1" ht="10" customHeight="1">
      <c r="A62" s="350"/>
      <c r="B62" s="348" t="s">
        <v>24</v>
      </c>
      <c r="C62" s="363">
        <v>1</v>
      </c>
      <c r="D62" s="363" t="s">
        <v>28</v>
      </c>
      <c r="E62" s="365">
        <v>6.3E-3</v>
      </c>
      <c r="F62" s="363">
        <v>1</v>
      </c>
      <c r="G62" s="73" t="s">
        <v>54</v>
      </c>
      <c r="H62" s="77"/>
      <c r="I62" s="77"/>
      <c r="J62" s="43">
        <f t="shared" ref="J62:K62" si="16">$E62/$F62</f>
        <v>6.3E-3</v>
      </c>
      <c r="K62" s="43">
        <f t="shared" si="16"/>
        <v>6.3E-3</v>
      </c>
      <c r="L62" s="77"/>
      <c r="M62" s="77"/>
      <c r="N62" s="77"/>
      <c r="O62" s="77"/>
      <c r="P62" s="77"/>
      <c r="Q62" s="77"/>
      <c r="R62" s="44">
        <f t="shared" si="3"/>
        <v>1.26E-2</v>
      </c>
      <c r="S62" s="42" t="b">
        <f t="shared" si="15"/>
        <v>0</v>
      </c>
    </row>
    <row r="63" spans="1:19" s="42" customFormat="1" ht="10" customHeight="1">
      <c r="A63" s="351"/>
      <c r="B63" s="349"/>
      <c r="C63" s="364"/>
      <c r="D63" s="364"/>
      <c r="E63" s="366"/>
      <c r="F63" s="364"/>
      <c r="G63" s="74" t="s">
        <v>55</v>
      </c>
      <c r="H63" s="77"/>
      <c r="I63" s="77"/>
      <c r="J63" s="45">
        <f t="shared" ref="J63" si="17">$E62/$F62</f>
        <v>6.3E-3</v>
      </c>
      <c r="K63" s="45">
        <f t="shared" ref="K63" si="18">$E62/$F62</f>
        <v>6.3E-3</v>
      </c>
      <c r="L63" s="77"/>
      <c r="M63" s="77"/>
      <c r="N63" s="77"/>
      <c r="O63" s="77"/>
      <c r="P63" s="77"/>
      <c r="Q63" s="77"/>
      <c r="R63" s="44"/>
    </row>
    <row r="64" spans="1:19" s="42" customFormat="1" ht="10" customHeight="1">
      <c r="A64" s="361" t="s">
        <v>35</v>
      </c>
      <c r="B64" s="362"/>
      <c r="C64" s="362"/>
      <c r="D64" s="362"/>
      <c r="E64" s="47">
        <f>SUM(E14:E62)</f>
        <v>0.99999999999999989</v>
      </c>
      <c r="F64" s="48"/>
      <c r="G64" s="48"/>
      <c r="H64" s="49"/>
      <c r="I64" s="49"/>
      <c r="J64" s="49"/>
      <c r="K64" s="49"/>
      <c r="L64" s="49"/>
      <c r="M64" s="49"/>
      <c r="N64" s="49"/>
      <c r="O64" s="49"/>
      <c r="P64" s="49"/>
      <c r="Q64" s="50"/>
    </row>
    <row r="65" spans="1:17" s="42" customFormat="1" ht="11" customHeight="1">
      <c r="A65" s="51"/>
      <c r="B65" s="52"/>
      <c r="C65" s="52"/>
      <c r="D65" s="52"/>
      <c r="E65" s="52"/>
      <c r="F65" s="52"/>
      <c r="G65" s="53" t="s">
        <v>36</v>
      </c>
      <c r="H65" s="54">
        <f t="shared" ref="H65:Q65" si="19">SUM(H14,H17,H19,H22,H24,H26,H28,H30,H33,H36,H39,H41,H43,H45,H48,H50,H52,H54,H56,H58,H60,H62)</f>
        <v>0</v>
      </c>
      <c r="I65" s="54">
        <f t="shared" si="19"/>
        <v>1.5433333333333334E-2</v>
      </c>
      <c r="J65" s="54">
        <f t="shared" si="19"/>
        <v>2.5933333333333333E-2</v>
      </c>
      <c r="K65" s="54">
        <f t="shared" si="19"/>
        <v>5.5633333333333333E-2</v>
      </c>
      <c r="L65" s="54">
        <f t="shared" si="19"/>
        <v>0.18854166666666664</v>
      </c>
      <c r="M65" s="54">
        <f t="shared" si="19"/>
        <v>7.9466666666666658E-2</v>
      </c>
      <c r="N65" s="54">
        <f t="shared" si="19"/>
        <v>0.30340833333333334</v>
      </c>
      <c r="O65" s="54">
        <f t="shared" si="19"/>
        <v>0.12614166666666665</v>
      </c>
      <c r="P65" s="54">
        <f t="shared" si="19"/>
        <v>0.11291666666666667</v>
      </c>
      <c r="Q65" s="55">
        <f t="shared" si="19"/>
        <v>9.8824999999999996E-2</v>
      </c>
    </row>
    <row r="66" spans="1:17" s="42" customFormat="1" ht="11" customHeight="1">
      <c r="A66" s="51"/>
      <c r="B66" s="52"/>
      <c r="C66" s="52"/>
      <c r="D66" s="52"/>
      <c r="E66" s="52"/>
      <c r="F66" s="52"/>
      <c r="G66" s="53" t="s">
        <v>37</v>
      </c>
      <c r="H66" s="54">
        <f>SUM($H65:H65)</f>
        <v>0</v>
      </c>
      <c r="I66" s="54">
        <f>SUM($H65:I65)</f>
        <v>1.5433333333333334E-2</v>
      </c>
      <c r="J66" s="54">
        <f>SUM($H65:J65)</f>
        <v>4.1366666666666663E-2</v>
      </c>
      <c r="K66" s="54">
        <f>SUM($H65:K65)</f>
        <v>9.7000000000000003E-2</v>
      </c>
      <c r="L66" s="54">
        <f>SUM($H65:L65)</f>
        <v>0.28554166666666664</v>
      </c>
      <c r="M66" s="54">
        <f>SUM($H65:M65)</f>
        <v>0.36500833333333327</v>
      </c>
      <c r="N66" s="54">
        <f>SUM($H65:N65)</f>
        <v>0.66841666666666666</v>
      </c>
      <c r="O66" s="54">
        <f>SUM($H65:O65)</f>
        <v>0.79455833333333326</v>
      </c>
      <c r="P66" s="54">
        <f>SUM($H65:P65)</f>
        <v>0.90747499999999992</v>
      </c>
      <c r="Q66" s="55">
        <f>SUM($H65:Q65)</f>
        <v>1.0063</v>
      </c>
    </row>
    <row r="67" spans="1:17" s="42" customFormat="1" ht="11" customHeight="1">
      <c r="A67" s="56"/>
      <c r="B67" s="57"/>
      <c r="C67" s="57"/>
      <c r="D67" s="57"/>
      <c r="E67" s="57"/>
      <c r="F67" s="57"/>
      <c r="G67" s="58" t="s">
        <v>38</v>
      </c>
      <c r="H67" s="59">
        <f t="shared" ref="H67:Q67" si="20">SUM(H15,H18,H20,H23,H25,H27,H29,H31,H34,H37,H40,H42,H44,H46,H49,H51,H53,H55,H57,H59,H61,H63)</f>
        <v>0</v>
      </c>
      <c r="I67" s="59">
        <f t="shared" si="20"/>
        <v>1.1166666666666667E-2</v>
      </c>
      <c r="J67" s="59">
        <f t="shared" si="20"/>
        <v>2.5933333333333333E-2</v>
      </c>
      <c r="K67" s="59">
        <f t="shared" si="20"/>
        <v>2.5933333333333333E-2</v>
      </c>
      <c r="L67" s="59">
        <f t="shared" si="20"/>
        <v>0.11069333333333334</v>
      </c>
      <c r="M67" s="59">
        <f t="shared" si="20"/>
        <v>0.10665666666666666</v>
      </c>
      <c r="N67" s="59">
        <f t="shared" si="20"/>
        <v>0</v>
      </c>
      <c r="O67" s="59">
        <f t="shared" si="20"/>
        <v>0</v>
      </c>
      <c r="P67" s="59">
        <f t="shared" si="20"/>
        <v>0</v>
      </c>
      <c r="Q67" s="60">
        <f t="shared" si="20"/>
        <v>0</v>
      </c>
    </row>
    <row r="68" spans="1:17" s="42" customFormat="1" ht="11" customHeight="1">
      <c r="A68" s="56"/>
      <c r="B68" s="57"/>
      <c r="C68" s="57"/>
      <c r="D68" s="57"/>
      <c r="E68" s="57"/>
      <c r="F68" s="57"/>
      <c r="G68" s="58" t="s">
        <v>39</v>
      </c>
      <c r="H68" s="59">
        <f>SUM($H67:H67)</f>
        <v>0</v>
      </c>
      <c r="I68" s="59">
        <f>SUM($H67:I67)</f>
        <v>1.1166666666666667E-2</v>
      </c>
      <c r="J68" s="59">
        <f>SUM($H67:J67)</f>
        <v>3.7100000000000001E-2</v>
      </c>
      <c r="K68" s="59">
        <f>SUM($H67:K67)</f>
        <v>6.303333333333333E-2</v>
      </c>
      <c r="L68" s="59">
        <f>SUM($H67:L67)</f>
        <v>0.17372666666666667</v>
      </c>
      <c r="M68" s="59">
        <f>SUM($H67:M67)</f>
        <v>0.28038333333333332</v>
      </c>
      <c r="N68" s="59"/>
      <c r="O68" s="59"/>
      <c r="P68" s="59"/>
      <c r="Q68" s="60"/>
    </row>
    <row r="69" spans="1:17" s="42" customFormat="1" ht="11" customHeight="1" thickBot="1">
      <c r="A69" s="61"/>
      <c r="B69" s="62"/>
      <c r="C69" s="62"/>
      <c r="D69" s="62"/>
      <c r="E69" s="62"/>
      <c r="F69" s="62"/>
      <c r="G69" s="63" t="s">
        <v>40</v>
      </c>
      <c r="H69" s="64">
        <f t="shared" ref="H69:M69" si="21">H68-H66</f>
        <v>0</v>
      </c>
      <c r="I69" s="64">
        <f t="shared" si="21"/>
        <v>-4.2666666666666669E-3</v>
      </c>
      <c r="J69" s="64">
        <f t="shared" si="21"/>
        <v>-4.2666666666666617E-3</v>
      </c>
      <c r="K69" s="64">
        <f t="shared" si="21"/>
        <v>-3.3966666666666673E-2</v>
      </c>
      <c r="L69" s="64">
        <f t="shared" si="21"/>
        <v>-0.11181499999999997</v>
      </c>
      <c r="M69" s="64">
        <f t="shared" si="21"/>
        <v>-8.462499999999995E-2</v>
      </c>
      <c r="N69" s="64"/>
      <c r="O69" s="64"/>
      <c r="P69" s="64"/>
      <c r="Q69" s="65"/>
    </row>
    <row r="70" spans="1:17" s="42" customFormat="1" ht="5.5" customHeight="1">
      <c r="A70" s="80"/>
      <c r="B70" s="78"/>
      <c r="F70" s="79"/>
      <c r="G70" s="79"/>
    </row>
    <row r="71" spans="1:17" s="42" customFormat="1" ht="11" customHeight="1">
      <c r="A71" s="80"/>
      <c r="B71" s="358" t="s">
        <v>68</v>
      </c>
      <c r="C71" s="358"/>
      <c r="D71" s="358"/>
      <c r="E71" s="358"/>
      <c r="F71" s="358"/>
      <c r="G71" s="358"/>
      <c r="L71" s="359" t="s">
        <v>69</v>
      </c>
      <c r="M71" s="359"/>
      <c r="N71" s="359"/>
      <c r="O71" s="359"/>
      <c r="P71" s="359"/>
      <c r="Q71" s="359"/>
    </row>
    <row r="72" spans="1:17" s="42" customFormat="1" ht="11" customHeight="1">
      <c r="A72" s="80"/>
      <c r="B72" s="82"/>
      <c r="C72" s="82"/>
      <c r="D72" s="82"/>
      <c r="E72" s="82"/>
      <c r="F72" s="82"/>
      <c r="G72" s="82"/>
      <c r="L72" s="84"/>
      <c r="M72" s="84"/>
      <c r="N72" s="84"/>
      <c r="O72" s="84"/>
      <c r="P72" s="84"/>
      <c r="Q72" s="84"/>
    </row>
    <row r="73" spans="1:17" s="42" customFormat="1" ht="11" customHeight="1">
      <c r="A73" s="80"/>
      <c r="F73" s="79"/>
      <c r="G73" s="79"/>
    </row>
    <row r="74" spans="1:17" s="42" customFormat="1" ht="11" customHeight="1">
      <c r="A74" s="80"/>
      <c r="F74" s="79"/>
      <c r="G74" s="79"/>
    </row>
    <row r="75" spans="1:17" s="42" customFormat="1" ht="11" customHeight="1">
      <c r="A75" s="80"/>
      <c r="B75" s="83" t="s">
        <v>64</v>
      </c>
      <c r="C75" s="356" t="s">
        <v>66</v>
      </c>
      <c r="D75" s="356"/>
      <c r="E75" s="356"/>
      <c r="F75" s="356"/>
      <c r="G75" s="356"/>
      <c r="L75" s="359" t="s">
        <v>70</v>
      </c>
      <c r="M75" s="359"/>
      <c r="N75" s="359"/>
      <c r="O75" s="359"/>
      <c r="P75" s="359"/>
      <c r="Q75" s="359"/>
    </row>
    <row r="76" spans="1:17" s="42" customFormat="1" ht="13.5" customHeight="1">
      <c r="A76" s="80"/>
      <c r="B76" s="81" t="s">
        <v>65</v>
      </c>
      <c r="C76" s="357" t="s">
        <v>67</v>
      </c>
      <c r="D76" s="357"/>
      <c r="E76" s="357"/>
      <c r="F76" s="357"/>
      <c r="G76" s="357"/>
      <c r="L76" s="360" t="s">
        <v>71</v>
      </c>
      <c r="M76" s="360"/>
      <c r="N76" s="360"/>
      <c r="O76" s="360"/>
      <c r="P76" s="360"/>
      <c r="Q76" s="360"/>
    </row>
    <row r="77" spans="1:17" s="42" customFormat="1" ht="11" customHeight="1">
      <c r="A77" s="80"/>
      <c r="B77" s="78"/>
      <c r="F77" s="79"/>
      <c r="G77" s="79"/>
    </row>
    <row r="78" spans="1:17" s="42" customFormat="1" ht="11" customHeight="1">
      <c r="A78" s="80" t="s">
        <v>60</v>
      </c>
      <c r="B78" s="78"/>
      <c r="F78" s="79"/>
      <c r="G78" s="79"/>
    </row>
    <row r="79" spans="1:17" s="42" customFormat="1" ht="11" customHeight="1">
      <c r="A79" s="78" t="s">
        <v>61</v>
      </c>
      <c r="B79" s="78" t="s">
        <v>62</v>
      </c>
      <c r="E79" s="44"/>
      <c r="F79" s="79"/>
      <c r="G79" s="79"/>
    </row>
    <row r="80" spans="1:17" s="42" customFormat="1" ht="11" customHeight="1">
      <c r="A80" s="78"/>
      <c r="B80" s="78"/>
      <c r="F80" s="79"/>
      <c r="G80" s="79"/>
    </row>
    <row r="81" spans="1:7" s="42" customFormat="1" ht="11" customHeight="1">
      <c r="A81" s="78"/>
      <c r="B81" s="78"/>
      <c r="F81" s="79"/>
      <c r="G81" s="79"/>
    </row>
    <row r="82" spans="1:7" s="42" customFormat="1" ht="11" customHeight="1">
      <c r="A82" s="78"/>
      <c r="B82" s="78"/>
      <c r="F82" s="79"/>
      <c r="G82" s="79"/>
    </row>
  </sheetData>
  <mergeCells count="150">
    <mergeCell ref="F62:F63"/>
    <mergeCell ref="A9:M10"/>
    <mergeCell ref="A62:A63"/>
    <mergeCell ref="B62:B63"/>
    <mergeCell ref="C62:C63"/>
    <mergeCell ref="D62:D63"/>
    <mergeCell ref="E62:E63"/>
    <mergeCell ref="F58:F59"/>
    <mergeCell ref="A60:A61"/>
    <mergeCell ref="B60:B61"/>
    <mergeCell ref="C60:C61"/>
    <mergeCell ref="D60:D61"/>
    <mergeCell ref="E60:E61"/>
    <mergeCell ref="F60:F61"/>
    <mergeCell ref="A58:A59"/>
    <mergeCell ref="B58:B59"/>
    <mergeCell ref="C58:C59"/>
    <mergeCell ref="D58:D59"/>
    <mergeCell ref="E58:E59"/>
    <mergeCell ref="F54:F55"/>
    <mergeCell ref="A56:A57"/>
    <mergeCell ref="B56:B57"/>
    <mergeCell ref="C56:C57"/>
    <mergeCell ref="D56:D57"/>
    <mergeCell ref="E56:E57"/>
    <mergeCell ref="F56:F57"/>
    <mergeCell ref="A54:A55"/>
    <mergeCell ref="B54:B55"/>
    <mergeCell ref="C54:C55"/>
    <mergeCell ref="D54:D55"/>
    <mergeCell ref="E54:E55"/>
    <mergeCell ref="F50:F51"/>
    <mergeCell ref="A52:A53"/>
    <mergeCell ref="B52:B53"/>
    <mergeCell ref="C52:C53"/>
    <mergeCell ref="D52:D53"/>
    <mergeCell ref="E52:E53"/>
    <mergeCell ref="F52:F53"/>
    <mergeCell ref="A50:A51"/>
    <mergeCell ref="B50:B51"/>
    <mergeCell ref="C50:C51"/>
    <mergeCell ref="D50:D51"/>
    <mergeCell ref="E50:E51"/>
    <mergeCell ref="D48:D49"/>
    <mergeCell ref="E48:E49"/>
    <mergeCell ref="F48:F49"/>
    <mergeCell ref="F43:F44"/>
    <mergeCell ref="C45:C46"/>
    <mergeCell ref="D45:D46"/>
    <mergeCell ref="E45:E46"/>
    <mergeCell ref="F45:F46"/>
    <mergeCell ref="A45:A46"/>
    <mergeCell ref="B45:B46"/>
    <mergeCell ref="A39:A40"/>
    <mergeCell ref="B39:B40"/>
    <mergeCell ref="A41:A42"/>
    <mergeCell ref="B41:B42"/>
    <mergeCell ref="A43:A44"/>
    <mergeCell ref="B43:B44"/>
    <mergeCell ref="A48:A49"/>
    <mergeCell ref="B48:B49"/>
    <mergeCell ref="C48:C49"/>
    <mergeCell ref="F39:F40"/>
    <mergeCell ref="C41:C42"/>
    <mergeCell ref="D41:D42"/>
    <mergeCell ref="E41:E42"/>
    <mergeCell ref="F41:F42"/>
    <mergeCell ref="C39:C40"/>
    <mergeCell ref="D39:D40"/>
    <mergeCell ref="E39:E40"/>
    <mergeCell ref="C43:C44"/>
    <mergeCell ref="D43:D44"/>
    <mergeCell ref="E43:E44"/>
    <mergeCell ref="E26:E27"/>
    <mergeCell ref="A30:A31"/>
    <mergeCell ref="B30:B31"/>
    <mergeCell ref="A33:A34"/>
    <mergeCell ref="B33:B34"/>
    <mergeCell ref="A36:A37"/>
    <mergeCell ref="B36:B37"/>
    <mergeCell ref="C36:C37"/>
    <mergeCell ref="D36:D37"/>
    <mergeCell ref="E36:E37"/>
    <mergeCell ref="A28:A29"/>
    <mergeCell ref="B28:B29"/>
    <mergeCell ref="C30:C31"/>
    <mergeCell ref="D30:D31"/>
    <mergeCell ref="E30:E31"/>
    <mergeCell ref="F30:F31"/>
    <mergeCell ref="C33:C34"/>
    <mergeCell ref="D33:D34"/>
    <mergeCell ref="E33:E34"/>
    <mergeCell ref="F33:F34"/>
    <mergeCell ref="N10:O10"/>
    <mergeCell ref="P10:Q10"/>
    <mergeCell ref="C14:C15"/>
    <mergeCell ref="D14:D15"/>
    <mergeCell ref="E14:E15"/>
    <mergeCell ref="F14:F15"/>
    <mergeCell ref="F26:F27"/>
    <mergeCell ref="C28:C29"/>
    <mergeCell ref="D28:D29"/>
    <mergeCell ref="E28:E29"/>
    <mergeCell ref="F28:F29"/>
    <mergeCell ref="C22:C23"/>
    <mergeCell ref="D22:D23"/>
    <mergeCell ref="E22:E23"/>
    <mergeCell ref="F22:F23"/>
    <mergeCell ref="C24:C25"/>
    <mergeCell ref="D24:D25"/>
    <mergeCell ref="E24:E25"/>
    <mergeCell ref="F24:F25"/>
    <mergeCell ref="H11:Q11"/>
    <mergeCell ref="E11:E12"/>
    <mergeCell ref="F11:F12"/>
    <mergeCell ref="C26:C27"/>
    <mergeCell ref="D26:D27"/>
    <mergeCell ref="G11:G12"/>
    <mergeCell ref="C75:G75"/>
    <mergeCell ref="C76:G76"/>
    <mergeCell ref="B71:G71"/>
    <mergeCell ref="L71:Q71"/>
    <mergeCell ref="L75:Q75"/>
    <mergeCell ref="L76:Q76"/>
    <mergeCell ref="A14:A15"/>
    <mergeCell ref="B14:B15"/>
    <mergeCell ref="A64:D64"/>
    <mergeCell ref="C17:C18"/>
    <mergeCell ref="D17:D18"/>
    <mergeCell ref="E17:E18"/>
    <mergeCell ref="F17:F18"/>
    <mergeCell ref="C19:C20"/>
    <mergeCell ref="D19:D20"/>
    <mergeCell ref="E19:E20"/>
    <mergeCell ref="F19:F20"/>
    <mergeCell ref="F36:F37"/>
    <mergeCell ref="A17:A18"/>
    <mergeCell ref="A24:A25"/>
    <mergeCell ref="B24:B25"/>
    <mergeCell ref="A26:A27"/>
    <mergeCell ref="B26:B27"/>
    <mergeCell ref="B17:B18"/>
    <mergeCell ref="A19:A20"/>
    <mergeCell ref="B19:B20"/>
    <mergeCell ref="A22:A23"/>
    <mergeCell ref="B22:B23"/>
    <mergeCell ref="A11:A12"/>
    <mergeCell ref="B11:B12"/>
    <mergeCell ref="C11:C12"/>
    <mergeCell ref="D11:D12"/>
  </mergeCells>
  <printOptions horizontalCentered="1"/>
  <pageMargins left="0.39370078740157483" right="0.39370078740157483" top="0.29527559055118113" bottom="0.19685039370078741" header="0.19685039370078741" footer="0.19685039370078741"/>
  <pageSetup paperSize="9" scale="73" fitToHeight="0" orientation="landscape" horizontalDpi="4294967293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D65A-850D-4981-AB38-A816B1055018}">
  <sheetPr>
    <pageSetUpPr fitToPage="1"/>
  </sheetPr>
  <dimension ref="A8:Y82"/>
  <sheetViews>
    <sheetView tabSelected="1" view="pageBreakPreview" topLeftCell="A9" zoomScale="179" zoomScaleNormal="85" zoomScaleSheetLayoutView="85" workbookViewId="0">
      <pane xSplit="2" ySplit="4" topLeftCell="C13" activePane="bottomRight" state="frozen"/>
      <selection activeCell="A9" sqref="A9"/>
      <selection pane="topRight" activeCell="C9" sqref="C9"/>
      <selection pane="bottomLeft" activeCell="A13" sqref="A13"/>
      <selection pane="bottomRight" activeCell="W14" sqref="W14"/>
    </sheetView>
  </sheetViews>
  <sheetFormatPr baseColWidth="10" defaultColWidth="8.83203125" defaultRowHeight="15"/>
  <cols>
    <col min="1" max="1" width="3.1640625" bestFit="1" customWidth="1"/>
    <col min="2" max="2" width="49.33203125" customWidth="1"/>
    <col min="3" max="3" width="4.1640625" bestFit="1" customWidth="1"/>
    <col min="4" max="4" width="6.6640625" bestFit="1" customWidth="1"/>
    <col min="5" max="5" width="22" hidden="1" customWidth="1"/>
    <col min="6" max="6" width="10.5" hidden="1" customWidth="1"/>
    <col min="8" max="9" width="8.1640625" style="1" customWidth="1"/>
    <col min="20" max="21" width="0" hidden="1" customWidth="1"/>
  </cols>
  <sheetData>
    <row r="8" spans="1:25" ht="16" thickBot="1"/>
    <row r="9" spans="1:25" ht="15" customHeight="1">
      <c r="A9" s="373" t="s">
        <v>59</v>
      </c>
      <c r="B9" s="374"/>
      <c r="C9" s="374"/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  <c r="O9" s="375"/>
      <c r="P9" s="67" t="s">
        <v>57</v>
      </c>
      <c r="Q9" s="68"/>
      <c r="R9" s="67" t="s">
        <v>56</v>
      </c>
      <c r="S9" s="68"/>
    </row>
    <row r="10" spans="1:25" ht="15" customHeight="1">
      <c r="A10" s="376"/>
      <c r="B10" s="377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8"/>
      <c r="P10" s="367">
        <v>45365</v>
      </c>
      <c r="Q10" s="368"/>
      <c r="R10" s="369" t="s">
        <v>58</v>
      </c>
      <c r="S10" s="370"/>
    </row>
    <row r="11" spans="1:25" s="66" customFormat="1" ht="12" customHeight="1">
      <c r="A11" s="352" t="s">
        <v>27</v>
      </c>
      <c r="B11" s="353" t="s">
        <v>26</v>
      </c>
      <c r="C11" s="353" t="s">
        <v>0</v>
      </c>
      <c r="D11" s="353" t="s">
        <v>1</v>
      </c>
      <c r="E11" s="381" t="s">
        <v>72</v>
      </c>
      <c r="F11" s="381" t="s">
        <v>73</v>
      </c>
      <c r="G11" s="353" t="s">
        <v>4</v>
      </c>
      <c r="H11" s="372" t="s">
        <v>5</v>
      </c>
      <c r="I11" s="354" t="s">
        <v>53</v>
      </c>
      <c r="J11" s="353" t="s">
        <v>25</v>
      </c>
      <c r="K11" s="353"/>
      <c r="L11" s="353"/>
      <c r="M11" s="353"/>
      <c r="N11" s="353"/>
      <c r="O11" s="353"/>
      <c r="P11" s="353"/>
      <c r="Q11" s="353"/>
      <c r="R11" s="353"/>
      <c r="S11" s="371"/>
    </row>
    <row r="12" spans="1:25" s="66" customFormat="1" ht="12" customHeight="1">
      <c r="A12" s="352"/>
      <c r="B12" s="353"/>
      <c r="C12" s="353"/>
      <c r="D12" s="353"/>
      <c r="E12" s="382"/>
      <c r="F12" s="382"/>
      <c r="G12" s="353"/>
      <c r="H12" s="372"/>
      <c r="I12" s="355"/>
      <c r="J12" s="13">
        <v>1</v>
      </c>
      <c r="K12" s="13">
        <v>2</v>
      </c>
      <c r="L12" s="13">
        <v>3</v>
      </c>
      <c r="M12" s="13">
        <v>4</v>
      </c>
      <c r="N12" s="13">
        <v>5</v>
      </c>
      <c r="O12" s="13">
        <v>6</v>
      </c>
      <c r="P12" s="13">
        <v>7</v>
      </c>
      <c r="Q12" s="13">
        <v>8</v>
      </c>
      <c r="R12" s="13">
        <v>9</v>
      </c>
      <c r="S12" s="41">
        <v>10</v>
      </c>
    </row>
    <row r="13" spans="1:25" s="42" customFormat="1" ht="9.5" customHeight="1">
      <c r="A13" s="71">
        <v>1</v>
      </c>
      <c r="B13" s="69" t="s">
        <v>6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5"/>
    </row>
    <row r="14" spans="1:25" s="42" customFormat="1" ht="10" customHeight="1">
      <c r="A14" s="350"/>
      <c r="B14" s="348" t="s">
        <v>7</v>
      </c>
      <c r="C14" s="363">
        <v>1</v>
      </c>
      <c r="D14" s="363" t="s">
        <v>28</v>
      </c>
      <c r="E14" s="379">
        <f>'B. JASA DAN UPAH'!O10</f>
        <v>240000000</v>
      </c>
      <c r="F14" s="365">
        <f>E14/$E$64</f>
        <v>0.10052692865101238</v>
      </c>
      <c r="G14" s="365">
        <v>0.10050000000000001</v>
      </c>
      <c r="H14" s="363">
        <v>9</v>
      </c>
      <c r="I14" s="73" t="s">
        <v>54</v>
      </c>
      <c r="J14" s="76"/>
      <c r="K14" s="43">
        <f t="shared" ref="K14:S14" si="0">$G14/$H14</f>
        <v>1.1166666666666667E-2</v>
      </c>
      <c r="L14" s="43">
        <f t="shared" si="0"/>
        <v>1.1166666666666667E-2</v>
      </c>
      <c r="M14" s="43">
        <f t="shared" si="0"/>
        <v>1.1166666666666667E-2</v>
      </c>
      <c r="N14" s="43">
        <f t="shared" si="0"/>
        <v>1.1166666666666667E-2</v>
      </c>
      <c r="O14" s="43">
        <f t="shared" si="0"/>
        <v>1.1166666666666667E-2</v>
      </c>
      <c r="P14" s="43">
        <f t="shared" si="0"/>
        <v>1.1166666666666667E-2</v>
      </c>
      <c r="Q14" s="43">
        <f t="shared" si="0"/>
        <v>1.1166666666666667E-2</v>
      </c>
      <c r="R14" s="43">
        <f t="shared" si="0"/>
        <v>1.1166666666666667E-2</v>
      </c>
      <c r="S14" s="46">
        <f t="shared" si="0"/>
        <v>1.1166666666666667E-2</v>
      </c>
      <c r="T14" s="44">
        <f>SUM(J14:S14)</f>
        <v>0.10050000000000002</v>
      </c>
      <c r="U14" s="42" t="b">
        <f>T14=G14</f>
        <v>1</v>
      </c>
      <c r="W14" s="85">
        <f t="shared" ref="W14:W62" si="1">SUM(J14:S14)</f>
        <v>0.10050000000000002</v>
      </c>
      <c r="Y14" s="44">
        <f>W15/W14*100%</f>
        <v>0.22288557213930343</v>
      </c>
    </row>
    <row r="15" spans="1:25" s="42" customFormat="1" ht="10" customHeight="1">
      <c r="A15" s="351"/>
      <c r="B15" s="349"/>
      <c r="C15" s="364"/>
      <c r="D15" s="364"/>
      <c r="E15" s="380"/>
      <c r="F15" s="366"/>
      <c r="G15" s="366"/>
      <c r="H15" s="364"/>
      <c r="I15" s="74" t="s">
        <v>55</v>
      </c>
      <c r="J15" s="76"/>
      <c r="K15" s="45">
        <v>0</v>
      </c>
      <c r="L15" s="45">
        <v>0</v>
      </c>
      <c r="M15" s="45">
        <v>0</v>
      </c>
      <c r="N15" s="45">
        <v>0</v>
      </c>
      <c r="O15" s="45">
        <v>1.12E-2</v>
      </c>
      <c r="P15" s="45">
        <v>1.12E-2</v>
      </c>
      <c r="Q15" s="45"/>
      <c r="R15" s="45"/>
      <c r="S15" s="45"/>
      <c r="T15" s="44"/>
      <c r="W15" s="85">
        <f>SUM(J15:S15)</f>
        <v>2.24E-2</v>
      </c>
    </row>
    <row r="16" spans="1:25" s="42" customFormat="1" ht="10" customHeight="1">
      <c r="A16" s="71">
        <v>2</v>
      </c>
      <c r="B16" s="69" t="s">
        <v>8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5"/>
      <c r="W16" s="85"/>
    </row>
    <row r="17" spans="1:25" s="42" customFormat="1" ht="10" customHeight="1">
      <c r="A17" s="350"/>
      <c r="B17" s="348" t="s">
        <v>9</v>
      </c>
      <c r="C17" s="363">
        <v>1</v>
      </c>
      <c r="D17" s="363" t="s">
        <v>28</v>
      </c>
      <c r="E17" s="379">
        <f>'B. JASA DAN UPAH'!O14+'B. JASA DAN UPAH'!O15</f>
        <v>30600000</v>
      </c>
      <c r="F17" s="365">
        <f>E17/$E$64</f>
        <v>1.2817183403004079E-2</v>
      </c>
      <c r="G17" s="365">
        <v>1.2800000000000001E-2</v>
      </c>
      <c r="H17" s="363">
        <v>5</v>
      </c>
      <c r="I17" s="73" t="s">
        <v>54</v>
      </c>
      <c r="J17" s="76"/>
      <c r="K17" s="43">
        <f t="shared" ref="K17:S19" si="2">$G17/$H17</f>
        <v>2.5600000000000002E-3</v>
      </c>
      <c r="L17" s="43">
        <f t="shared" si="2"/>
        <v>2.5600000000000002E-3</v>
      </c>
      <c r="M17" s="43">
        <f t="shared" si="2"/>
        <v>2.5600000000000002E-3</v>
      </c>
      <c r="N17" s="43">
        <f t="shared" si="2"/>
        <v>2.5600000000000002E-3</v>
      </c>
      <c r="O17" s="43">
        <f t="shared" si="2"/>
        <v>2.5600000000000002E-3</v>
      </c>
      <c r="P17" s="77"/>
      <c r="Q17" s="77"/>
      <c r="R17" s="77"/>
      <c r="S17" s="77"/>
      <c r="T17" s="44">
        <f t="shared" ref="T17:T62" si="3">SUM(J17:S17)</f>
        <v>1.2800000000000001E-2</v>
      </c>
      <c r="U17" s="42" t="b">
        <f t="shared" ref="U17:U19" si="4">T17=G17</f>
        <v>1</v>
      </c>
      <c r="W17" s="85">
        <f t="shared" si="1"/>
        <v>1.2800000000000001E-2</v>
      </c>
      <c r="Y17" s="44">
        <f>W18/W17*100%</f>
        <v>0.80937499999999996</v>
      </c>
    </row>
    <row r="18" spans="1:25" s="42" customFormat="1" ht="10" customHeight="1">
      <c r="A18" s="351"/>
      <c r="B18" s="349"/>
      <c r="C18" s="364"/>
      <c r="D18" s="364"/>
      <c r="E18" s="380"/>
      <c r="F18" s="366"/>
      <c r="G18" s="366"/>
      <c r="H18" s="364"/>
      <c r="I18" s="74" t="s">
        <v>55</v>
      </c>
      <c r="J18" s="76"/>
      <c r="K18" s="45">
        <v>0</v>
      </c>
      <c r="L18" s="45">
        <v>2.5999999999999999E-3</v>
      </c>
      <c r="M18" s="45">
        <f>L17/2</f>
        <v>1.2800000000000001E-3</v>
      </c>
      <c r="N18" s="45">
        <f>M17/2</f>
        <v>1.2800000000000001E-3</v>
      </c>
      <c r="O18" s="45">
        <v>2.5999999999999999E-3</v>
      </c>
      <c r="P18" s="45">
        <v>2.5999999999999999E-3</v>
      </c>
      <c r="Q18" s="77"/>
      <c r="R18" s="77"/>
      <c r="S18" s="77"/>
      <c r="T18" s="44"/>
      <c r="W18" s="85">
        <f t="shared" si="1"/>
        <v>1.0359999999999999E-2</v>
      </c>
    </row>
    <row r="19" spans="1:25" s="42" customFormat="1" ht="10" customHeight="1">
      <c r="A19" s="350"/>
      <c r="B19" s="348" t="s">
        <v>10</v>
      </c>
      <c r="C19" s="363">
        <v>1</v>
      </c>
      <c r="D19" s="363" t="s">
        <v>28</v>
      </c>
      <c r="E19" s="379">
        <f>'B. JASA DAN UPAH'!O17+'B. JASA DAN UPAH'!O18+'B. JASA DAN UPAH'!O19</f>
        <v>141700000</v>
      </c>
      <c r="F19" s="365">
        <f>E19/$E$64</f>
        <v>5.9352774124368568E-2</v>
      </c>
      <c r="G19" s="365">
        <v>5.9400000000000001E-2</v>
      </c>
      <c r="H19" s="363">
        <v>9</v>
      </c>
      <c r="I19" s="73" t="s">
        <v>54</v>
      </c>
      <c r="J19" s="76"/>
      <c r="K19" s="43">
        <f t="shared" si="2"/>
        <v>6.6E-3</v>
      </c>
      <c r="L19" s="43">
        <f t="shared" si="2"/>
        <v>6.6E-3</v>
      </c>
      <c r="M19" s="43">
        <f t="shared" si="2"/>
        <v>6.6E-3</v>
      </c>
      <c r="N19" s="43">
        <f t="shared" si="2"/>
        <v>6.6E-3</v>
      </c>
      <c r="O19" s="43">
        <f t="shared" si="2"/>
        <v>6.6E-3</v>
      </c>
      <c r="P19" s="43">
        <f t="shared" si="2"/>
        <v>6.6E-3</v>
      </c>
      <c r="Q19" s="43">
        <f t="shared" si="2"/>
        <v>6.6E-3</v>
      </c>
      <c r="R19" s="43">
        <f t="shared" si="2"/>
        <v>6.6E-3</v>
      </c>
      <c r="S19" s="43">
        <f t="shared" si="2"/>
        <v>6.6E-3</v>
      </c>
      <c r="T19" s="44">
        <f t="shared" si="3"/>
        <v>5.9400000000000008E-2</v>
      </c>
      <c r="U19" s="42" t="b">
        <f t="shared" si="4"/>
        <v>1</v>
      </c>
      <c r="W19" s="85">
        <f t="shared" si="1"/>
        <v>5.9400000000000008E-2</v>
      </c>
      <c r="Y19" s="44">
        <f>W20/W19*100%</f>
        <v>0.33333333333333326</v>
      </c>
    </row>
    <row r="20" spans="1:25" s="42" customFormat="1" ht="10" customHeight="1">
      <c r="A20" s="351"/>
      <c r="B20" s="349"/>
      <c r="C20" s="364"/>
      <c r="D20" s="364"/>
      <c r="E20" s="380"/>
      <c r="F20" s="366"/>
      <c r="G20" s="366"/>
      <c r="H20" s="364"/>
      <c r="I20" s="74" t="s">
        <v>55</v>
      </c>
      <c r="J20" s="76"/>
      <c r="K20" s="45">
        <v>0</v>
      </c>
      <c r="L20" s="45">
        <v>0</v>
      </c>
      <c r="M20" s="45">
        <v>0</v>
      </c>
      <c r="N20" s="45">
        <v>6.6E-3</v>
      </c>
      <c r="O20" s="45">
        <v>6.6E-3</v>
      </c>
      <c r="P20" s="45">
        <v>6.6E-3</v>
      </c>
      <c r="Q20" s="45"/>
      <c r="R20" s="45"/>
      <c r="S20" s="45"/>
      <c r="T20" s="44"/>
      <c r="W20" s="85">
        <f t="shared" si="1"/>
        <v>1.9799999999999998E-2</v>
      </c>
    </row>
    <row r="21" spans="1:25" s="42" customFormat="1" ht="10" customHeight="1">
      <c r="A21" s="71">
        <v>3</v>
      </c>
      <c r="B21" s="69" t="s">
        <v>11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5"/>
      <c r="T21" s="44"/>
      <c r="W21" s="85"/>
    </row>
    <row r="22" spans="1:25" s="42" customFormat="1" ht="10" customHeight="1">
      <c r="A22" s="350"/>
      <c r="B22" s="348" t="s">
        <v>12</v>
      </c>
      <c r="C22" s="363">
        <v>1</v>
      </c>
      <c r="D22" s="363" t="s">
        <v>28</v>
      </c>
      <c r="E22" s="379">
        <f>'B. JASA DAN UPAH'!O23</f>
        <v>70000000</v>
      </c>
      <c r="F22" s="365">
        <f>E22/$E$64</f>
        <v>2.9320354189878613E-2</v>
      </c>
      <c r="G22" s="365">
        <v>2.93E-2</v>
      </c>
      <c r="H22" s="363">
        <v>6</v>
      </c>
      <c r="I22" s="73" t="s">
        <v>54</v>
      </c>
      <c r="J22" s="76"/>
      <c r="K22" s="77"/>
      <c r="L22" s="43">
        <f t="shared" ref="L22:R30" si="5">$G22/$H22</f>
        <v>4.8833333333333333E-3</v>
      </c>
      <c r="M22" s="43">
        <f t="shared" si="5"/>
        <v>4.8833333333333333E-3</v>
      </c>
      <c r="N22" s="43">
        <f t="shared" si="5"/>
        <v>4.8833333333333333E-3</v>
      </c>
      <c r="O22" s="43">
        <f t="shared" si="5"/>
        <v>4.8833333333333333E-3</v>
      </c>
      <c r="P22" s="43">
        <f t="shared" si="5"/>
        <v>4.8833333333333333E-3</v>
      </c>
      <c r="Q22" s="43">
        <f t="shared" si="5"/>
        <v>4.8833333333333333E-3</v>
      </c>
      <c r="R22" s="77"/>
      <c r="S22" s="77"/>
      <c r="T22" s="44">
        <f t="shared" si="3"/>
        <v>2.93E-2</v>
      </c>
      <c r="U22" s="42" t="b">
        <f t="shared" ref="U22:U30" si="6">T22=G22</f>
        <v>1</v>
      </c>
      <c r="W22" s="85">
        <f t="shared" si="1"/>
        <v>2.93E-2</v>
      </c>
      <c r="Y22" s="44">
        <f>W23/W22*100%</f>
        <v>0.33447098976109213</v>
      </c>
    </row>
    <row r="23" spans="1:25" s="42" customFormat="1" ht="10" customHeight="1">
      <c r="A23" s="351"/>
      <c r="B23" s="349"/>
      <c r="C23" s="364"/>
      <c r="D23" s="364"/>
      <c r="E23" s="380"/>
      <c r="F23" s="366"/>
      <c r="G23" s="366"/>
      <c r="H23" s="364"/>
      <c r="I23" s="74" t="s">
        <v>55</v>
      </c>
      <c r="J23" s="76"/>
      <c r="K23" s="77"/>
      <c r="L23" s="45">
        <v>0</v>
      </c>
      <c r="M23" s="45">
        <v>0</v>
      </c>
      <c r="N23" s="45">
        <v>0</v>
      </c>
      <c r="O23" s="45">
        <v>4.8999999999999998E-3</v>
      </c>
      <c r="P23" s="45">
        <v>4.8999999999999998E-3</v>
      </c>
      <c r="Q23" s="45"/>
      <c r="R23" s="77"/>
      <c r="S23" s="77"/>
      <c r="T23" s="44"/>
      <c r="W23" s="85">
        <f t="shared" si="1"/>
        <v>9.7999999999999997E-3</v>
      </c>
    </row>
    <row r="24" spans="1:25" s="42" customFormat="1" ht="10" customHeight="1">
      <c r="A24" s="350"/>
      <c r="B24" s="348" t="s">
        <v>13</v>
      </c>
      <c r="C24" s="363">
        <v>1</v>
      </c>
      <c r="D24" s="363" t="s">
        <v>28</v>
      </c>
      <c r="E24" s="379">
        <f>'B. JASA DAN UPAH'!O24</f>
        <v>80000000</v>
      </c>
      <c r="F24" s="365">
        <f t="shared" ref="F24" si="7">E24/$E$64</f>
        <v>3.3508976217004133E-2</v>
      </c>
      <c r="G24" s="365">
        <v>3.3500000000000002E-2</v>
      </c>
      <c r="H24" s="363">
        <v>3</v>
      </c>
      <c r="I24" s="73" t="s">
        <v>54</v>
      </c>
      <c r="J24" s="76"/>
      <c r="K24" s="77"/>
      <c r="L24" s="77"/>
      <c r="M24" s="77"/>
      <c r="N24" s="43">
        <f t="shared" si="5"/>
        <v>1.1166666666666667E-2</v>
      </c>
      <c r="O24" s="43">
        <f t="shared" si="5"/>
        <v>1.1166666666666667E-2</v>
      </c>
      <c r="P24" s="43">
        <f t="shared" si="5"/>
        <v>1.1166666666666667E-2</v>
      </c>
      <c r="Q24" s="77"/>
      <c r="R24" s="77"/>
      <c r="S24" s="77"/>
      <c r="T24" s="44">
        <f t="shared" si="3"/>
        <v>3.3500000000000002E-2</v>
      </c>
      <c r="U24" s="42" t="b">
        <f t="shared" si="6"/>
        <v>1</v>
      </c>
      <c r="W24" s="85">
        <f t="shared" si="1"/>
        <v>3.3500000000000002E-2</v>
      </c>
      <c r="Y24" s="44">
        <f>W25/W24*100%</f>
        <v>0.33432835820895518</v>
      </c>
    </row>
    <row r="25" spans="1:25" s="42" customFormat="1" ht="10" customHeight="1">
      <c r="A25" s="351"/>
      <c r="B25" s="349"/>
      <c r="C25" s="364"/>
      <c r="D25" s="364"/>
      <c r="E25" s="380"/>
      <c r="F25" s="366"/>
      <c r="G25" s="366"/>
      <c r="H25" s="364"/>
      <c r="I25" s="74" t="s">
        <v>55</v>
      </c>
      <c r="J25" s="76"/>
      <c r="K25" s="77"/>
      <c r="L25" s="77"/>
      <c r="M25" s="77"/>
      <c r="N25" s="45">
        <v>0</v>
      </c>
      <c r="O25" s="45">
        <v>0</v>
      </c>
      <c r="P25" s="45">
        <v>1.12E-2</v>
      </c>
      <c r="Q25" s="77"/>
      <c r="R25" s="77"/>
      <c r="S25" s="77"/>
      <c r="T25" s="44"/>
      <c r="W25" s="85">
        <f t="shared" si="1"/>
        <v>1.12E-2</v>
      </c>
    </row>
    <row r="26" spans="1:25" s="42" customFormat="1" ht="10" customHeight="1">
      <c r="A26" s="350"/>
      <c r="B26" s="348" t="s">
        <v>14</v>
      </c>
      <c r="C26" s="363">
        <v>1</v>
      </c>
      <c r="D26" s="363" t="s">
        <v>28</v>
      </c>
      <c r="E26" s="379">
        <f>'B. JASA DAN UPAH'!O25</f>
        <v>28000000</v>
      </c>
      <c r="F26" s="365">
        <f t="shared" ref="F26" si="8">E26/$E$64</f>
        <v>1.1728141675951445E-2</v>
      </c>
      <c r="G26" s="365">
        <v>1.17E-2</v>
      </c>
      <c r="H26" s="363">
        <v>5</v>
      </c>
      <c r="I26" s="73" t="s">
        <v>54</v>
      </c>
      <c r="J26" s="76"/>
      <c r="K26" s="77"/>
      <c r="L26" s="77"/>
      <c r="M26" s="43">
        <f t="shared" si="5"/>
        <v>2.3400000000000001E-3</v>
      </c>
      <c r="N26" s="43">
        <f t="shared" si="5"/>
        <v>2.3400000000000001E-3</v>
      </c>
      <c r="O26" s="43">
        <f t="shared" si="5"/>
        <v>2.3400000000000001E-3</v>
      </c>
      <c r="P26" s="43">
        <f t="shared" si="5"/>
        <v>2.3400000000000001E-3</v>
      </c>
      <c r="Q26" s="43">
        <f t="shared" si="5"/>
        <v>2.3400000000000001E-3</v>
      </c>
      <c r="R26" s="77"/>
      <c r="S26" s="77"/>
      <c r="T26" s="44">
        <f t="shared" si="3"/>
        <v>1.17E-2</v>
      </c>
      <c r="U26" s="42" t="b">
        <f t="shared" si="6"/>
        <v>1</v>
      </c>
      <c r="W26" s="85">
        <f t="shared" si="1"/>
        <v>1.17E-2</v>
      </c>
      <c r="Y26" s="44">
        <f>W27/W26*100%</f>
        <v>0.49316239316239313</v>
      </c>
    </row>
    <row r="27" spans="1:25" s="42" customFormat="1" ht="10" customHeight="1">
      <c r="A27" s="351"/>
      <c r="B27" s="349"/>
      <c r="C27" s="364"/>
      <c r="D27" s="364"/>
      <c r="E27" s="380"/>
      <c r="F27" s="366"/>
      <c r="G27" s="366"/>
      <c r="H27" s="364"/>
      <c r="I27" s="74" t="s">
        <v>55</v>
      </c>
      <c r="J27" s="76"/>
      <c r="K27" s="77"/>
      <c r="L27" s="77"/>
      <c r="M27" s="45">
        <v>0</v>
      </c>
      <c r="N27" s="45">
        <f>M26/2</f>
        <v>1.17E-3</v>
      </c>
      <c r="O27" s="45">
        <v>2.3E-3</v>
      </c>
      <c r="P27" s="45">
        <v>2.3E-3</v>
      </c>
      <c r="Q27" s="45"/>
      <c r="R27" s="77"/>
      <c r="S27" s="77"/>
      <c r="T27" s="44"/>
      <c r="W27" s="85">
        <f t="shared" si="1"/>
        <v>5.77E-3</v>
      </c>
    </row>
    <row r="28" spans="1:25" s="42" customFormat="1" ht="10" customHeight="1">
      <c r="A28" s="350"/>
      <c r="B28" s="348" t="s">
        <v>15</v>
      </c>
      <c r="C28" s="363">
        <v>1</v>
      </c>
      <c r="D28" s="363" t="s">
        <v>28</v>
      </c>
      <c r="E28" s="379">
        <f>'B. JASA DAN UPAH'!O26</f>
        <v>14000000</v>
      </c>
      <c r="F28" s="365">
        <f t="shared" ref="F28" si="9">E28/$E$64</f>
        <v>5.8640708379757225E-3</v>
      </c>
      <c r="G28" s="365">
        <v>5.8999999999999999E-3</v>
      </c>
      <c r="H28" s="363">
        <v>7</v>
      </c>
      <c r="I28" s="73" t="s">
        <v>54</v>
      </c>
      <c r="J28" s="76"/>
      <c r="K28" s="77"/>
      <c r="L28" s="43">
        <f t="shared" si="5"/>
        <v>8.4285714285714281E-4</v>
      </c>
      <c r="M28" s="43">
        <f t="shared" si="5"/>
        <v>8.4285714285714281E-4</v>
      </c>
      <c r="N28" s="43">
        <f t="shared" si="5"/>
        <v>8.4285714285714281E-4</v>
      </c>
      <c r="O28" s="43">
        <f t="shared" si="5"/>
        <v>8.4285714285714281E-4</v>
      </c>
      <c r="P28" s="43">
        <f t="shared" si="5"/>
        <v>8.4285714285714281E-4</v>
      </c>
      <c r="Q28" s="43">
        <f t="shared" si="5"/>
        <v>8.4285714285714281E-4</v>
      </c>
      <c r="R28" s="43">
        <f t="shared" si="5"/>
        <v>8.4285714285714281E-4</v>
      </c>
      <c r="S28" s="77"/>
      <c r="T28" s="44">
        <f t="shared" si="3"/>
        <v>5.899999999999999E-3</v>
      </c>
      <c r="U28" s="42" t="b">
        <f t="shared" si="6"/>
        <v>1</v>
      </c>
      <c r="W28" s="85">
        <f t="shared" si="1"/>
        <v>5.899999999999999E-3</v>
      </c>
      <c r="Y28" s="44">
        <f>W29/W28*100%</f>
        <v>0.27118644067796616</v>
      </c>
    </row>
    <row r="29" spans="1:25" s="42" customFormat="1" ht="10" customHeight="1">
      <c r="A29" s="351"/>
      <c r="B29" s="349"/>
      <c r="C29" s="364"/>
      <c r="D29" s="364"/>
      <c r="E29" s="380"/>
      <c r="F29" s="366"/>
      <c r="G29" s="366"/>
      <c r="H29" s="364"/>
      <c r="I29" s="74" t="s">
        <v>55</v>
      </c>
      <c r="J29" s="76"/>
      <c r="K29" s="77"/>
      <c r="L29" s="45">
        <v>0</v>
      </c>
      <c r="M29" s="45">
        <v>0</v>
      </c>
      <c r="N29" s="45">
        <v>0</v>
      </c>
      <c r="O29" s="45">
        <v>8.0000000000000004E-4</v>
      </c>
      <c r="P29" s="45">
        <v>8.0000000000000004E-4</v>
      </c>
      <c r="Q29" s="45"/>
      <c r="R29" s="45"/>
      <c r="S29" s="77"/>
      <c r="T29" s="44"/>
      <c r="W29" s="85">
        <f t="shared" si="1"/>
        <v>1.6000000000000001E-3</v>
      </c>
    </row>
    <row r="30" spans="1:25" s="42" customFormat="1" ht="10" customHeight="1">
      <c r="A30" s="350"/>
      <c r="B30" s="348" t="s">
        <v>16</v>
      </c>
      <c r="C30" s="363">
        <v>1</v>
      </c>
      <c r="D30" s="363" t="s">
        <v>28</v>
      </c>
      <c r="E30" s="379">
        <f>'B. JASA DAN UPAH'!O27</f>
        <v>56000000</v>
      </c>
      <c r="F30" s="365">
        <f t="shared" ref="F30" si="10">E30/$E$64</f>
        <v>2.345628335190289E-2</v>
      </c>
      <c r="G30" s="365">
        <v>2.35E-2</v>
      </c>
      <c r="H30" s="363">
        <v>4</v>
      </c>
      <c r="I30" s="73" t="s">
        <v>54</v>
      </c>
      <c r="J30" s="76"/>
      <c r="K30" s="77"/>
      <c r="L30" s="77"/>
      <c r="M30" s="77"/>
      <c r="N30" s="77"/>
      <c r="O30" s="43">
        <f t="shared" si="5"/>
        <v>5.875E-3</v>
      </c>
      <c r="P30" s="43">
        <f t="shared" si="5"/>
        <v>5.875E-3</v>
      </c>
      <c r="Q30" s="43">
        <f t="shared" si="5"/>
        <v>5.875E-3</v>
      </c>
      <c r="R30" s="43">
        <f t="shared" si="5"/>
        <v>5.875E-3</v>
      </c>
      <c r="S30" s="77"/>
      <c r="T30" s="44">
        <f t="shared" si="3"/>
        <v>2.35E-2</v>
      </c>
      <c r="U30" s="42" t="b">
        <f t="shared" si="6"/>
        <v>1</v>
      </c>
      <c r="W30" s="85">
        <f t="shared" si="1"/>
        <v>2.35E-2</v>
      </c>
      <c r="Y30" s="44">
        <f>W31/W30*100%</f>
        <v>0.25106382978723402</v>
      </c>
    </row>
    <row r="31" spans="1:25" s="42" customFormat="1" ht="10" customHeight="1">
      <c r="A31" s="351"/>
      <c r="B31" s="349"/>
      <c r="C31" s="364"/>
      <c r="D31" s="364"/>
      <c r="E31" s="380"/>
      <c r="F31" s="366"/>
      <c r="G31" s="366"/>
      <c r="H31" s="364"/>
      <c r="I31" s="74" t="s">
        <v>55</v>
      </c>
      <c r="J31" s="76"/>
      <c r="K31" s="77"/>
      <c r="L31" s="77"/>
      <c r="M31" s="77"/>
      <c r="N31" s="77"/>
      <c r="O31" s="45">
        <v>0</v>
      </c>
      <c r="P31" s="45">
        <v>5.8999999999999999E-3</v>
      </c>
      <c r="Q31" s="45"/>
      <c r="R31" s="45"/>
      <c r="S31" s="77"/>
      <c r="T31" s="44"/>
      <c r="W31" s="85">
        <f t="shared" si="1"/>
        <v>5.8999999999999999E-3</v>
      </c>
    </row>
    <row r="32" spans="1:25" s="42" customFormat="1" ht="10" customHeight="1">
      <c r="A32" s="72">
        <v>4</v>
      </c>
      <c r="B32" s="69" t="s">
        <v>17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5"/>
      <c r="T32" s="44"/>
      <c r="W32" s="85"/>
    </row>
    <row r="33" spans="1:25" s="42" customFormat="1" ht="10" customHeight="1">
      <c r="A33" s="350"/>
      <c r="B33" s="348" t="s">
        <v>18</v>
      </c>
      <c r="C33" s="363">
        <v>1</v>
      </c>
      <c r="D33" s="363" t="s">
        <v>28</v>
      </c>
      <c r="E33" s="379">
        <f>'B. JASA DAN UPAH'!O39</f>
        <v>775500000</v>
      </c>
      <c r="F33" s="365">
        <f t="shared" ref="F33" si="11">E33/$E$64</f>
        <v>0.32482763820358379</v>
      </c>
      <c r="G33" s="365">
        <v>0.32479999999999998</v>
      </c>
      <c r="H33" s="363">
        <v>8</v>
      </c>
      <c r="I33" s="73" t="s">
        <v>54</v>
      </c>
      <c r="J33" s="76"/>
      <c r="K33" s="77"/>
      <c r="L33" s="43">
        <f t="shared" ref="L33:S33" si="12">$G33/$H33</f>
        <v>4.0599999999999997E-2</v>
      </c>
      <c r="M33" s="43">
        <f t="shared" si="12"/>
        <v>4.0599999999999997E-2</v>
      </c>
      <c r="N33" s="43">
        <f t="shared" si="12"/>
        <v>4.0599999999999997E-2</v>
      </c>
      <c r="O33" s="43">
        <f t="shared" si="12"/>
        <v>4.0599999999999997E-2</v>
      </c>
      <c r="P33" s="43">
        <f t="shared" si="12"/>
        <v>4.0599999999999997E-2</v>
      </c>
      <c r="Q33" s="43">
        <f t="shared" si="12"/>
        <v>4.0599999999999997E-2</v>
      </c>
      <c r="R33" s="43">
        <f t="shared" si="12"/>
        <v>4.0599999999999997E-2</v>
      </c>
      <c r="S33" s="43">
        <f t="shared" si="12"/>
        <v>4.0599999999999997E-2</v>
      </c>
      <c r="T33" s="44">
        <f t="shared" si="3"/>
        <v>0.32479999999999998</v>
      </c>
      <c r="U33" s="42" t="b">
        <f>T33=G33</f>
        <v>1</v>
      </c>
      <c r="W33" s="85">
        <f t="shared" si="1"/>
        <v>0.32479999999999998</v>
      </c>
      <c r="Y33" s="44">
        <f>W34/W33*100%</f>
        <v>0.125</v>
      </c>
    </row>
    <row r="34" spans="1:25" s="42" customFormat="1" ht="10" customHeight="1">
      <c r="A34" s="351"/>
      <c r="B34" s="349"/>
      <c r="C34" s="364"/>
      <c r="D34" s="364"/>
      <c r="E34" s="380"/>
      <c r="F34" s="366"/>
      <c r="G34" s="366"/>
      <c r="H34" s="364"/>
      <c r="I34" s="74" t="s">
        <v>55</v>
      </c>
      <c r="J34" s="76"/>
      <c r="K34" s="77"/>
      <c r="L34" s="45">
        <v>0</v>
      </c>
      <c r="M34" s="45">
        <v>0</v>
      </c>
      <c r="N34" s="45">
        <v>0</v>
      </c>
      <c r="O34" s="45">
        <v>0</v>
      </c>
      <c r="P34" s="45">
        <v>4.0599999999999997E-2</v>
      </c>
      <c r="Q34" s="45"/>
      <c r="R34" s="45"/>
      <c r="S34" s="45"/>
      <c r="T34" s="44"/>
      <c r="W34" s="85">
        <f t="shared" si="1"/>
        <v>4.0599999999999997E-2</v>
      </c>
    </row>
    <row r="35" spans="1:25" s="42" customFormat="1" ht="10" customHeight="1">
      <c r="A35" s="72">
        <v>5</v>
      </c>
      <c r="B35" s="69" t="s">
        <v>19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5"/>
      <c r="T35" s="44"/>
      <c r="W35" s="85"/>
    </row>
    <row r="36" spans="1:25" s="42" customFormat="1" ht="10" customHeight="1">
      <c r="A36" s="350"/>
      <c r="B36" s="348" t="s">
        <v>20</v>
      </c>
      <c r="C36" s="363">
        <v>1</v>
      </c>
      <c r="D36" s="363" t="s">
        <v>28</v>
      </c>
      <c r="E36" s="379">
        <f>'A. MATERIAL'!M7+'A. MATERIAL'!M8+'A. MATERIAL'!M9+'A. MATERIAL'!M10+'A. MATERIAL'!M11</f>
        <v>20020000</v>
      </c>
      <c r="F36" s="365">
        <f t="shared" ref="F36" si="13">E36/$E$64</f>
        <v>8.3856212983052843E-3</v>
      </c>
      <c r="G36" s="365">
        <v>8.3999999999999995E-3</v>
      </c>
      <c r="H36" s="363">
        <v>7</v>
      </c>
      <c r="I36" s="73" t="s">
        <v>54</v>
      </c>
      <c r="J36" s="76"/>
      <c r="K36" s="77"/>
      <c r="L36" s="43">
        <f t="shared" ref="L36:R45" si="14">$G36/$H36</f>
        <v>1.1999999999999999E-3</v>
      </c>
      <c r="M36" s="43">
        <f t="shared" si="14"/>
        <v>1.1999999999999999E-3</v>
      </c>
      <c r="N36" s="43">
        <f t="shared" si="14"/>
        <v>1.1999999999999999E-3</v>
      </c>
      <c r="O36" s="43">
        <f t="shared" si="14"/>
        <v>1.1999999999999999E-3</v>
      </c>
      <c r="P36" s="43">
        <f t="shared" si="14"/>
        <v>1.1999999999999999E-3</v>
      </c>
      <c r="Q36" s="43">
        <f t="shared" si="14"/>
        <v>1.1999999999999999E-3</v>
      </c>
      <c r="R36" s="43">
        <f t="shared" si="14"/>
        <v>1.1999999999999999E-3</v>
      </c>
      <c r="S36" s="77"/>
      <c r="T36" s="44">
        <f t="shared" si="3"/>
        <v>8.3999999999999995E-3</v>
      </c>
      <c r="U36" s="42" t="b">
        <f>T36=G36</f>
        <v>1</v>
      </c>
      <c r="W36" s="85">
        <f t="shared" si="1"/>
        <v>8.3999999999999995E-3</v>
      </c>
      <c r="Y36" s="44">
        <f>W37/W36*100%</f>
        <v>0.2857142857142857</v>
      </c>
    </row>
    <row r="37" spans="1:25" s="42" customFormat="1" ht="10" customHeight="1">
      <c r="A37" s="351"/>
      <c r="B37" s="349"/>
      <c r="C37" s="364"/>
      <c r="D37" s="364"/>
      <c r="E37" s="380"/>
      <c r="F37" s="366"/>
      <c r="G37" s="366"/>
      <c r="H37" s="364"/>
      <c r="I37" s="74" t="s">
        <v>55</v>
      </c>
      <c r="J37" s="76"/>
      <c r="K37" s="77"/>
      <c r="L37" s="45">
        <v>0</v>
      </c>
      <c r="M37" s="45">
        <v>0</v>
      </c>
      <c r="N37" s="45">
        <v>0</v>
      </c>
      <c r="O37" s="45">
        <v>1.1999999999999999E-3</v>
      </c>
      <c r="P37" s="45">
        <v>1.1999999999999999E-3</v>
      </c>
      <c r="Q37" s="45"/>
      <c r="R37" s="45"/>
      <c r="S37" s="77"/>
      <c r="T37" s="44"/>
      <c r="W37" s="85">
        <f t="shared" si="1"/>
        <v>2.3999999999999998E-3</v>
      </c>
    </row>
    <row r="38" spans="1:25" s="42" customFormat="1" ht="10" customHeight="1">
      <c r="A38" s="72">
        <v>6</v>
      </c>
      <c r="B38" s="69" t="s">
        <v>21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5"/>
      <c r="T38" s="44"/>
      <c r="W38" s="85"/>
    </row>
    <row r="39" spans="1:25" s="42" customFormat="1" ht="10" customHeight="1">
      <c r="A39" s="350"/>
      <c r="B39" s="348" t="s">
        <v>41</v>
      </c>
      <c r="C39" s="363">
        <v>1</v>
      </c>
      <c r="D39" s="363" t="s">
        <v>45</v>
      </c>
      <c r="E39" s="379">
        <f>'A. MATERIAL'!M13</f>
        <v>22000000</v>
      </c>
      <c r="F39" s="365">
        <f>E39/$E$64</f>
        <v>9.2149684596761362E-3</v>
      </c>
      <c r="G39" s="365">
        <v>9.1999999999999998E-3</v>
      </c>
      <c r="H39" s="363">
        <v>3</v>
      </c>
      <c r="I39" s="73" t="s">
        <v>54</v>
      </c>
      <c r="J39" s="77"/>
      <c r="K39" s="77"/>
      <c r="L39" s="77"/>
      <c r="M39" s="77"/>
      <c r="N39" s="77"/>
      <c r="O39" s="43">
        <f t="shared" si="14"/>
        <v>3.0666666666666668E-3</v>
      </c>
      <c r="P39" s="43">
        <f t="shared" si="14"/>
        <v>3.0666666666666668E-3</v>
      </c>
      <c r="Q39" s="43">
        <f t="shared" si="14"/>
        <v>3.0666666666666668E-3</v>
      </c>
      <c r="R39" s="77"/>
      <c r="S39" s="77"/>
      <c r="T39" s="44">
        <f t="shared" si="3"/>
        <v>9.1999999999999998E-3</v>
      </c>
      <c r="U39" s="42" t="b">
        <f>T39=G39</f>
        <v>1</v>
      </c>
      <c r="W39" s="85">
        <f t="shared" si="1"/>
        <v>9.1999999999999998E-3</v>
      </c>
      <c r="Y39" s="44">
        <f>W40/W39*100%</f>
        <v>0.33695652173913043</v>
      </c>
    </row>
    <row r="40" spans="1:25" s="42" customFormat="1" ht="10" customHeight="1">
      <c r="A40" s="351"/>
      <c r="B40" s="349"/>
      <c r="C40" s="364"/>
      <c r="D40" s="364"/>
      <c r="E40" s="380"/>
      <c r="F40" s="366"/>
      <c r="G40" s="366"/>
      <c r="H40" s="364"/>
      <c r="I40" s="74" t="s">
        <v>55</v>
      </c>
      <c r="J40" s="77"/>
      <c r="K40" s="77"/>
      <c r="L40" s="77"/>
      <c r="M40" s="77"/>
      <c r="N40" s="77"/>
      <c r="O40" s="402">
        <v>0</v>
      </c>
      <c r="P40" s="402">
        <v>0</v>
      </c>
      <c r="Q40" s="45">
        <v>3.0999999999999999E-3</v>
      </c>
      <c r="R40" s="77"/>
      <c r="S40" s="77"/>
      <c r="T40" s="44"/>
      <c r="W40" s="85">
        <f t="shared" si="1"/>
        <v>3.0999999999999999E-3</v>
      </c>
    </row>
    <row r="41" spans="1:25" s="42" customFormat="1" ht="10" customHeight="1">
      <c r="A41" s="350"/>
      <c r="B41" s="348" t="s">
        <v>42</v>
      </c>
      <c r="C41" s="363">
        <v>1</v>
      </c>
      <c r="D41" s="363" t="s">
        <v>45</v>
      </c>
      <c r="E41" s="379">
        <f>'A. MATERIAL'!M14</f>
        <v>120000000</v>
      </c>
      <c r="F41" s="365">
        <f t="shared" ref="F41" si="15">E41/$E$64</f>
        <v>5.0263464325506192E-2</v>
      </c>
      <c r="G41" s="365">
        <v>5.0299999999999997E-2</v>
      </c>
      <c r="H41" s="363">
        <v>3</v>
      </c>
      <c r="I41" s="73" t="s">
        <v>54</v>
      </c>
      <c r="J41" s="77"/>
      <c r="K41" s="77"/>
      <c r="L41" s="77"/>
      <c r="M41" s="77"/>
      <c r="N41" s="77"/>
      <c r="O41" s="43">
        <f t="shared" si="14"/>
        <v>1.6766666666666666E-2</v>
      </c>
      <c r="P41" s="43">
        <f t="shared" si="14"/>
        <v>1.6766666666666666E-2</v>
      </c>
      <c r="Q41" s="43">
        <f t="shared" si="14"/>
        <v>1.6766666666666666E-2</v>
      </c>
      <c r="R41" s="77"/>
      <c r="S41" s="77"/>
      <c r="T41" s="44"/>
      <c r="W41" s="85">
        <f t="shared" si="1"/>
        <v>5.0299999999999997E-2</v>
      </c>
      <c r="Y41" s="44">
        <f>W42/W41*100%</f>
        <v>0.33333333333333331</v>
      </c>
    </row>
    <row r="42" spans="1:25" s="42" customFormat="1" ht="10" customHeight="1">
      <c r="A42" s="351"/>
      <c r="B42" s="349"/>
      <c r="C42" s="364"/>
      <c r="D42" s="364"/>
      <c r="E42" s="380"/>
      <c r="F42" s="366"/>
      <c r="G42" s="366"/>
      <c r="H42" s="364">
        <v>4</v>
      </c>
      <c r="I42" s="74" t="s">
        <v>55</v>
      </c>
      <c r="J42" s="77"/>
      <c r="K42" s="77"/>
      <c r="L42" s="77"/>
      <c r="M42" s="77"/>
      <c r="N42" s="77"/>
      <c r="O42" s="402">
        <v>0</v>
      </c>
      <c r="P42" s="402">
        <v>0</v>
      </c>
      <c r="Q42" s="45">
        <f>P41</f>
        <v>1.6766666666666666E-2</v>
      </c>
      <c r="R42" s="77"/>
      <c r="S42" s="77"/>
      <c r="T42" s="44"/>
      <c r="W42" s="85">
        <f t="shared" si="1"/>
        <v>1.6766666666666666E-2</v>
      </c>
    </row>
    <row r="43" spans="1:25" s="42" customFormat="1" ht="10" customHeight="1">
      <c r="A43" s="350"/>
      <c r="B43" s="348" t="s">
        <v>43</v>
      </c>
      <c r="C43" s="363">
        <v>2</v>
      </c>
      <c r="D43" s="363" t="s">
        <v>45</v>
      </c>
      <c r="E43" s="379">
        <f>'A. MATERIAL'!M15</f>
        <v>170000000</v>
      </c>
      <c r="F43" s="365">
        <f t="shared" ref="F43" si="16">E43/$E$64</f>
        <v>7.1206574461133779E-2</v>
      </c>
      <c r="G43" s="365">
        <v>7.1199999999999999E-2</v>
      </c>
      <c r="H43" s="363">
        <v>3</v>
      </c>
      <c r="I43" s="73" t="s">
        <v>54</v>
      </c>
      <c r="J43" s="77"/>
      <c r="K43" s="77"/>
      <c r="L43" s="77"/>
      <c r="M43" s="77"/>
      <c r="N43" s="77"/>
      <c r="O43" s="43">
        <f t="shared" si="14"/>
        <v>2.3733333333333332E-2</v>
      </c>
      <c r="P43" s="43">
        <f t="shared" si="14"/>
        <v>2.3733333333333332E-2</v>
      </c>
      <c r="Q43" s="43">
        <f t="shared" si="14"/>
        <v>2.3733333333333332E-2</v>
      </c>
      <c r="R43" s="77"/>
      <c r="S43" s="77"/>
      <c r="T43" s="44"/>
      <c r="W43" s="85">
        <f t="shared" si="1"/>
        <v>7.1199999999999999E-2</v>
      </c>
      <c r="Y43" s="44">
        <f>W44/W43*100%</f>
        <v>0.33333333333333331</v>
      </c>
    </row>
    <row r="44" spans="1:25" s="42" customFormat="1" ht="10" customHeight="1">
      <c r="A44" s="351"/>
      <c r="B44" s="349"/>
      <c r="C44" s="364"/>
      <c r="D44" s="364"/>
      <c r="E44" s="380"/>
      <c r="F44" s="366"/>
      <c r="G44" s="366"/>
      <c r="H44" s="364">
        <v>4</v>
      </c>
      <c r="I44" s="74" t="s">
        <v>55</v>
      </c>
      <c r="J44" s="77"/>
      <c r="K44" s="77"/>
      <c r="L44" s="77"/>
      <c r="M44" s="77"/>
      <c r="N44" s="77"/>
      <c r="O44" s="402">
        <v>0</v>
      </c>
      <c r="P44" s="402">
        <v>0</v>
      </c>
      <c r="Q44" s="45">
        <f>P43</f>
        <v>2.3733333333333332E-2</v>
      </c>
      <c r="R44" s="77"/>
      <c r="S44" s="77"/>
      <c r="T44" s="44"/>
      <c r="W44" s="85">
        <f t="shared" si="1"/>
        <v>2.3733333333333332E-2</v>
      </c>
    </row>
    <row r="45" spans="1:25" s="42" customFormat="1" ht="10" customHeight="1">
      <c r="A45" s="350"/>
      <c r="B45" s="348" t="s">
        <v>44</v>
      </c>
      <c r="C45" s="363">
        <v>2</v>
      </c>
      <c r="D45" s="363" t="s">
        <v>45</v>
      </c>
      <c r="E45" s="379">
        <f>'A. MATERIAL'!M16</f>
        <v>8000000</v>
      </c>
      <c r="F45" s="365">
        <f t="shared" ref="F45" si="17">E45/$E$64</f>
        <v>3.3508976217004132E-3</v>
      </c>
      <c r="G45" s="365">
        <v>3.3999999999999998E-3</v>
      </c>
      <c r="H45" s="363">
        <v>3</v>
      </c>
      <c r="I45" s="73" t="s">
        <v>54</v>
      </c>
      <c r="J45" s="77"/>
      <c r="K45" s="77"/>
      <c r="L45" s="77"/>
      <c r="M45" s="77"/>
      <c r="N45" s="77"/>
      <c r="O45" s="43">
        <f t="shared" si="14"/>
        <v>1.1333333333333332E-3</v>
      </c>
      <c r="P45" s="43">
        <f t="shared" si="14"/>
        <v>1.1333333333333332E-3</v>
      </c>
      <c r="Q45" s="43">
        <f t="shared" si="14"/>
        <v>1.1333333333333332E-3</v>
      </c>
      <c r="R45" s="77"/>
      <c r="S45" s="77"/>
      <c r="T45" s="44"/>
      <c r="W45" s="85">
        <f t="shared" si="1"/>
        <v>3.3999999999999994E-3</v>
      </c>
      <c r="Y45" s="44">
        <f>W46/W45*100%</f>
        <v>0.33333333333333337</v>
      </c>
    </row>
    <row r="46" spans="1:25" s="42" customFormat="1" ht="10" customHeight="1">
      <c r="A46" s="351"/>
      <c r="B46" s="349"/>
      <c r="C46" s="364"/>
      <c r="D46" s="364"/>
      <c r="E46" s="380"/>
      <c r="F46" s="366"/>
      <c r="G46" s="366"/>
      <c r="H46" s="364">
        <v>4</v>
      </c>
      <c r="I46" s="74" t="s">
        <v>55</v>
      </c>
      <c r="J46" s="77"/>
      <c r="K46" s="77"/>
      <c r="L46" s="77"/>
      <c r="M46" s="77"/>
      <c r="N46" s="77"/>
      <c r="O46" s="402">
        <v>0</v>
      </c>
      <c r="P46" s="402">
        <v>0</v>
      </c>
      <c r="Q46" s="45">
        <f>P45</f>
        <v>1.1333333333333332E-3</v>
      </c>
      <c r="R46" s="77"/>
      <c r="S46" s="77"/>
      <c r="T46" s="44"/>
      <c r="W46" s="85">
        <f t="shared" si="1"/>
        <v>1.1333333333333332E-3</v>
      </c>
    </row>
    <row r="47" spans="1:25" s="42" customFormat="1" ht="10" customHeight="1">
      <c r="A47" s="72">
        <v>7</v>
      </c>
      <c r="B47" s="69" t="s">
        <v>22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5"/>
      <c r="T47" s="44"/>
      <c r="W47" s="85"/>
    </row>
    <row r="48" spans="1:25" s="42" customFormat="1" ht="10" customHeight="1">
      <c r="A48" s="350"/>
      <c r="B48" s="348" t="s">
        <v>46</v>
      </c>
      <c r="C48" s="363">
        <v>1</v>
      </c>
      <c r="D48" s="363" t="s">
        <v>45</v>
      </c>
      <c r="E48" s="379">
        <f>'C. PERALATAN KERJA'!W11</f>
        <v>40000000</v>
      </c>
      <c r="F48" s="365">
        <f t="shared" ref="F48:F62" si="18">E48/$E$64</f>
        <v>1.6754488108502066E-2</v>
      </c>
      <c r="G48" s="365">
        <v>1.6799999999999999E-2</v>
      </c>
      <c r="H48" s="363">
        <v>9</v>
      </c>
      <c r="I48" s="73" t="s">
        <v>54</v>
      </c>
      <c r="J48" s="77"/>
      <c r="K48" s="43">
        <f>$G48/$H48</f>
        <v>1.8666666666666666E-3</v>
      </c>
      <c r="L48" s="43">
        <f t="shared" ref="L48:S48" si="19">$G48/$H48</f>
        <v>1.8666666666666666E-3</v>
      </c>
      <c r="M48" s="43">
        <f t="shared" si="19"/>
        <v>1.8666666666666666E-3</v>
      </c>
      <c r="N48" s="43">
        <f t="shared" si="19"/>
        <v>1.8666666666666666E-3</v>
      </c>
      <c r="O48" s="43">
        <f t="shared" si="19"/>
        <v>1.8666666666666666E-3</v>
      </c>
      <c r="P48" s="43">
        <f t="shared" si="19"/>
        <v>1.8666666666666666E-3</v>
      </c>
      <c r="Q48" s="43">
        <f t="shared" si="19"/>
        <v>1.8666666666666666E-3</v>
      </c>
      <c r="R48" s="43">
        <f t="shared" si="19"/>
        <v>1.8666666666666666E-3</v>
      </c>
      <c r="S48" s="43">
        <f t="shared" si="19"/>
        <v>1.8666666666666666E-3</v>
      </c>
      <c r="T48" s="44">
        <f t="shared" si="3"/>
        <v>1.6799999999999995E-2</v>
      </c>
      <c r="U48" s="42" t="b">
        <f>T48=G48</f>
        <v>1</v>
      </c>
      <c r="W48" s="85">
        <f t="shared" si="1"/>
        <v>1.6799999999999995E-2</v>
      </c>
      <c r="Y48" s="44">
        <f>W49/W48*100%</f>
        <v>0.45238095238095249</v>
      </c>
    </row>
    <row r="49" spans="1:25" s="42" customFormat="1" ht="10" customHeight="1">
      <c r="A49" s="351"/>
      <c r="B49" s="349"/>
      <c r="C49" s="364"/>
      <c r="D49" s="364"/>
      <c r="E49" s="380"/>
      <c r="F49" s="366"/>
      <c r="G49" s="366"/>
      <c r="H49" s="364"/>
      <c r="I49" s="74" t="s">
        <v>55</v>
      </c>
      <c r="J49" s="77"/>
      <c r="K49" s="45">
        <v>0</v>
      </c>
      <c r="L49" s="45">
        <v>0</v>
      </c>
      <c r="M49" s="45">
        <v>1.9E-3</v>
      </c>
      <c r="N49" s="45">
        <v>1.9E-3</v>
      </c>
      <c r="O49" s="45">
        <v>1.9E-3</v>
      </c>
      <c r="P49" s="45">
        <v>1.9E-3</v>
      </c>
      <c r="Q49" s="45"/>
      <c r="R49" s="45"/>
      <c r="S49" s="45"/>
      <c r="T49" s="44"/>
      <c r="W49" s="85">
        <f t="shared" si="1"/>
        <v>7.6E-3</v>
      </c>
    </row>
    <row r="50" spans="1:25" s="42" customFormat="1" ht="10" customHeight="1">
      <c r="A50" s="350"/>
      <c r="B50" s="348" t="s">
        <v>47</v>
      </c>
      <c r="C50" s="363">
        <v>1</v>
      </c>
      <c r="D50" s="363" t="s">
        <v>45</v>
      </c>
      <c r="E50" s="379">
        <f>'C. PERALATAN KERJA'!W12</f>
        <v>13000000</v>
      </c>
      <c r="F50" s="365">
        <f t="shared" si="18"/>
        <v>5.4452086352631711E-3</v>
      </c>
      <c r="G50" s="365">
        <v>5.4000000000000003E-3</v>
      </c>
      <c r="H50" s="363">
        <v>5</v>
      </c>
      <c r="I50" s="73" t="s">
        <v>54</v>
      </c>
      <c r="J50" s="77"/>
      <c r="K50" s="77"/>
      <c r="L50" s="77"/>
      <c r="M50" s="43">
        <f>$G50/$H50</f>
        <v>1.08E-3</v>
      </c>
      <c r="N50" s="43">
        <f t="shared" ref="N50:Q50" si="20">$G50/$H50</f>
        <v>1.08E-3</v>
      </c>
      <c r="O50" s="43">
        <f t="shared" si="20"/>
        <v>1.08E-3</v>
      </c>
      <c r="P50" s="43">
        <f t="shared" si="20"/>
        <v>1.08E-3</v>
      </c>
      <c r="Q50" s="43">
        <f t="shared" si="20"/>
        <v>1.08E-3</v>
      </c>
      <c r="R50" s="77"/>
      <c r="S50" s="77"/>
      <c r="T50" s="44"/>
      <c r="W50" s="85">
        <f t="shared" si="1"/>
        <v>5.4000000000000003E-3</v>
      </c>
      <c r="Y50" s="44">
        <f>W51/W50*100%</f>
        <v>0.81481481481481477</v>
      </c>
    </row>
    <row r="51" spans="1:25" s="42" customFormat="1" ht="10" customHeight="1">
      <c r="A51" s="351"/>
      <c r="B51" s="349"/>
      <c r="C51" s="364"/>
      <c r="D51" s="364"/>
      <c r="E51" s="380"/>
      <c r="F51" s="366"/>
      <c r="G51" s="366"/>
      <c r="H51" s="364"/>
      <c r="I51" s="74" t="s">
        <v>55</v>
      </c>
      <c r="J51" s="77"/>
      <c r="K51" s="77"/>
      <c r="L51" s="77"/>
      <c r="M51" s="45">
        <v>1.1000000000000001E-3</v>
      </c>
      <c r="N51" s="45">
        <v>1.1000000000000001E-3</v>
      </c>
      <c r="O51" s="45">
        <v>1.1000000000000001E-3</v>
      </c>
      <c r="P51" s="45">
        <v>1.1000000000000001E-3</v>
      </c>
      <c r="Q51" s="45"/>
      <c r="R51" s="77"/>
      <c r="S51" s="77"/>
      <c r="T51" s="44"/>
      <c r="W51" s="85">
        <f t="shared" si="1"/>
        <v>4.4000000000000003E-3</v>
      </c>
    </row>
    <row r="52" spans="1:25" s="42" customFormat="1" ht="10" customHeight="1">
      <c r="A52" s="350"/>
      <c r="B52" s="348" t="s">
        <v>48</v>
      </c>
      <c r="C52" s="363">
        <v>1</v>
      </c>
      <c r="D52" s="363" t="s">
        <v>28</v>
      </c>
      <c r="E52" s="379">
        <f>'C. PERALATAN KERJA'!W13</f>
        <v>100000000</v>
      </c>
      <c r="F52" s="365">
        <f t="shared" si="18"/>
        <v>4.1886220271255159E-2</v>
      </c>
      <c r="G52" s="365">
        <v>4.19E-2</v>
      </c>
      <c r="H52" s="363">
        <v>4</v>
      </c>
      <c r="I52" s="73" t="s">
        <v>54</v>
      </c>
      <c r="J52" s="77"/>
      <c r="K52" s="77"/>
      <c r="L52" s="77"/>
      <c r="M52" s="43">
        <f>$G52/$H52</f>
        <v>1.0475E-2</v>
      </c>
      <c r="N52" s="43">
        <f t="shared" ref="N52:P52" si="21">$G52/$H52</f>
        <v>1.0475E-2</v>
      </c>
      <c r="O52" s="43">
        <f t="shared" si="21"/>
        <v>1.0475E-2</v>
      </c>
      <c r="P52" s="43">
        <f t="shared" si="21"/>
        <v>1.0475E-2</v>
      </c>
      <c r="Q52" s="77"/>
      <c r="R52" s="77"/>
      <c r="S52" s="77"/>
      <c r="T52" s="44"/>
      <c r="W52" s="85">
        <f>SUM(J52:S52)</f>
        <v>4.19E-2</v>
      </c>
      <c r="Y52" s="44">
        <f>W53/W52*100%</f>
        <v>1</v>
      </c>
    </row>
    <row r="53" spans="1:25" s="42" customFormat="1" ht="10" customHeight="1">
      <c r="A53" s="351"/>
      <c r="B53" s="349"/>
      <c r="C53" s="364"/>
      <c r="D53" s="364"/>
      <c r="E53" s="380"/>
      <c r="F53" s="366"/>
      <c r="G53" s="366"/>
      <c r="H53" s="364"/>
      <c r="I53" s="74" t="s">
        <v>55</v>
      </c>
      <c r="J53" s="77"/>
      <c r="K53" s="77"/>
      <c r="L53" s="77"/>
      <c r="M53" s="45">
        <v>0</v>
      </c>
      <c r="N53" s="45">
        <f>M52</f>
        <v>1.0475E-2</v>
      </c>
      <c r="O53" s="45">
        <f>N52</f>
        <v>1.0475E-2</v>
      </c>
      <c r="P53" s="45">
        <f>O52*2</f>
        <v>2.095E-2</v>
      </c>
      <c r="Q53" s="77"/>
      <c r="R53" s="77"/>
      <c r="S53" s="77"/>
      <c r="T53" s="44"/>
      <c r="W53" s="85">
        <f t="shared" si="1"/>
        <v>4.19E-2</v>
      </c>
    </row>
    <row r="54" spans="1:25" s="42" customFormat="1" ht="10" customHeight="1">
      <c r="A54" s="350"/>
      <c r="B54" s="348" t="s">
        <v>49</v>
      </c>
      <c r="C54" s="363">
        <v>1</v>
      </c>
      <c r="D54" s="363" t="s">
        <v>28</v>
      </c>
      <c r="E54" s="379">
        <f>'C. PERALATAN KERJA'!W14</f>
        <v>400000000</v>
      </c>
      <c r="F54" s="365">
        <f t="shared" si="18"/>
        <v>0.16754488108502064</v>
      </c>
      <c r="G54" s="365">
        <v>0.16750000000000001</v>
      </c>
      <c r="H54" s="363">
        <v>4</v>
      </c>
      <c r="I54" s="73" t="s">
        <v>54</v>
      </c>
      <c r="J54" s="77"/>
      <c r="K54" s="77"/>
      <c r="L54" s="77"/>
      <c r="M54" s="43">
        <f>$G54/$H54</f>
        <v>4.1875000000000002E-2</v>
      </c>
      <c r="N54" s="43">
        <f>$G54/$H54</f>
        <v>4.1875000000000002E-2</v>
      </c>
      <c r="O54" s="43">
        <f t="shared" ref="N54:P54" si="22">$G54/$H54</f>
        <v>4.1875000000000002E-2</v>
      </c>
      <c r="P54" s="43">
        <f t="shared" si="22"/>
        <v>4.1875000000000002E-2</v>
      </c>
      <c r="Q54" s="77"/>
      <c r="R54" s="77"/>
      <c r="S54" s="77"/>
      <c r="T54" s="44"/>
      <c r="W54" s="85">
        <f t="shared" si="1"/>
        <v>0.16750000000000001</v>
      </c>
      <c r="Y54" s="44">
        <f>W55/W54*100%</f>
        <v>0.25014925373134328</v>
      </c>
    </row>
    <row r="55" spans="1:25" s="42" customFormat="1" ht="10" customHeight="1">
      <c r="A55" s="351"/>
      <c r="B55" s="349"/>
      <c r="C55" s="364"/>
      <c r="D55" s="364"/>
      <c r="E55" s="380"/>
      <c r="F55" s="366"/>
      <c r="G55" s="366"/>
      <c r="H55" s="364"/>
      <c r="I55" s="74" t="s">
        <v>55</v>
      </c>
      <c r="J55" s="77"/>
      <c r="K55" s="77"/>
      <c r="L55" s="77"/>
      <c r="M55" s="45">
        <v>0</v>
      </c>
      <c r="N55" s="45">
        <v>0</v>
      </c>
      <c r="O55" s="45">
        <v>0</v>
      </c>
      <c r="P55" s="45">
        <v>4.19E-2</v>
      </c>
      <c r="Q55" s="77"/>
      <c r="R55" s="77"/>
      <c r="S55" s="77"/>
      <c r="T55" s="44"/>
      <c r="W55" s="85">
        <f t="shared" si="1"/>
        <v>4.19E-2</v>
      </c>
    </row>
    <row r="56" spans="1:25" s="42" customFormat="1" ht="10" customHeight="1">
      <c r="A56" s="350"/>
      <c r="B56" s="348" t="s">
        <v>50</v>
      </c>
      <c r="C56" s="363">
        <v>1</v>
      </c>
      <c r="D56" s="363" t="s">
        <v>28</v>
      </c>
      <c r="E56" s="379">
        <f>'C. PERALATAN KERJA'!W15</f>
        <v>7000000</v>
      </c>
      <c r="F56" s="365">
        <f t="shared" si="18"/>
        <v>2.9320354189878613E-3</v>
      </c>
      <c r="G56" s="365">
        <v>2.8999999999999998E-3</v>
      </c>
      <c r="H56" s="363">
        <v>4</v>
      </c>
      <c r="I56" s="73" t="s">
        <v>54</v>
      </c>
      <c r="J56" s="77"/>
      <c r="K56" s="77"/>
      <c r="L56" s="77"/>
      <c r="M56" s="43">
        <f>$G56/$H56</f>
        <v>7.2499999999999995E-4</v>
      </c>
      <c r="N56" s="43">
        <f t="shared" ref="N56:P56" si="23">$G56/$H56</f>
        <v>7.2499999999999995E-4</v>
      </c>
      <c r="O56" s="43">
        <f t="shared" si="23"/>
        <v>7.2499999999999995E-4</v>
      </c>
      <c r="P56" s="43">
        <f t="shared" si="23"/>
        <v>7.2499999999999995E-4</v>
      </c>
      <c r="Q56" s="77"/>
      <c r="R56" s="77"/>
      <c r="S56" s="77"/>
      <c r="T56" s="44"/>
      <c r="W56" s="85">
        <f t="shared" si="1"/>
        <v>2.8999999999999998E-3</v>
      </c>
      <c r="Y56" s="44">
        <f>W57/W56*100%</f>
        <v>0.72413793103448276</v>
      </c>
    </row>
    <row r="57" spans="1:25" s="42" customFormat="1" ht="10" customHeight="1">
      <c r="A57" s="351"/>
      <c r="B57" s="349"/>
      <c r="C57" s="364"/>
      <c r="D57" s="364"/>
      <c r="E57" s="380"/>
      <c r="F57" s="366"/>
      <c r="G57" s="366"/>
      <c r="H57" s="364"/>
      <c r="I57" s="74" t="s">
        <v>55</v>
      </c>
      <c r="J57" s="77"/>
      <c r="K57" s="77"/>
      <c r="L57" s="77"/>
      <c r="M57" s="45">
        <v>0</v>
      </c>
      <c r="N57" s="45">
        <v>6.9999999999999999E-4</v>
      </c>
      <c r="O57" s="45">
        <v>6.9999999999999999E-4</v>
      </c>
      <c r="P57" s="45">
        <v>6.9999999999999999E-4</v>
      </c>
      <c r="Q57" s="77"/>
      <c r="R57" s="77"/>
      <c r="S57" s="77"/>
      <c r="T57" s="44"/>
      <c r="W57" s="85">
        <f t="shared" si="1"/>
        <v>2.0999999999999999E-3</v>
      </c>
    </row>
    <row r="58" spans="1:25" s="42" customFormat="1" ht="10" customHeight="1">
      <c r="A58" s="350"/>
      <c r="B58" s="348" t="s">
        <v>51</v>
      </c>
      <c r="C58" s="363">
        <v>1</v>
      </c>
      <c r="D58" s="363" t="s">
        <v>45</v>
      </c>
      <c r="E58" s="379">
        <f>'C. PERALATAN KERJA'!W16</f>
        <v>21000000</v>
      </c>
      <c r="F58" s="365">
        <f t="shared" si="18"/>
        <v>8.7961062569635838E-3</v>
      </c>
      <c r="G58" s="365">
        <v>8.8000000000000005E-3</v>
      </c>
      <c r="H58" s="363">
        <v>4</v>
      </c>
      <c r="I58" s="73" t="s">
        <v>54</v>
      </c>
      <c r="J58" s="77"/>
      <c r="K58" s="77"/>
      <c r="L58" s="77"/>
      <c r="M58" s="43">
        <f>$G58/$H58</f>
        <v>2.2000000000000001E-3</v>
      </c>
      <c r="N58" s="43">
        <f t="shared" ref="N58:P58" si="24">$G58/$H58</f>
        <v>2.2000000000000001E-3</v>
      </c>
      <c r="O58" s="43">
        <f t="shared" si="24"/>
        <v>2.2000000000000001E-3</v>
      </c>
      <c r="P58" s="43">
        <f t="shared" si="24"/>
        <v>2.2000000000000001E-3</v>
      </c>
      <c r="Q58" s="77"/>
      <c r="R58" s="77"/>
      <c r="S58" s="77"/>
      <c r="T58" s="44"/>
      <c r="W58" s="85">
        <f t="shared" si="1"/>
        <v>8.8000000000000005E-3</v>
      </c>
      <c r="Y58" s="44">
        <f>W59/W58*100%</f>
        <v>0.75</v>
      </c>
    </row>
    <row r="59" spans="1:25" s="42" customFormat="1" ht="10" customHeight="1">
      <c r="A59" s="351"/>
      <c r="B59" s="349"/>
      <c r="C59" s="364"/>
      <c r="D59" s="364"/>
      <c r="E59" s="380"/>
      <c r="F59" s="366"/>
      <c r="G59" s="366"/>
      <c r="H59" s="364"/>
      <c r="I59" s="74" t="s">
        <v>55</v>
      </c>
      <c r="J59" s="77"/>
      <c r="K59" s="77"/>
      <c r="L59" s="77"/>
      <c r="M59" s="45">
        <v>0</v>
      </c>
      <c r="N59" s="45">
        <v>2.2000000000000001E-3</v>
      </c>
      <c r="O59" s="45">
        <v>2.2000000000000001E-3</v>
      </c>
      <c r="P59" s="45">
        <v>2.2000000000000001E-3</v>
      </c>
      <c r="Q59" s="77"/>
      <c r="R59" s="77"/>
      <c r="S59" s="77"/>
      <c r="T59" s="44"/>
      <c r="W59" s="85">
        <f t="shared" si="1"/>
        <v>6.6E-3</v>
      </c>
    </row>
    <row r="60" spans="1:25" s="42" customFormat="1" ht="10" customHeight="1">
      <c r="A60" s="350"/>
      <c r="B60" s="348" t="s">
        <v>23</v>
      </c>
      <c r="C60" s="363">
        <v>1</v>
      </c>
      <c r="D60" s="363" t="s">
        <v>28</v>
      </c>
      <c r="E60" s="379">
        <f>'C. PERALATAN KERJA'!W19</f>
        <v>15600000</v>
      </c>
      <c r="F60" s="365">
        <f t="shared" si="18"/>
        <v>6.5342503623158051E-3</v>
      </c>
      <c r="G60" s="365">
        <v>6.4999999999999997E-3</v>
      </c>
      <c r="H60" s="363">
        <v>9</v>
      </c>
      <c r="I60" s="73" t="s">
        <v>54</v>
      </c>
      <c r="J60" s="77"/>
      <c r="K60" s="43">
        <f>$G60/9</f>
        <v>7.2222222222222219E-4</v>
      </c>
      <c r="L60" s="43">
        <f t="shared" ref="L60:S60" si="25">$G60/9</f>
        <v>7.2222222222222219E-4</v>
      </c>
      <c r="M60" s="43">
        <f t="shared" si="25"/>
        <v>7.2222222222222219E-4</v>
      </c>
      <c r="N60" s="43">
        <f t="shared" si="25"/>
        <v>7.2222222222222219E-4</v>
      </c>
      <c r="O60" s="43">
        <f t="shared" si="25"/>
        <v>7.2222222222222219E-4</v>
      </c>
      <c r="P60" s="43">
        <f t="shared" si="25"/>
        <v>7.2222222222222219E-4</v>
      </c>
      <c r="Q60" s="43">
        <f t="shared" si="25"/>
        <v>7.2222222222222219E-4</v>
      </c>
      <c r="R60" s="43">
        <f t="shared" si="25"/>
        <v>7.2222222222222219E-4</v>
      </c>
      <c r="S60" s="43">
        <f t="shared" si="25"/>
        <v>7.2222222222222219E-4</v>
      </c>
      <c r="T60" s="44">
        <f t="shared" si="3"/>
        <v>6.4999999999999997E-3</v>
      </c>
      <c r="U60" s="42" t="b">
        <f t="shared" ref="U60:U62" si="26">T60=G60</f>
        <v>1</v>
      </c>
      <c r="W60" s="85">
        <f t="shared" si="1"/>
        <v>6.4999999999999997E-3</v>
      </c>
      <c r="Y60" s="44">
        <f>W61/W60*100%</f>
        <v>0.43076923076923079</v>
      </c>
    </row>
    <row r="61" spans="1:25" s="42" customFormat="1" ht="10" customHeight="1">
      <c r="A61" s="351"/>
      <c r="B61" s="349"/>
      <c r="C61" s="364"/>
      <c r="D61" s="364"/>
      <c r="E61" s="380"/>
      <c r="F61" s="366"/>
      <c r="G61" s="366"/>
      <c r="H61" s="364"/>
      <c r="I61" s="74" t="s">
        <v>55</v>
      </c>
      <c r="J61" s="77"/>
      <c r="K61" s="45">
        <v>0</v>
      </c>
      <c r="L61" s="45">
        <v>0</v>
      </c>
      <c r="M61" s="45">
        <v>6.9999999999999999E-4</v>
      </c>
      <c r="N61" s="45">
        <v>6.9999999999999999E-4</v>
      </c>
      <c r="O61" s="45">
        <v>6.9999999999999999E-4</v>
      </c>
      <c r="P61" s="45">
        <v>6.9999999999999999E-4</v>
      </c>
      <c r="Q61" s="45"/>
      <c r="R61" s="45"/>
      <c r="S61" s="45"/>
      <c r="T61" s="44"/>
      <c r="W61" s="85">
        <f t="shared" si="1"/>
        <v>2.8E-3</v>
      </c>
    </row>
    <row r="62" spans="1:25" s="42" customFormat="1" ht="10" customHeight="1">
      <c r="A62" s="350"/>
      <c r="B62" s="348" t="s">
        <v>24</v>
      </c>
      <c r="C62" s="363">
        <v>1</v>
      </c>
      <c r="D62" s="363" t="s">
        <v>28</v>
      </c>
      <c r="E62" s="379">
        <f>'C. PERALATAN KERJA'!W22</f>
        <v>15000000</v>
      </c>
      <c r="F62" s="365">
        <f t="shared" si="18"/>
        <v>6.282933040688274E-3</v>
      </c>
      <c r="G62" s="365">
        <v>6.3E-3</v>
      </c>
      <c r="H62" s="363">
        <v>9</v>
      </c>
      <c r="I62" s="73" t="s">
        <v>54</v>
      </c>
      <c r="J62" s="77"/>
      <c r="K62" s="43">
        <f t="shared" ref="K62:S62" si="27">$G62/$H62</f>
        <v>6.9999999999999999E-4</v>
      </c>
      <c r="L62" s="43">
        <f t="shared" si="27"/>
        <v>6.9999999999999999E-4</v>
      </c>
      <c r="M62" s="43">
        <f t="shared" si="27"/>
        <v>6.9999999999999999E-4</v>
      </c>
      <c r="N62" s="43">
        <f t="shared" si="27"/>
        <v>6.9999999999999999E-4</v>
      </c>
      <c r="O62" s="43">
        <f t="shared" si="27"/>
        <v>6.9999999999999999E-4</v>
      </c>
      <c r="P62" s="43">
        <f t="shared" si="27"/>
        <v>6.9999999999999999E-4</v>
      </c>
      <c r="Q62" s="43">
        <f t="shared" si="27"/>
        <v>6.9999999999999999E-4</v>
      </c>
      <c r="R62" s="43">
        <f t="shared" si="27"/>
        <v>6.9999999999999999E-4</v>
      </c>
      <c r="S62" s="43">
        <f t="shared" si="27"/>
        <v>6.9999999999999999E-4</v>
      </c>
      <c r="T62" s="44">
        <f t="shared" si="3"/>
        <v>6.3E-3</v>
      </c>
      <c r="U62" s="42" t="b">
        <f t="shared" si="26"/>
        <v>1</v>
      </c>
      <c r="W62" s="85">
        <f t="shared" si="1"/>
        <v>6.3E-3</v>
      </c>
      <c r="Y62" s="44">
        <f>W63/W62*100%</f>
        <v>0.44444444444444442</v>
      </c>
    </row>
    <row r="63" spans="1:25" s="42" customFormat="1" ht="10" customHeight="1">
      <c r="A63" s="351"/>
      <c r="B63" s="349"/>
      <c r="C63" s="364"/>
      <c r="D63" s="364"/>
      <c r="E63" s="380"/>
      <c r="F63" s="366"/>
      <c r="G63" s="366"/>
      <c r="H63" s="364"/>
      <c r="I63" s="74" t="s">
        <v>55</v>
      </c>
      <c r="J63" s="77"/>
      <c r="K63" s="45">
        <v>0</v>
      </c>
      <c r="L63" s="45">
        <v>0</v>
      </c>
      <c r="M63" s="45">
        <v>6.9999999999999999E-4</v>
      </c>
      <c r="N63" s="45">
        <v>6.9999999999999999E-4</v>
      </c>
      <c r="O63" s="45">
        <v>6.9999999999999999E-4</v>
      </c>
      <c r="P63" s="45">
        <v>6.9999999999999999E-4</v>
      </c>
      <c r="Q63" s="45"/>
      <c r="R63" s="45"/>
      <c r="S63" s="45"/>
      <c r="T63" s="44"/>
      <c r="W63" s="85">
        <f>SUM(J63:S63)</f>
        <v>2.8E-3</v>
      </c>
    </row>
    <row r="64" spans="1:25" s="42" customFormat="1" ht="15" customHeight="1">
      <c r="A64" s="361" t="s">
        <v>35</v>
      </c>
      <c r="B64" s="362"/>
      <c r="C64" s="362"/>
      <c r="D64" s="362"/>
      <c r="E64" s="307">
        <f>'REKAP (NEW)'!L22+'REKAP (NEW)'!L23+'REKAP (NEW)'!L24</f>
        <v>2387420000</v>
      </c>
      <c r="F64" s="47">
        <f>SUM(F14:F62)</f>
        <v>1.0000000000000002</v>
      </c>
      <c r="G64" s="47">
        <f>SUM(G14:G62)</f>
        <v>0.99999999999999989</v>
      </c>
      <c r="H64" s="48"/>
      <c r="I64" s="48"/>
      <c r="J64" s="49"/>
      <c r="K64" s="49"/>
      <c r="L64" s="49"/>
      <c r="M64" s="49"/>
      <c r="N64" s="49"/>
      <c r="O64" s="49"/>
      <c r="P64" s="49"/>
      <c r="Q64" s="49"/>
      <c r="R64" s="49"/>
      <c r="S64" s="50"/>
    </row>
    <row r="65" spans="1:19" s="42" customFormat="1" ht="11" customHeight="1">
      <c r="A65" s="51"/>
      <c r="B65" s="52"/>
      <c r="C65" s="52"/>
      <c r="D65" s="52"/>
      <c r="E65" s="52"/>
      <c r="F65" s="52"/>
      <c r="G65" s="52"/>
      <c r="H65" s="52"/>
      <c r="I65" s="53" t="s">
        <v>36</v>
      </c>
      <c r="J65" s="54">
        <f t="shared" ref="J65:S65" si="28">SUM(J14,J17,J19,J22,J24,J26,J28,J30,J33,J36,J39,J41,J43,J45,J48,J50,J52,J54,J56,J58,J60,J62)</f>
        <v>0</v>
      </c>
      <c r="K65" s="54">
        <f t="shared" si="28"/>
        <v>2.3615555555555553E-2</v>
      </c>
      <c r="L65" s="54">
        <f t="shared" si="28"/>
        <v>7.1141746031746042E-2</v>
      </c>
      <c r="M65" s="54">
        <f t="shared" si="28"/>
        <v>0.12983674603174605</v>
      </c>
      <c r="N65" s="54">
        <f>SUM(N14,N17,N19,N22,N24,N26,N28,N30,N33,N36,N39,N41,N43,N45,N48,N50,N52,N54,N56,N58,N60,N62)</f>
        <v>0.14100341269841274</v>
      </c>
      <c r="O65" s="54">
        <f t="shared" si="28"/>
        <v>0.19157841269841272</v>
      </c>
      <c r="P65" s="54">
        <f t="shared" si="28"/>
        <v>0.18901841269841271</v>
      </c>
      <c r="Q65" s="54">
        <f t="shared" si="28"/>
        <v>0.12257674603174604</v>
      </c>
      <c r="R65" s="54">
        <f t="shared" si="28"/>
        <v>6.9573412698412718E-2</v>
      </c>
      <c r="S65" s="55">
        <f t="shared" si="28"/>
        <v>6.1655555555555554E-2</v>
      </c>
    </row>
    <row r="66" spans="1:19" s="42" customFormat="1" ht="11" customHeight="1">
      <c r="A66" s="51"/>
      <c r="B66" s="52"/>
      <c r="C66" s="52"/>
      <c r="D66" s="52"/>
      <c r="E66" s="52"/>
      <c r="F66" s="52"/>
      <c r="G66" s="52"/>
      <c r="H66" s="52"/>
      <c r="I66" s="53" t="s">
        <v>37</v>
      </c>
      <c r="J66" s="54">
        <f>SUM($J65:J65)</f>
        <v>0</v>
      </c>
      <c r="K66" s="54">
        <f>SUM($J65:K65)</f>
        <v>2.3615555555555553E-2</v>
      </c>
      <c r="L66" s="54">
        <f>SUM($J65:L65)</f>
        <v>9.4757301587301598E-2</v>
      </c>
      <c r="M66" s="54">
        <f>SUM($J65:M65)</f>
        <v>0.22459404761904767</v>
      </c>
      <c r="N66" s="54">
        <f>SUM($J65:N65)</f>
        <v>0.36559746031746043</v>
      </c>
      <c r="O66" s="54">
        <f>SUM($J65:O65)</f>
        <v>0.55717587301587312</v>
      </c>
      <c r="P66" s="54">
        <f>SUM($J65:P65)</f>
        <v>0.74619428571428581</v>
      </c>
      <c r="Q66" s="54">
        <f>SUM($J65:Q65)</f>
        <v>0.86877103174603187</v>
      </c>
      <c r="R66" s="54">
        <f>SUM($J65:R65)</f>
        <v>0.93834444444444465</v>
      </c>
      <c r="S66" s="55">
        <f>SUM($J65:S65)</f>
        <v>1.0000000000000002</v>
      </c>
    </row>
    <row r="67" spans="1:19" s="42" customFormat="1" ht="11" customHeight="1">
      <c r="A67" s="56"/>
      <c r="B67" s="57"/>
      <c r="C67" s="57"/>
      <c r="D67" s="57"/>
      <c r="E67" s="57"/>
      <c r="F67" s="57"/>
      <c r="G67" s="57"/>
      <c r="H67" s="57"/>
      <c r="I67" s="58" t="s">
        <v>38</v>
      </c>
      <c r="J67" s="59">
        <f t="shared" ref="J67:S67" si="29">SUM(J15,J18,J20,J23,J25,J27,J29,J31,J34,J37,J40,J42,J44,J46,J49,J51,J53,J55,J57,J59,J61,J63)</f>
        <v>0</v>
      </c>
      <c r="K67" s="59">
        <f t="shared" si="29"/>
        <v>0</v>
      </c>
      <c r="L67" s="59">
        <f t="shared" si="29"/>
        <v>2.5999999999999999E-3</v>
      </c>
      <c r="M67" s="59">
        <f>SUM(M15,M18,M20,M23,M25,M27,M29,M31,M34,M37,M40,M42,M44,M46,M49,M51,M53,M55,M57,M59,M61,M63)</f>
        <v>5.6800000000000002E-3</v>
      </c>
      <c r="N67" s="59">
        <f>SUM(N15,N18,N20,N23,N25,N27,N29,N31,N34,N37,N40,N42,N44,N46,N49,N51,N53,N55,N57,N59,N61,N63)</f>
        <v>2.6824999999999998E-2</v>
      </c>
      <c r="O67" s="59">
        <f>SUM(O15,O18,O20,O23,O25,O27,O29,O31,O34,O37,O40,O42,O44,O46,O49,O51,O53,O55,O57,O59,O61,O63)</f>
        <v>4.7374999999999994E-2</v>
      </c>
      <c r="P67" s="59">
        <f>SUM(P15,P18,P20,P23,P25,P27,P29,P31,P34,P37,P40,P42,P44,P46,P49,P51,P53,P55,P57,P59,P61,P63)</f>
        <v>0.15745000000000003</v>
      </c>
      <c r="Q67" s="59">
        <f t="shared" si="29"/>
        <v>4.4733333333333333E-2</v>
      </c>
      <c r="R67" s="59">
        <f t="shared" si="29"/>
        <v>0</v>
      </c>
      <c r="S67" s="60">
        <f t="shared" si="29"/>
        <v>0</v>
      </c>
    </row>
    <row r="68" spans="1:19" s="42" customFormat="1" ht="11" customHeight="1">
      <c r="A68" s="56"/>
      <c r="B68" s="57"/>
      <c r="C68" s="57"/>
      <c r="D68" s="57"/>
      <c r="E68" s="57"/>
      <c r="F68" s="57"/>
      <c r="G68" s="57"/>
      <c r="H68" s="57"/>
      <c r="I68" s="58" t="s">
        <v>39</v>
      </c>
      <c r="J68" s="59">
        <f>SUM($J67:J67)</f>
        <v>0</v>
      </c>
      <c r="K68" s="59">
        <f>SUM($J67:K67)</f>
        <v>0</v>
      </c>
      <c r="L68" s="59">
        <f>SUM($J67:L67)</f>
        <v>2.5999999999999999E-3</v>
      </c>
      <c r="M68" s="59">
        <f>SUM($J67:M67)</f>
        <v>8.2799999999999992E-3</v>
      </c>
      <c r="N68" s="59">
        <f>SUM($J67:N67)</f>
        <v>3.5104999999999997E-2</v>
      </c>
      <c r="O68" s="59">
        <f>SUM($J67:O67)</f>
        <v>8.2479999999999998E-2</v>
      </c>
      <c r="P68" s="59">
        <f>SUM($J67:P67)</f>
        <v>0.23993000000000003</v>
      </c>
      <c r="Q68" s="59">
        <f>SUM($J67:Q67)</f>
        <v>0.28466333333333338</v>
      </c>
      <c r="R68" s="59"/>
      <c r="S68" s="60"/>
    </row>
    <row r="69" spans="1:19" s="42" customFormat="1" ht="13.75" customHeight="1" thickBot="1">
      <c r="A69" s="61"/>
      <c r="B69" s="62"/>
      <c r="C69" s="62"/>
      <c r="D69" s="62"/>
      <c r="E69" s="62"/>
      <c r="F69" s="62"/>
      <c r="G69" s="62"/>
      <c r="H69" s="62"/>
      <c r="I69" s="63" t="s">
        <v>40</v>
      </c>
      <c r="J69" s="64">
        <f t="shared" ref="J69:P69" si="30">J68-J66</f>
        <v>0</v>
      </c>
      <c r="K69" s="64">
        <f t="shared" si="30"/>
        <v>-2.3615555555555553E-2</v>
      </c>
      <c r="L69" s="64">
        <f t="shared" si="30"/>
        <v>-9.2157301587301593E-2</v>
      </c>
      <c r="M69" s="64">
        <f t="shared" si="30"/>
        <v>-0.21631404761904766</v>
      </c>
      <c r="N69" s="64">
        <f t="shared" si="30"/>
        <v>-0.33049246031746043</v>
      </c>
      <c r="O69" s="64">
        <f t="shared" si="30"/>
        <v>-0.47469587301587313</v>
      </c>
      <c r="P69" s="64">
        <f t="shared" si="30"/>
        <v>-0.50626428571428583</v>
      </c>
      <c r="Q69" s="64"/>
      <c r="R69" s="64"/>
      <c r="S69" s="65"/>
    </row>
    <row r="70" spans="1:19" s="42" customFormat="1" ht="5.5" customHeight="1">
      <c r="A70" s="80"/>
      <c r="B70" s="78"/>
      <c r="H70" s="79"/>
      <c r="I70" s="79"/>
    </row>
    <row r="71" spans="1:19" s="42" customFormat="1" ht="11" customHeight="1">
      <c r="A71" s="80"/>
      <c r="B71" s="82" t="s">
        <v>220</v>
      </c>
      <c r="C71" s="358" t="s">
        <v>222</v>
      </c>
      <c r="D71" s="358"/>
      <c r="E71" s="358"/>
      <c r="F71" s="358"/>
      <c r="G71" s="358"/>
      <c r="H71" s="358"/>
      <c r="I71" s="358"/>
      <c r="N71" s="359" t="s">
        <v>223</v>
      </c>
      <c r="O71" s="359"/>
      <c r="P71" s="359"/>
      <c r="Q71" s="359"/>
      <c r="R71" s="359"/>
      <c r="S71" s="359"/>
    </row>
    <row r="72" spans="1:19" s="42" customFormat="1" ht="11" customHeight="1">
      <c r="A72" s="80"/>
      <c r="B72" s="82" t="s">
        <v>221</v>
      </c>
      <c r="C72" s="358" t="s">
        <v>221</v>
      </c>
      <c r="D72" s="358"/>
      <c r="E72" s="358"/>
      <c r="F72" s="358"/>
      <c r="G72" s="358"/>
      <c r="H72" s="358"/>
      <c r="I72" s="358"/>
      <c r="N72" s="359" t="s">
        <v>69</v>
      </c>
      <c r="O72" s="359"/>
      <c r="P72" s="359"/>
      <c r="Q72" s="359"/>
      <c r="R72" s="359"/>
      <c r="S72" s="359"/>
    </row>
    <row r="73" spans="1:19" s="42" customFormat="1" ht="11" customHeight="1">
      <c r="A73" s="80"/>
      <c r="H73" s="79"/>
      <c r="I73" s="79"/>
    </row>
    <row r="74" spans="1:19" s="42" customFormat="1" ht="11" customHeight="1">
      <c r="A74" s="80"/>
      <c r="H74" s="79"/>
      <c r="I74" s="79"/>
    </row>
    <row r="75" spans="1:19" s="42" customFormat="1" ht="11" customHeight="1">
      <c r="A75" s="80"/>
      <c r="B75" s="83" t="s">
        <v>219</v>
      </c>
      <c r="C75" s="356" t="s">
        <v>66</v>
      </c>
      <c r="D75" s="356"/>
      <c r="E75" s="356"/>
      <c r="F75" s="356"/>
      <c r="G75" s="356"/>
      <c r="H75" s="356"/>
      <c r="I75" s="356"/>
      <c r="N75" s="359" t="s">
        <v>70</v>
      </c>
      <c r="O75" s="359"/>
      <c r="P75" s="359"/>
      <c r="Q75" s="359"/>
      <c r="R75" s="359"/>
      <c r="S75" s="359"/>
    </row>
    <row r="76" spans="1:19" s="42" customFormat="1" ht="13.5" customHeight="1">
      <c r="A76" s="80"/>
      <c r="B76" s="81" t="s">
        <v>65</v>
      </c>
      <c r="C76" s="357" t="s">
        <v>67</v>
      </c>
      <c r="D76" s="357"/>
      <c r="E76" s="357"/>
      <c r="F76" s="357"/>
      <c r="G76" s="357"/>
      <c r="H76" s="357"/>
      <c r="I76" s="357"/>
      <c r="N76" s="360" t="s">
        <v>71</v>
      </c>
      <c r="O76" s="360"/>
      <c r="P76" s="360"/>
      <c r="Q76" s="360"/>
      <c r="R76" s="360"/>
      <c r="S76" s="360"/>
    </row>
    <row r="77" spans="1:19" s="42" customFormat="1" ht="11" customHeight="1">
      <c r="A77" s="80"/>
      <c r="B77" s="78"/>
      <c r="H77" s="79"/>
      <c r="I77" s="79"/>
    </row>
    <row r="78" spans="1:19" s="42" customFormat="1" ht="11" customHeight="1">
      <c r="A78" s="80" t="s">
        <v>60</v>
      </c>
      <c r="B78" s="78"/>
      <c r="H78" s="79"/>
      <c r="I78" s="79"/>
    </row>
    <row r="79" spans="1:19" s="42" customFormat="1" ht="11" customHeight="1">
      <c r="A79" s="78" t="s">
        <v>61</v>
      </c>
      <c r="B79" s="78" t="s">
        <v>62</v>
      </c>
      <c r="G79" s="44"/>
      <c r="H79" s="79"/>
      <c r="I79" s="79"/>
    </row>
    <row r="80" spans="1:19" s="42" customFormat="1" ht="11" customHeight="1">
      <c r="A80" s="78"/>
      <c r="B80" s="78"/>
      <c r="H80" s="79"/>
      <c r="I80" s="79"/>
    </row>
    <row r="81" spans="1:9" s="42" customFormat="1" ht="11" customHeight="1">
      <c r="A81" s="78"/>
      <c r="B81" s="78"/>
      <c r="H81" s="79"/>
      <c r="I81" s="79"/>
    </row>
    <row r="82" spans="1:9" s="42" customFormat="1" ht="11" customHeight="1">
      <c r="A82" s="78"/>
      <c r="B82" s="78"/>
      <c r="H82" s="79"/>
      <c r="I82" s="79"/>
    </row>
  </sheetData>
  <mergeCells count="198">
    <mergeCell ref="A9:O10"/>
    <mergeCell ref="P10:Q10"/>
    <mergeCell ref="R10:S10"/>
    <mergeCell ref="A11:A12"/>
    <mergeCell ref="B11:B12"/>
    <mergeCell ref="C11:C12"/>
    <mergeCell ref="D11:D12"/>
    <mergeCell ref="G11:G12"/>
    <mergeCell ref="H11:H12"/>
    <mergeCell ref="I11:I12"/>
    <mergeCell ref="J11:S11"/>
    <mergeCell ref="A14:A15"/>
    <mergeCell ref="B14:B15"/>
    <mergeCell ref="C14:C15"/>
    <mergeCell ref="D14:D15"/>
    <mergeCell ref="G14:G15"/>
    <mergeCell ref="H14:H15"/>
    <mergeCell ref="E11:E12"/>
    <mergeCell ref="F11:F12"/>
    <mergeCell ref="E14:E15"/>
    <mergeCell ref="A19:A20"/>
    <mergeCell ref="B19:B20"/>
    <mergeCell ref="C19:C20"/>
    <mergeCell ref="D19:D20"/>
    <mergeCell ref="G19:G20"/>
    <mergeCell ref="H19:H20"/>
    <mergeCell ref="A17:A18"/>
    <mergeCell ref="B17:B18"/>
    <mergeCell ref="C17:C18"/>
    <mergeCell ref="D17:D18"/>
    <mergeCell ref="G17:G18"/>
    <mergeCell ref="H17:H18"/>
    <mergeCell ref="A24:A25"/>
    <mergeCell ref="B24:B25"/>
    <mergeCell ref="C24:C25"/>
    <mergeCell ref="D24:D25"/>
    <mergeCell ref="G24:G25"/>
    <mergeCell ref="H24:H25"/>
    <mergeCell ref="F24:F25"/>
    <mergeCell ref="A22:A23"/>
    <mergeCell ref="B22:B23"/>
    <mergeCell ref="C22:C23"/>
    <mergeCell ref="D22:D23"/>
    <mergeCell ref="G22:G23"/>
    <mergeCell ref="H22:H23"/>
    <mergeCell ref="A28:A29"/>
    <mergeCell ref="B28:B29"/>
    <mergeCell ref="C28:C29"/>
    <mergeCell ref="D28:D29"/>
    <mergeCell ref="G28:G29"/>
    <mergeCell ref="H28:H29"/>
    <mergeCell ref="F28:F29"/>
    <mergeCell ref="A26:A27"/>
    <mergeCell ref="B26:B27"/>
    <mergeCell ref="C26:C27"/>
    <mergeCell ref="D26:D27"/>
    <mergeCell ref="G26:G27"/>
    <mergeCell ref="H26:H27"/>
    <mergeCell ref="F26:F27"/>
    <mergeCell ref="A33:A34"/>
    <mergeCell ref="B33:B34"/>
    <mergeCell ref="C33:C34"/>
    <mergeCell ref="D33:D34"/>
    <mergeCell ref="G33:G34"/>
    <mergeCell ref="H33:H34"/>
    <mergeCell ref="E33:E34"/>
    <mergeCell ref="F33:F34"/>
    <mergeCell ref="A30:A31"/>
    <mergeCell ref="B30:B31"/>
    <mergeCell ref="C30:C31"/>
    <mergeCell ref="D30:D31"/>
    <mergeCell ref="G30:G31"/>
    <mergeCell ref="H30:H31"/>
    <mergeCell ref="F30:F31"/>
    <mergeCell ref="A39:A40"/>
    <mergeCell ref="B39:B40"/>
    <mergeCell ref="C39:C40"/>
    <mergeCell ref="D39:D40"/>
    <mergeCell ref="G39:G40"/>
    <mergeCell ref="H39:H40"/>
    <mergeCell ref="A36:A37"/>
    <mergeCell ref="B36:B37"/>
    <mergeCell ref="C36:C37"/>
    <mergeCell ref="D36:D37"/>
    <mergeCell ref="G36:G37"/>
    <mergeCell ref="H36:H37"/>
    <mergeCell ref="E36:E37"/>
    <mergeCell ref="F36:F37"/>
    <mergeCell ref="A43:A44"/>
    <mergeCell ref="B43:B44"/>
    <mergeCell ref="C43:C44"/>
    <mergeCell ref="D43:D44"/>
    <mergeCell ref="G43:G44"/>
    <mergeCell ref="H43:H44"/>
    <mergeCell ref="E43:E44"/>
    <mergeCell ref="F43:F44"/>
    <mergeCell ref="A41:A42"/>
    <mergeCell ref="B41:B42"/>
    <mergeCell ref="C41:C42"/>
    <mergeCell ref="D41:D42"/>
    <mergeCell ref="G41:G42"/>
    <mergeCell ref="H41:H42"/>
    <mergeCell ref="E41:E42"/>
    <mergeCell ref="F41:F42"/>
    <mergeCell ref="A48:A49"/>
    <mergeCell ref="B48:B49"/>
    <mergeCell ref="C48:C49"/>
    <mergeCell ref="D48:D49"/>
    <mergeCell ref="G48:G49"/>
    <mergeCell ref="H48:H49"/>
    <mergeCell ref="E48:E49"/>
    <mergeCell ref="F48:F49"/>
    <mergeCell ref="A45:A46"/>
    <mergeCell ref="B45:B46"/>
    <mergeCell ref="C45:C46"/>
    <mergeCell ref="D45:D46"/>
    <mergeCell ref="G45:G46"/>
    <mergeCell ref="H45:H46"/>
    <mergeCell ref="E45:E46"/>
    <mergeCell ref="F45:F46"/>
    <mergeCell ref="A52:A53"/>
    <mergeCell ref="B52:B53"/>
    <mergeCell ref="C52:C53"/>
    <mergeCell ref="D52:D53"/>
    <mergeCell ref="G52:G53"/>
    <mergeCell ref="H52:H53"/>
    <mergeCell ref="E52:E53"/>
    <mergeCell ref="F52:F53"/>
    <mergeCell ref="A50:A51"/>
    <mergeCell ref="B50:B51"/>
    <mergeCell ref="C50:C51"/>
    <mergeCell ref="D50:D51"/>
    <mergeCell ref="G50:G51"/>
    <mergeCell ref="H50:H51"/>
    <mergeCell ref="E50:E51"/>
    <mergeCell ref="F50:F51"/>
    <mergeCell ref="A56:A57"/>
    <mergeCell ref="B56:B57"/>
    <mergeCell ref="C56:C57"/>
    <mergeCell ref="D56:D57"/>
    <mergeCell ref="G56:G57"/>
    <mergeCell ref="H56:H57"/>
    <mergeCell ref="E56:E57"/>
    <mergeCell ref="F56:F57"/>
    <mergeCell ref="A54:A55"/>
    <mergeCell ref="B54:B55"/>
    <mergeCell ref="C54:C55"/>
    <mergeCell ref="D54:D55"/>
    <mergeCell ref="G54:G55"/>
    <mergeCell ref="H54:H55"/>
    <mergeCell ref="E54:E55"/>
    <mergeCell ref="F54:F55"/>
    <mergeCell ref="A60:A61"/>
    <mergeCell ref="B60:B61"/>
    <mergeCell ref="C60:C61"/>
    <mergeCell ref="D60:D61"/>
    <mergeCell ref="G60:G61"/>
    <mergeCell ref="H60:H61"/>
    <mergeCell ref="E60:E61"/>
    <mergeCell ref="F60:F61"/>
    <mergeCell ref="A58:A59"/>
    <mergeCell ref="B58:B59"/>
    <mergeCell ref="C58:C59"/>
    <mergeCell ref="D58:D59"/>
    <mergeCell ref="G58:G59"/>
    <mergeCell ref="H58:H59"/>
    <mergeCell ref="E58:E59"/>
    <mergeCell ref="F58:F59"/>
    <mergeCell ref="A64:D64"/>
    <mergeCell ref="N71:S71"/>
    <mergeCell ref="C75:I75"/>
    <mergeCell ref="N75:S75"/>
    <mergeCell ref="C76:I76"/>
    <mergeCell ref="N76:S76"/>
    <mergeCell ref="A62:A63"/>
    <mergeCell ref="B62:B63"/>
    <mergeCell ref="C62:C63"/>
    <mergeCell ref="D62:D63"/>
    <mergeCell ref="G62:G63"/>
    <mergeCell ref="H62:H63"/>
    <mergeCell ref="E62:E63"/>
    <mergeCell ref="F62:F63"/>
    <mergeCell ref="C71:I71"/>
    <mergeCell ref="C72:I72"/>
    <mergeCell ref="N72:S72"/>
    <mergeCell ref="F17:F18"/>
    <mergeCell ref="F19:F20"/>
    <mergeCell ref="E39:E40"/>
    <mergeCell ref="F39:F40"/>
    <mergeCell ref="E24:E25"/>
    <mergeCell ref="E26:E27"/>
    <mergeCell ref="E28:E29"/>
    <mergeCell ref="E30:E31"/>
    <mergeCell ref="F14:F15"/>
    <mergeCell ref="E17:E18"/>
    <mergeCell ref="E19:E20"/>
    <mergeCell ref="E22:E23"/>
    <mergeCell ref="F22:F23"/>
  </mergeCells>
  <printOptions horizontalCentered="1"/>
  <pageMargins left="0.39370078740157483" right="0.39370078740157483" top="0.29527559055118113" bottom="0.19685039370078741" header="0.19685039370078741" footer="0.19685039370078741"/>
  <pageSetup paperSize="9" scale="73" fitToHeight="0" orientation="landscape" horizontalDpi="4294967293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EF1C-CB6B-4BF9-849F-F9E8975551E3}">
  <sheetPr>
    <pageSetUpPr fitToPage="1"/>
  </sheetPr>
  <dimension ref="A1:Y78"/>
  <sheetViews>
    <sheetView view="pageBreakPreview" topLeftCell="A10" zoomScale="85" zoomScaleNormal="85" zoomScaleSheetLayoutView="85" workbookViewId="0">
      <selection activeCell="L24" sqref="L22:L24"/>
    </sheetView>
  </sheetViews>
  <sheetFormatPr baseColWidth="10" defaultColWidth="8.83203125" defaultRowHeight="15"/>
  <cols>
    <col min="1" max="1" width="3" customWidth="1"/>
    <col min="2" max="2" width="15.5" customWidth="1"/>
    <col min="3" max="3" width="2" customWidth="1"/>
    <col min="4" max="4" width="5.1640625" customWidth="1"/>
    <col min="5" max="5" width="31" customWidth="1"/>
    <col min="6" max="6" width="17.33203125" customWidth="1"/>
    <col min="7" max="7" width="3.83203125" customWidth="1"/>
    <col min="8" max="8" width="18.5" bestFit="1" customWidth="1"/>
    <col min="9" max="9" width="3.83203125" customWidth="1"/>
    <col min="10" max="10" width="19" customWidth="1"/>
    <col min="11" max="11" width="3.83203125" customWidth="1"/>
    <col min="12" max="12" width="19.5" customWidth="1"/>
    <col min="13" max="13" width="19.5" bestFit="1" customWidth="1"/>
    <col min="15" max="15" width="3.1640625" bestFit="1" customWidth="1"/>
    <col min="16" max="16" width="7.83203125" bestFit="1" customWidth="1"/>
    <col min="17" max="19" width="33.33203125" customWidth="1"/>
    <col min="22" max="25" width="38.83203125" customWidth="1"/>
  </cols>
  <sheetData>
    <row r="1" spans="1:13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3" ht="18">
      <c r="A3" s="86"/>
      <c r="B3" s="86"/>
      <c r="C3" s="86"/>
      <c r="D3" s="86"/>
      <c r="E3" s="86"/>
      <c r="F3" s="86"/>
      <c r="G3" s="86"/>
      <c r="H3" s="87"/>
      <c r="I3" s="86"/>
      <c r="J3" s="87"/>
      <c r="K3" s="86"/>
      <c r="L3" s="87"/>
    </row>
    <row r="4" spans="1:13" ht="18">
      <c r="A4" s="86"/>
      <c r="B4" s="86"/>
      <c r="C4" s="86"/>
      <c r="D4" s="86"/>
      <c r="E4" s="86"/>
      <c r="F4" s="86"/>
      <c r="G4" s="86"/>
      <c r="H4" s="87"/>
      <c r="I4" s="86"/>
      <c r="J4" s="87"/>
      <c r="K4" s="86"/>
      <c r="L4" s="87"/>
    </row>
    <row r="5" spans="1:13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</row>
    <row r="6" spans="1:13" ht="24" customHeight="1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</row>
    <row r="7" spans="1:13" ht="30" customHeight="1">
      <c r="A7" s="391" t="s">
        <v>74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  <c r="M7" s="391"/>
    </row>
    <row r="8" spans="1:13" ht="20">
      <c r="A8" s="391" t="s">
        <v>75</v>
      </c>
      <c r="B8" s="391"/>
      <c r="C8" s="391"/>
      <c r="D8" s="391"/>
      <c r="E8" s="391"/>
      <c r="F8" s="391"/>
      <c r="G8" s="391"/>
      <c r="H8" s="391"/>
      <c r="I8" s="391"/>
      <c r="J8" s="391"/>
      <c r="K8" s="391"/>
      <c r="L8" s="391"/>
      <c r="M8" s="391"/>
    </row>
    <row r="9" spans="1:13" ht="18">
      <c r="A9" s="392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88"/>
    </row>
    <row r="10" spans="1:13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3" ht="16">
      <c r="A11" s="86"/>
      <c r="B11" s="90" t="s">
        <v>76</v>
      </c>
      <c r="C11" s="91" t="s">
        <v>77</v>
      </c>
      <c r="D11" s="393" t="s">
        <v>78</v>
      </c>
      <c r="E11" s="393"/>
      <c r="F11" s="393"/>
      <c r="G11" s="393"/>
      <c r="H11" s="393"/>
      <c r="I11" s="393"/>
      <c r="J11" s="393"/>
      <c r="K11" s="393"/>
      <c r="L11" s="393"/>
    </row>
    <row r="12" spans="1:13" ht="5.25" customHeight="1">
      <c r="A12" s="86"/>
      <c r="B12" s="86"/>
      <c r="C12" s="92"/>
      <c r="D12" s="92"/>
      <c r="E12" s="86"/>
      <c r="F12" s="86"/>
      <c r="G12" s="86"/>
      <c r="H12" s="86"/>
      <c r="I12" s="86"/>
      <c r="J12" s="86"/>
      <c r="K12" s="86"/>
      <c r="L12" s="86"/>
    </row>
    <row r="13" spans="1:13" ht="16">
      <c r="A13" s="86"/>
      <c r="B13" s="90" t="s">
        <v>79</v>
      </c>
      <c r="C13" s="91" t="s">
        <v>77</v>
      </c>
      <c r="D13" s="393" t="s">
        <v>80</v>
      </c>
      <c r="E13" s="393"/>
      <c r="F13" s="393"/>
      <c r="G13" s="393"/>
      <c r="H13" s="393"/>
      <c r="I13" s="393"/>
      <c r="J13" s="393"/>
      <c r="K13" s="393"/>
      <c r="L13" s="393"/>
    </row>
    <row r="14" spans="1:13" ht="5.25" customHeight="1">
      <c r="A14" s="92"/>
      <c r="B14" s="90"/>
      <c r="C14" s="90"/>
      <c r="D14" s="93"/>
      <c r="E14" s="93"/>
      <c r="F14" s="93"/>
      <c r="G14" s="93"/>
      <c r="H14" s="93"/>
      <c r="I14" s="93"/>
      <c r="J14" s="93"/>
      <c r="K14" s="93"/>
      <c r="L14" s="93"/>
    </row>
    <row r="15" spans="1:13" ht="16">
      <c r="A15" s="92"/>
      <c r="B15" s="90" t="s">
        <v>81</v>
      </c>
      <c r="C15" s="91" t="s">
        <v>77</v>
      </c>
      <c r="D15" s="90" t="s">
        <v>82</v>
      </c>
      <c r="E15" s="90"/>
      <c r="F15" s="90"/>
      <c r="G15" s="92"/>
      <c r="H15" s="92"/>
      <c r="I15" s="92"/>
      <c r="J15" s="92"/>
      <c r="K15" s="92"/>
      <c r="L15" s="92"/>
    </row>
    <row r="16" spans="1:13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</row>
    <row r="17" spans="1:17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</row>
    <row r="18" spans="1:17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1:17" ht="16">
      <c r="A19" s="92"/>
      <c r="B19" s="90" t="s">
        <v>83</v>
      </c>
      <c r="C19" s="91" t="s">
        <v>77</v>
      </c>
      <c r="D19" s="94"/>
      <c r="E19" s="94"/>
      <c r="F19" s="94"/>
      <c r="G19" s="94"/>
      <c r="H19" s="94"/>
      <c r="I19" s="94"/>
      <c r="J19" s="94"/>
      <c r="K19" s="94"/>
      <c r="L19" s="94"/>
    </row>
    <row r="20" spans="1:17" s="99" customFormat="1" ht="49.5" customHeight="1">
      <c r="A20" s="95"/>
      <c r="B20" s="96"/>
      <c r="C20" s="96"/>
      <c r="D20" s="97" t="s">
        <v>84</v>
      </c>
      <c r="E20" s="389" t="s">
        <v>85</v>
      </c>
      <c r="F20" s="389"/>
      <c r="G20" s="390" t="s">
        <v>86</v>
      </c>
      <c r="H20" s="389"/>
      <c r="I20" s="390" t="s">
        <v>87</v>
      </c>
      <c r="J20" s="389"/>
      <c r="K20" s="390" t="s">
        <v>88</v>
      </c>
      <c r="L20" s="389"/>
      <c r="M20" s="98" t="s">
        <v>89</v>
      </c>
    </row>
    <row r="21" spans="1:17" s="99" customFormat="1" ht="16.5" customHeight="1">
      <c r="A21" s="95"/>
      <c r="B21" s="96"/>
      <c r="C21" s="96"/>
      <c r="D21" s="97">
        <v>1</v>
      </c>
      <c r="E21" s="389">
        <v>2</v>
      </c>
      <c r="F21" s="389"/>
      <c r="G21" s="390">
        <v>3</v>
      </c>
      <c r="H21" s="390"/>
      <c r="I21" s="390">
        <v>4</v>
      </c>
      <c r="J21" s="390"/>
      <c r="K21" s="390">
        <v>4</v>
      </c>
      <c r="L21" s="390"/>
      <c r="M21" s="100"/>
    </row>
    <row r="22" spans="1:17" s="99" customFormat="1" ht="22.5" customHeight="1">
      <c r="A22" s="95"/>
      <c r="B22" s="96"/>
      <c r="C22" s="96"/>
      <c r="D22" s="97" t="s">
        <v>90</v>
      </c>
      <c r="E22" s="101" t="s">
        <v>91</v>
      </c>
      <c r="F22" s="102"/>
      <c r="G22" s="101" t="s">
        <v>92</v>
      </c>
      <c r="H22" s="103">
        <v>224600000</v>
      </c>
      <c r="I22" s="101" t="s">
        <v>92</v>
      </c>
      <c r="J22" s="103">
        <f>'[136]A. MATERIAL'!J17</f>
        <v>340020000</v>
      </c>
      <c r="K22" s="101" t="s">
        <v>92</v>
      </c>
      <c r="L22" s="103">
        <f>'[136]A. MATERIAL'!M17</f>
        <v>340020000</v>
      </c>
      <c r="M22" s="104">
        <f>L22-J22</f>
        <v>0</v>
      </c>
      <c r="N22" s="105"/>
    </row>
    <row r="23" spans="1:17" s="99" customFormat="1" ht="22.5" customHeight="1">
      <c r="A23" s="95"/>
      <c r="B23" s="96"/>
      <c r="C23" s="96"/>
      <c r="D23" s="97" t="s">
        <v>93</v>
      </c>
      <c r="E23" s="101" t="s">
        <v>94</v>
      </c>
      <c r="F23" s="102"/>
      <c r="G23" s="101" t="s">
        <v>92</v>
      </c>
      <c r="H23" s="106">
        <v>1439299500</v>
      </c>
      <c r="I23" s="101" t="s">
        <v>92</v>
      </c>
      <c r="J23" s="106">
        <f>'[136]B. JASA DAN UPAH'!K41</f>
        <v>1437300000</v>
      </c>
      <c r="K23" s="101" t="s">
        <v>92</v>
      </c>
      <c r="L23" s="106">
        <f>'[136]B. JASA DAN UPAH'!O41</f>
        <v>1435800000</v>
      </c>
      <c r="M23" s="104">
        <f t="shared" ref="M23:M30" si="0">L23-J23</f>
        <v>-1500000</v>
      </c>
      <c r="O23" s="99">
        <v>23</v>
      </c>
      <c r="P23" s="99">
        <v>100</v>
      </c>
    </row>
    <row r="24" spans="1:17" s="99" customFormat="1" ht="22.5" customHeight="1">
      <c r="A24" s="95"/>
      <c r="B24" s="96"/>
      <c r="C24" s="96"/>
      <c r="D24" s="97" t="s">
        <v>95</v>
      </c>
      <c r="E24" s="101" t="s">
        <v>96</v>
      </c>
      <c r="F24" s="102"/>
      <c r="G24" s="101" t="s">
        <v>92</v>
      </c>
      <c r="H24" s="103">
        <v>736273000</v>
      </c>
      <c r="I24" s="101" t="s">
        <v>92</v>
      </c>
      <c r="J24" s="103">
        <f>'[136]C. PERALATAN KERJA'!Q23</f>
        <v>611600000</v>
      </c>
      <c r="K24" s="101" t="s">
        <v>92</v>
      </c>
      <c r="L24" s="103">
        <f>'[136]C. PERALATAN KERJA'!W23</f>
        <v>611600000</v>
      </c>
      <c r="M24" s="104">
        <f t="shared" si="0"/>
        <v>0</v>
      </c>
    </row>
    <row r="25" spans="1:17" s="99" customFormat="1" ht="22.5" customHeight="1">
      <c r="A25" s="95"/>
      <c r="B25" s="96"/>
      <c r="C25" s="96"/>
      <c r="D25" s="97" t="s">
        <v>97</v>
      </c>
      <c r="E25" s="101" t="s">
        <v>98</v>
      </c>
      <c r="F25" s="102"/>
      <c r="G25" s="101" t="s">
        <v>92</v>
      </c>
      <c r="H25" s="103">
        <f>SUM(H22:H24)</f>
        <v>2400172500</v>
      </c>
      <c r="I25" s="101" t="s">
        <v>92</v>
      </c>
      <c r="J25" s="103">
        <f>SUM(J22:J24)</f>
        <v>2388920000</v>
      </c>
      <c r="K25" s="101" t="s">
        <v>92</v>
      </c>
      <c r="L25" s="103">
        <f>SUM(L22:L24)</f>
        <v>2387420000</v>
      </c>
      <c r="M25" s="104">
        <f t="shared" si="0"/>
        <v>-1500000</v>
      </c>
      <c r="O25" s="99">
        <v>5</v>
      </c>
      <c r="P25" s="105">
        <f>O25/O23*100%</f>
        <v>0.21739130434782608</v>
      </c>
      <c r="Q25" s="99" t="s">
        <v>99</v>
      </c>
    </row>
    <row r="26" spans="1:17" s="99" customFormat="1" ht="22.5" customHeight="1">
      <c r="A26" s="95"/>
      <c r="B26" s="96"/>
      <c r="C26" s="96"/>
      <c r="D26" s="97" t="s">
        <v>100</v>
      </c>
      <c r="E26" s="101" t="s">
        <v>101</v>
      </c>
      <c r="F26" s="102"/>
      <c r="G26" s="101" t="s">
        <v>92</v>
      </c>
      <c r="H26" s="107">
        <f>10%*H25</f>
        <v>240017250</v>
      </c>
      <c r="I26" s="101" t="s">
        <v>92</v>
      </c>
      <c r="J26" s="107">
        <f>10%*J25</f>
        <v>238892000</v>
      </c>
      <c r="K26" s="101" t="s">
        <v>92</v>
      </c>
      <c r="L26" s="107">
        <f>10%*L25</f>
        <v>238742000</v>
      </c>
      <c r="M26" s="104">
        <f t="shared" si="0"/>
        <v>-150000</v>
      </c>
      <c r="O26" s="99">
        <v>18</v>
      </c>
      <c r="P26" s="105">
        <f>O26/O23*100%</f>
        <v>0.78260869565217395</v>
      </c>
      <c r="Q26" s="99" t="s">
        <v>102</v>
      </c>
    </row>
    <row r="27" spans="1:17" s="99" customFormat="1" ht="22.5" customHeight="1">
      <c r="A27" s="95"/>
      <c r="B27" s="96"/>
      <c r="C27" s="96"/>
      <c r="D27" s="97" t="s">
        <v>103</v>
      </c>
      <c r="E27" s="101" t="s">
        <v>104</v>
      </c>
      <c r="F27" s="102"/>
      <c r="G27" s="101" t="s">
        <v>92</v>
      </c>
      <c r="H27" s="107">
        <f>SUM(H25:H26)</f>
        <v>2640189750</v>
      </c>
      <c r="I27" s="101" t="s">
        <v>92</v>
      </c>
      <c r="J27" s="107">
        <f>SUM(J25:J26)</f>
        <v>2627812000</v>
      </c>
      <c r="K27" s="101" t="s">
        <v>92</v>
      </c>
      <c r="L27" s="107">
        <f>SUM(L25:L26)</f>
        <v>2626162000</v>
      </c>
      <c r="M27" s="104">
        <f t="shared" si="0"/>
        <v>-1650000</v>
      </c>
    </row>
    <row r="28" spans="1:17" s="99" customFormat="1" ht="22.5" customHeight="1">
      <c r="A28" s="95"/>
      <c r="B28" s="96"/>
      <c r="C28" s="96"/>
      <c r="D28" s="97" t="s">
        <v>105</v>
      </c>
      <c r="E28" s="101" t="s">
        <v>31</v>
      </c>
      <c r="F28" s="102"/>
      <c r="G28" s="101" t="s">
        <v>92</v>
      </c>
      <c r="H28" s="107">
        <f>11%*H27</f>
        <v>290420872.5</v>
      </c>
      <c r="I28" s="101" t="s">
        <v>92</v>
      </c>
      <c r="J28" s="107">
        <f>11%*J27</f>
        <v>289059320</v>
      </c>
      <c r="K28" s="101" t="s">
        <v>92</v>
      </c>
      <c r="L28" s="107">
        <f>11%*L27</f>
        <v>288877820</v>
      </c>
      <c r="M28" s="104">
        <f t="shared" si="0"/>
        <v>-181500</v>
      </c>
    </row>
    <row r="29" spans="1:17" s="99" customFormat="1" ht="22.5" customHeight="1">
      <c r="A29" s="95"/>
      <c r="B29" s="96"/>
      <c r="C29" s="96"/>
      <c r="D29" s="108"/>
      <c r="E29" s="109" t="s">
        <v>32</v>
      </c>
      <c r="F29" s="102"/>
      <c r="G29" s="110" t="s">
        <v>92</v>
      </c>
      <c r="H29" s="111">
        <f>H27+H28</f>
        <v>2930610622.5</v>
      </c>
      <c r="I29" s="110" t="s">
        <v>92</v>
      </c>
      <c r="J29" s="111">
        <f>J27+J28</f>
        <v>2916871320</v>
      </c>
      <c r="K29" s="110" t="s">
        <v>92</v>
      </c>
      <c r="L29" s="111">
        <f>L27+L28</f>
        <v>2915039820</v>
      </c>
      <c r="M29" s="112">
        <f t="shared" si="0"/>
        <v>-1831500</v>
      </c>
    </row>
    <row r="30" spans="1:17" s="99" customFormat="1" ht="22.5" customHeight="1">
      <c r="A30" s="95"/>
      <c r="B30" s="96"/>
      <c r="C30" s="96"/>
      <c r="D30" s="108"/>
      <c r="E30" s="109" t="s">
        <v>106</v>
      </c>
      <c r="F30" s="113" t="s">
        <v>107</v>
      </c>
      <c r="G30" s="110" t="s">
        <v>92</v>
      </c>
      <c r="H30" s="111">
        <f>ROUNDDOWN(H29,-3)</f>
        <v>2930610000</v>
      </c>
      <c r="I30" s="110" t="s">
        <v>92</v>
      </c>
      <c r="J30" s="111">
        <v>2916900000</v>
      </c>
      <c r="K30" s="110" t="s">
        <v>92</v>
      </c>
      <c r="L30" s="111">
        <f>ROUNDDOWN(L29,-5)</f>
        <v>2915000000</v>
      </c>
      <c r="M30" s="112">
        <f t="shared" si="0"/>
        <v>-1900000</v>
      </c>
      <c r="Q30" s="114">
        <f>L30-J30</f>
        <v>-1900000</v>
      </c>
    </row>
    <row r="31" spans="1:17" ht="16">
      <c r="A31" s="115"/>
      <c r="B31" s="116"/>
      <c r="C31" s="94"/>
      <c r="D31" s="94"/>
      <c r="E31" s="94"/>
      <c r="F31" s="94"/>
      <c r="G31" s="94"/>
      <c r="H31" s="117"/>
      <c r="I31" s="94"/>
      <c r="J31" s="117"/>
      <c r="K31" s="94"/>
      <c r="L31" s="117"/>
    </row>
    <row r="32" spans="1:17" ht="16">
      <c r="A32" s="115"/>
      <c r="B32" s="116"/>
      <c r="C32" s="94"/>
      <c r="D32" s="94"/>
      <c r="E32" s="94"/>
      <c r="F32" s="94"/>
      <c r="G32" s="94"/>
      <c r="H32" s="117"/>
      <c r="I32" s="94"/>
      <c r="J32" s="118"/>
      <c r="K32" s="94"/>
      <c r="L32" s="117"/>
    </row>
    <row r="33" spans="1:17" ht="16">
      <c r="A33" s="115"/>
      <c r="B33" s="116"/>
      <c r="C33" s="94"/>
      <c r="D33" s="90"/>
      <c r="E33" s="119"/>
      <c r="F33" s="94"/>
      <c r="G33" s="94"/>
      <c r="H33" s="117"/>
      <c r="I33" s="94"/>
      <c r="J33" s="117"/>
      <c r="K33" s="94"/>
      <c r="L33" s="117"/>
    </row>
    <row r="34" spans="1:17" ht="16">
      <c r="A34" s="115"/>
      <c r="B34" s="116"/>
      <c r="C34" s="94"/>
      <c r="D34" s="94"/>
      <c r="E34" s="94"/>
      <c r="F34" s="120"/>
      <c r="G34" s="94"/>
      <c r="H34" s="121"/>
      <c r="I34" s="94"/>
      <c r="J34" s="117"/>
      <c r="K34" s="94"/>
      <c r="L34" s="117"/>
      <c r="Q34">
        <v>2915000000</v>
      </c>
    </row>
    <row r="35" spans="1:17" ht="16">
      <c r="A35" s="115"/>
      <c r="B35" s="116"/>
      <c r="C35" s="94"/>
      <c r="D35" s="94"/>
      <c r="E35" s="94"/>
      <c r="F35" s="120"/>
      <c r="G35" s="94"/>
      <c r="H35" s="117"/>
      <c r="I35" s="94"/>
      <c r="J35" s="117"/>
      <c r="K35" s="94"/>
      <c r="L35" s="117"/>
    </row>
    <row r="36" spans="1:17" ht="16">
      <c r="A36" s="115"/>
      <c r="B36" s="116"/>
      <c r="C36" s="94"/>
      <c r="D36" s="94"/>
      <c r="E36" s="94"/>
      <c r="F36" s="94"/>
      <c r="G36" s="94"/>
      <c r="H36" s="117"/>
      <c r="I36" s="94"/>
      <c r="J36" s="117"/>
      <c r="K36" s="94"/>
      <c r="L36" s="117"/>
    </row>
    <row r="37" spans="1:17" ht="16">
      <c r="A37" s="115"/>
      <c r="B37" s="116"/>
      <c r="C37" s="94"/>
      <c r="D37" s="94"/>
      <c r="E37" s="94"/>
      <c r="F37" s="94"/>
      <c r="G37" s="94"/>
      <c r="H37" s="117"/>
      <c r="I37" s="94"/>
      <c r="J37" s="122" t="s">
        <v>108</v>
      </c>
      <c r="K37" s="94"/>
      <c r="L37" s="117"/>
    </row>
    <row r="38" spans="1:17" ht="16">
      <c r="A38" s="115"/>
      <c r="B38" s="116"/>
      <c r="C38" s="94"/>
      <c r="D38" s="387" t="s">
        <v>109</v>
      </c>
      <c r="E38" s="387"/>
      <c r="F38" s="387"/>
      <c r="G38" s="94"/>
      <c r="H38" s="117"/>
      <c r="I38" s="94"/>
      <c r="J38" s="122" t="s">
        <v>110</v>
      </c>
      <c r="K38" s="94"/>
      <c r="L38" s="117"/>
    </row>
    <row r="39" spans="1:17" ht="16">
      <c r="A39" s="115"/>
      <c r="B39" s="116"/>
      <c r="C39" s="94"/>
      <c r="D39" s="387" t="s">
        <v>111</v>
      </c>
      <c r="E39" s="387"/>
      <c r="F39" s="387"/>
      <c r="G39" s="94"/>
      <c r="H39" s="117"/>
      <c r="I39" s="94"/>
      <c r="J39" s="122"/>
      <c r="K39" s="94"/>
      <c r="L39" s="117"/>
    </row>
    <row r="40" spans="1:17" ht="16">
      <c r="A40" s="115"/>
      <c r="B40" s="124"/>
      <c r="C40" s="90"/>
      <c r="D40" s="94"/>
      <c r="E40" s="123"/>
      <c r="F40" s="94"/>
      <c r="G40" s="94"/>
      <c r="H40" s="94"/>
      <c r="I40" s="94"/>
      <c r="J40" s="122"/>
      <c r="K40" s="94"/>
      <c r="L40" s="94"/>
    </row>
    <row r="41" spans="1:17" ht="16">
      <c r="A41" s="125"/>
      <c r="B41" s="90"/>
      <c r="C41" s="90"/>
      <c r="D41" s="94"/>
      <c r="E41" s="123"/>
      <c r="F41" s="94"/>
      <c r="G41" s="94"/>
      <c r="H41" s="126"/>
      <c r="I41" s="94"/>
      <c r="J41" s="122"/>
      <c r="K41" s="94"/>
      <c r="L41" s="126"/>
    </row>
    <row r="42" spans="1:17" ht="16">
      <c r="A42" s="125"/>
      <c r="B42" s="90"/>
      <c r="C42" s="94"/>
      <c r="D42" s="94"/>
      <c r="E42" s="123"/>
      <c r="F42" s="94"/>
      <c r="G42" s="94"/>
      <c r="H42" s="126"/>
      <c r="I42" s="94"/>
      <c r="J42" s="122"/>
      <c r="K42" s="94"/>
      <c r="L42" s="126"/>
    </row>
    <row r="43" spans="1:17" ht="16">
      <c r="A43" s="125"/>
      <c r="B43" s="127"/>
      <c r="C43" s="128"/>
      <c r="D43" s="386"/>
      <c r="E43" s="386"/>
      <c r="F43" s="386"/>
      <c r="G43" s="92"/>
      <c r="H43" s="129"/>
      <c r="I43" s="92"/>
      <c r="J43" s="130"/>
      <c r="K43" s="92"/>
      <c r="L43" s="129"/>
    </row>
    <row r="44" spans="1:17" ht="16">
      <c r="A44" s="92"/>
      <c r="B44" s="128"/>
      <c r="C44" s="131"/>
      <c r="D44" s="387"/>
      <c r="E44" s="387"/>
      <c r="F44" s="387"/>
      <c r="G44" s="92"/>
      <c r="H44" s="92"/>
      <c r="I44" s="92"/>
      <c r="J44" s="122"/>
      <c r="K44" s="92"/>
      <c r="L44" s="92"/>
    </row>
    <row r="45" spans="1:17" ht="16">
      <c r="A45" s="92"/>
      <c r="B45" s="92"/>
      <c r="C45" s="92"/>
      <c r="D45" s="92"/>
      <c r="E45" s="132"/>
      <c r="F45" s="133"/>
      <c r="G45" s="128"/>
      <c r="H45" s="134"/>
      <c r="I45" s="128"/>
      <c r="K45" s="128"/>
      <c r="L45" s="122"/>
    </row>
    <row r="46" spans="1:17" ht="16">
      <c r="A46" s="128"/>
      <c r="B46" s="135"/>
      <c r="C46" s="92"/>
      <c r="D46" s="386" t="s">
        <v>112</v>
      </c>
      <c r="E46" s="386"/>
      <c r="F46" s="386"/>
      <c r="G46" s="92"/>
      <c r="H46" s="129"/>
      <c r="I46" s="92"/>
      <c r="J46" s="130" t="s">
        <v>113</v>
      </c>
      <c r="K46" s="92"/>
      <c r="L46" s="122"/>
    </row>
    <row r="47" spans="1:17" ht="16">
      <c r="A47" s="128"/>
      <c r="B47" s="136"/>
      <c r="C47" s="92"/>
      <c r="D47" s="387" t="s">
        <v>114</v>
      </c>
      <c r="E47" s="387"/>
      <c r="F47" s="387"/>
      <c r="G47" s="92"/>
      <c r="H47" s="92"/>
      <c r="I47" s="92"/>
      <c r="J47" s="122" t="s">
        <v>115</v>
      </c>
      <c r="K47" s="92"/>
      <c r="L47" s="122"/>
    </row>
    <row r="48" spans="1:17" ht="16">
      <c r="A48" s="128"/>
      <c r="B48" s="136"/>
      <c r="C48" s="92"/>
      <c r="D48" s="92"/>
      <c r="E48" s="137"/>
      <c r="F48" s="135"/>
      <c r="G48" s="92"/>
      <c r="H48" s="135"/>
      <c r="I48" s="92"/>
      <c r="K48" s="92"/>
      <c r="L48" s="122"/>
    </row>
    <row r="49" spans="1:25" ht="16">
      <c r="A49" s="128"/>
      <c r="B49" s="136"/>
      <c r="C49" s="92"/>
      <c r="D49" s="92"/>
      <c r="E49" s="137"/>
      <c r="F49" s="135"/>
      <c r="G49" s="92"/>
      <c r="H49" s="135"/>
      <c r="I49" s="92"/>
      <c r="K49" s="92"/>
      <c r="L49" s="122"/>
    </row>
    <row r="50" spans="1:25" ht="16">
      <c r="A50" s="128"/>
      <c r="B50" s="136"/>
      <c r="C50" s="92"/>
      <c r="D50" s="92"/>
      <c r="E50" s="137"/>
      <c r="F50" s="135"/>
      <c r="G50" s="92"/>
      <c r="H50" s="135"/>
      <c r="I50" s="92"/>
      <c r="K50" s="92"/>
      <c r="L50" s="122"/>
    </row>
    <row r="51" spans="1:25" ht="16">
      <c r="A51" s="138"/>
      <c r="B51" s="136"/>
      <c r="C51" s="92"/>
      <c r="D51" s="92"/>
      <c r="E51" s="137"/>
      <c r="F51" s="135"/>
      <c r="G51" s="92"/>
      <c r="H51" s="135"/>
      <c r="I51" s="92"/>
      <c r="K51" s="92"/>
      <c r="L51" s="130"/>
    </row>
    <row r="52" spans="1:25" ht="16">
      <c r="A52" s="138"/>
      <c r="B52" s="135"/>
      <c r="C52" s="92"/>
      <c r="D52" s="92"/>
      <c r="E52" s="137"/>
      <c r="F52" s="135"/>
      <c r="G52" s="92"/>
      <c r="H52" s="135"/>
      <c r="I52" s="92"/>
      <c r="K52" s="92"/>
      <c r="L52" s="122"/>
    </row>
    <row r="53" spans="1:25">
      <c r="A53" s="127"/>
      <c r="B53" s="139"/>
      <c r="C53" s="92"/>
      <c r="D53" s="92"/>
      <c r="E53" s="140"/>
      <c r="F53" s="141"/>
      <c r="G53" s="92"/>
      <c r="H53" s="141"/>
      <c r="I53" s="92"/>
      <c r="J53" s="141"/>
      <c r="K53" s="92"/>
      <c r="L53" s="141"/>
    </row>
    <row r="54" spans="1:25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</row>
    <row r="58" spans="1:25" ht="18" customHeight="1">
      <c r="O58" s="142"/>
      <c r="P58" s="385"/>
      <c r="Q58" s="385"/>
      <c r="R58" s="143"/>
      <c r="S58" s="143"/>
      <c r="V58" s="144" t="s">
        <v>116</v>
      </c>
      <c r="W58" s="388" t="s">
        <v>117</v>
      </c>
      <c r="X58" s="388"/>
      <c r="Y58" s="144" t="s">
        <v>118</v>
      </c>
    </row>
    <row r="59" spans="1:25" ht="18" customHeight="1">
      <c r="O59" s="142"/>
      <c r="P59" s="142"/>
      <c r="Q59" s="385"/>
      <c r="R59" s="385"/>
      <c r="S59" s="385"/>
      <c r="V59" s="145"/>
      <c r="W59" s="145"/>
      <c r="X59" s="146"/>
      <c r="Y59" s="145"/>
    </row>
    <row r="60" spans="1:25" ht="18" customHeight="1">
      <c r="O60" s="142"/>
      <c r="P60" s="142"/>
      <c r="Q60" s="385"/>
      <c r="R60" s="385"/>
      <c r="S60" s="385"/>
      <c r="V60" s="145"/>
      <c r="W60" s="145"/>
      <c r="X60" s="146"/>
      <c r="Y60" s="145"/>
    </row>
    <row r="61" spans="1:25" ht="18" customHeight="1">
      <c r="F61" s="147"/>
      <c r="O61" s="142"/>
      <c r="P61" s="142"/>
      <c r="Q61" s="385"/>
      <c r="R61" s="385"/>
      <c r="S61" s="385"/>
      <c r="V61" s="145"/>
      <c r="W61" s="145"/>
      <c r="X61" s="146"/>
      <c r="Y61" s="145"/>
    </row>
    <row r="62" spans="1:25" ht="18" customHeight="1">
      <c r="O62" s="142"/>
      <c r="P62" s="142"/>
      <c r="Q62" s="142"/>
      <c r="R62" s="383"/>
      <c r="S62" s="383"/>
      <c r="V62" s="145"/>
      <c r="W62" s="145"/>
      <c r="X62" s="146"/>
      <c r="Y62" s="145"/>
    </row>
    <row r="63" spans="1:25" ht="18" customHeight="1">
      <c r="O63" s="148"/>
      <c r="P63" s="148"/>
      <c r="Q63" s="148"/>
      <c r="R63" s="146"/>
      <c r="S63" s="149"/>
      <c r="V63" s="150" t="s">
        <v>119</v>
      </c>
      <c r="W63" s="150" t="s">
        <v>120</v>
      </c>
      <c r="X63" s="150" t="s">
        <v>121</v>
      </c>
      <c r="Y63" s="150" t="s">
        <v>122</v>
      </c>
    </row>
    <row r="64" spans="1:25" ht="18" customHeight="1">
      <c r="O64" s="142"/>
      <c r="P64" s="142"/>
      <c r="Q64" s="142"/>
      <c r="R64" s="146"/>
      <c r="S64" s="143"/>
      <c r="V64" s="144" t="s">
        <v>123</v>
      </c>
      <c r="W64" s="144" t="s">
        <v>71</v>
      </c>
      <c r="X64" s="144" t="s">
        <v>124</v>
      </c>
      <c r="Y64" s="144" t="s">
        <v>125</v>
      </c>
    </row>
    <row r="65" spans="15:19">
      <c r="O65" s="151"/>
      <c r="P65" s="151"/>
      <c r="Q65" s="151"/>
      <c r="R65" s="383"/>
      <c r="S65" s="383"/>
    </row>
    <row r="66" spans="15:19" ht="18.5" customHeight="1">
      <c r="O66" s="152"/>
      <c r="P66" s="152"/>
      <c r="Q66" s="142"/>
      <c r="R66" s="383"/>
      <c r="S66" s="383"/>
    </row>
    <row r="67" spans="15:19" ht="18.5" customHeight="1">
      <c r="O67" s="385"/>
      <c r="P67" s="385"/>
      <c r="Q67" s="385"/>
      <c r="R67" s="143"/>
      <c r="S67" s="143"/>
    </row>
    <row r="68" spans="15:19" ht="18.5" customHeight="1">
      <c r="O68" s="142"/>
      <c r="P68" s="153"/>
      <c r="Q68" s="142"/>
      <c r="R68" s="383"/>
      <c r="S68" s="383"/>
    </row>
    <row r="69" spans="15:19" ht="18.5" customHeight="1">
      <c r="O69" s="142"/>
      <c r="P69" s="142"/>
      <c r="Q69" s="385"/>
      <c r="R69" s="385"/>
      <c r="S69" s="385"/>
    </row>
    <row r="70" spans="15:19" ht="18.5" customHeight="1">
      <c r="O70" s="142"/>
      <c r="P70" s="142"/>
      <c r="Q70" s="385"/>
      <c r="R70" s="385"/>
      <c r="S70" s="385"/>
    </row>
    <row r="71" spans="15:19" ht="18.5" customHeight="1">
      <c r="O71" s="142"/>
      <c r="P71" s="142"/>
      <c r="Q71" s="383"/>
      <c r="R71" s="383"/>
      <c r="S71" s="383"/>
    </row>
    <row r="72" spans="15:19" ht="18.5" customHeight="1">
      <c r="O72" s="148"/>
      <c r="P72" s="148"/>
      <c r="Q72" s="148"/>
      <c r="S72" s="149"/>
    </row>
    <row r="73" spans="15:19" ht="18" customHeight="1">
      <c r="O73" s="142"/>
      <c r="P73" s="142"/>
      <c r="Q73" s="142"/>
      <c r="S73" s="143"/>
    </row>
    <row r="74" spans="15:19" ht="18" customHeight="1">
      <c r="O74" s="384"/>
      <c r="P74" s="384"/>
      <c r="Q74" s="384"/>
      <c r="R74" s="384"/>
      <c r="S74" s="384"/>
    </row>
    <row r="75" spans="15:19" ht="18" customHeight="1"/>
    <row r="76" spans="15:19" ht="18" customHeight="1"/>
    <row r="77" spans="15:19" ht="18" customHeight="1"/>
    <row r="78" spans="15:19" ht="18" customHeight="1"/>
  </sheetData>
  <mergeCells count="29">
    <mergeCell ref="E20:F20"/>
    <mergeCell ref="G20:H20"/>
    <mergeCell ref="I20:J20"/>
    <mergeCell ref="K20:L20"/>
    <mergeCell ref="A7:M7"/>
    <mergeCell ref="A8:M8"/>
    <mergeCell ref="A9:K9"/>
    <mergeCell ref="D11:L11"/>
    <mergeCell ref="D13:L13"/>
    <mergeCell ref="W58:X58"/>
    <mergeCell ref="E21:F21"/>
    <mergeCell ref="G21:H21"/>
    <mergeCell ref="I21:J21"/>
    <mergeCell ref="K21:L21"/>
    <mergeCell ref="D38:F38"/>
    <mergeCell ref="D39:F39"/>
    <mergeCell ref="D43:F43"/>
    <mergeCell ref="D44:F44"/>
    <mergeCell ref="D46:F46"/>
    <mergeCell ref="D47:F47"/>
    <mergeCell ref="P58:Q58"/>
    <mergeCell ref="Q71:S71"/>
    <mergeCell ref="O74:S74"/>
    <mergeCell ref="Q59:S61"/>
    <mergeCell ref="R62:S62"/>
    <mergeCell ref="R65:S66"/>
    <mergeCell ref="O67:Q67"/>
    <mergeCell ref="R68:S68"/>
    <mergeCell ref="Q69:S70"/>
  </mergeCells>
  <pageMargins left="0.7" right="0.23" top="0.75" bottom="0.75" header="0.3" footer="0.3"/>
  <pageSetup paperSize="9" scale="54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B2A1-7398-470E-944D-C42B917B4864}">
  <sheetPr>
    <pageSetUpPr fitToPage="1"/>
  </sheetPr>
  <dimension ref="A1:V48"/>
  <sheetViews>
    <sheetView zoomScale="85" zoomScaleNormal="85" workbookViewId="0">
      <selection activeCell="D32" sqref="D32"/>
    </sheetView>
  </sheetViews>
  <sheetFormatPr baseColWidth="10" defaultColWidth="8.83203125" defaultRowHeight="15"/>
  <cols>
    <col min="1" max="1" width="3.1640625" bestFit="1" customWidth="1"/>
    <col min="2" max="2" width="49.5" bestFit="1" customWidth="1"/>
    <col min="3" max="3" width="4.1640625" bestFit="1" customWidth="1"/>
    <col min="4" max="4" width="6.6640625" bestFit="1" customWidth="1"/>
    <col min="5" max="5" width="25.83203125" style="2" hidden="1" customWidth="1"/>
    <col min="6" max="6" width="13.1640625" style="2" hidden="1" customWidth="1"/>
    <col min="8" max="8" width="12.33203125" style="1" bestFit="1" customWidth="1"/>
    <col min="19" max="20" width="0" hidden="1" customWidth="1"/>
  </cols>
  <sheetData>
    <row r="1" spans="1:22">
      <c r="A1" s="397" t="s">
        <v>34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  <c r="R1" s="398"/>
    </row>
    <row r="2" spans="1:22">
      <c r="A2" s="397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  <c r="R2" s="398"/>
    </row>
    <row r="3" spans="1:22">
      <c r="A3" s="398"/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</row>
    <row r="4" spans="1:22">
      <c r="A4" s="399"/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</row>
    <row r="5" spans="1:22">
      <c r="A5" s="400" t="s">
        <v>27</v>
      </c>
      <c r="B5" s="400" t="s">
        <v>26</v>
      </c>
      <c r="C5" s="400" t="s">
        <v>0</v>
      </c>
      <c r="D5" s="400" t="s">
        <v>1</v>
      </c>
      <c r="E5" s="400" t="s">
        <v>2</v>
      </c>
      <c r="F5" s="400" t="s">
        <v>3</v>
      </c>
      <c r="G5" s="400" t="s">
        <v>4</v>
      </c>
      <c r="H5" s="401" t="s">
        <v>5</v>
      </c>
      <c r="I5" s="400" t="s">
        <v>25</v>
      </c>
      <c r="J5" s="400"/>
      <c r="K5" s="400"/>
      <c r="L5" s="400"/>
      <c r="M5" s="400"/>
      <c r="N5" s="400"/>
      <c r="O5" s="400"/>
      <c r="P5" s="400"/>
      <c r="Q5" s="400"/>
      <c r="R5" s="400"/>
      <c r="V5" s="396" t="s">
        <v>52</v>
      </c>
    </row>
    <row r="6" spans="1:22">
      <c r="A6" s="400"/>
      <c r="B6" s="400"/>
      <c r="C6" s="400"/>
      <c r="D6" s="400"/>
      <c r="E6" s="400"/>
      <c r="F6" s="400"/>
      <c r="G6" s="400"/>
      <c r="H6" s="401"/>
      <c r="I6" s="36">
        <v>1</v>
      </c>
      <c r="J6" s="36">
        <v>2</v>
      </c>
      <c r="K6" s="36">
        <v>3</v>
      </c>
      <c r="L6" s="36">
        <v>4</v>
      </c>
      <c r="M6" s="36">
        <v>5</v>
      </c>
      <c r="N6" s="36">
        <v>6</v>
      </c>
      <c r="O6" s="36">
        <v>7</v>
      </c>
      <c r="P6" s="36">
        <v>8</v>
      </c>
      <c r="Q6" s="36">
        <v>9</v>
      </c>
      <c r="R6" s="36">
        <v>10</v>
      </c>
      <c r="V6" s="396"/>
    </row>
    <row r="7" spans="1:22">
      <c r="A7" s="29">
        <v>1</v>
      </c>
      <c r="B7" s="29" t="s">
        <v>6</v>
      </c>
      <c r="C7" s="7"/>
      <c r="D7" s="7"/>
      <c r="E7" s="5"/>
      <c r="F7" s="5"/>
      <c r="G7" s="4"/>
      <c r="H7" s="6"/>
      <c r="I7" s="9"/>
      <c r="J7" s="9"/>
      <c r="K7" s="9"/>
      <c r="L7" s="9"/>
      <c r="M7" s="9"/>
      <c r="N7" s="9"/>
      <c r="O7" s="9"/>
      <c r="P7" s="9"/>
      <c r="Q7" s="9"/>
      <c r="R7" s="9"/>
      <c r="V7" s="38"/>
    </row>
    <row r="8" spans="1:22">
      <c r="A8" s="4"/>
      <c r="B8" s="4" t="s">
        <v>7</v>
      </c>
      <c r="C8" s="7">
        <v>1</v>
      </c>
      <c r="D8" s="7" t="s">
        <v>28</v>
      </c>
      <c r="E8" s="5">
        <v>240000000</v>
      </c>
      <c r="F8" s="5">
        <f>E8*C8</f>
        <v>240000000</v>
      </c>
      <c r="G8" s="8">
        <f>F8/$F$36</f>
        <v>9.940275511302922E-2</v>
      </c>
      <c r="H8" s="6">
        <v>10</v>
      </c>
      <c r="I8" s="35">
        <f>$G8/$H8</f>
        <v>9.940275511302922E-3</v>
      </c>
      <c r="J8" s="35">
        <f t="shared" ref="J8:L8" si="0">$G8/$H8</f>
        <v>9.940275511302922E-3</v>
      </c>
      <c r="K8" s="35">
        <f t="shared" si="0"/>
        <v>9.940275511302922E-3</v>
      </c>
      <c r="L8" s="35">
        <f t="shared" si="0"/>
        <v>9.940275511302922E-3</v>
      </c>
      <c r="M8" s="9"/>
      <c r="N8" s="9"/>
      <c r="O8" s="9"/>
      <c r="P8" s="9"/>
      <c r="Q8" s="9"/>
      <c r="R8" s="9"/>
      <c r="S8" s="3">
        <f>SUM(I8:R8)</f>
        <v>3.9761102045211688E-2</v>
      </c>
      <c r="T8" t="b">
        <f>S8=G8</f>
        <v>0</v>
      </c>
      <c r="V8" s="39">
        <f>SUM(I8:R8)</f>
        <v>3.9761102045211688E-2</v>
      </c>
    </row>
    <row r="9" spans="1:22">
      <c r="A9" s="29">
        <v>2</v>
      </c>
      <c r="B9" s="29" t="s">
        <v>8</v>
      </c>
      <c r="C9" s="7"/>
      <c r="D9" s="7"/>
      <c r="E9" s="5"/>
      <c r="F9" s="5"/>
      <c r="G9" s="4"/>
      <c r="H9" s="6"/>
      <c r="I9" s="9"/>
      <c r="J9" s="9"/>
      <c r="K9" s="9"/>
      <c r="L9" s="9"/>
      <c r="M9" s="9"/>
      <c r="N9" s="9"/>
      <c r="O9" s="9"/>
      <c r="P9" s="9"/>
      <c r="Q9" s="9"/>
      <c r="R9" s="9"/>
      <c r="V9" s="39"/>
    </row>
    <row r="10" spans="1:22">
      <c r="A10" s="4"/>
      <c r="B10" s="4" t="s">
        <v>9</v>
      </c>
      <c r="C10" s="7">
        <v>1</v>
      </c>
      <c r="D10" s="7" t="s">
        <v>28</v>
      </c>
      <c r="E10" s="5">
        <v>30600000</v>
      </c>
      <c r="F10" s="5">
        <f t="shared" ref="F10:F11" si="1">E10*C10</f>
        <v>30600000</v>
      </c>
      <c r="G10" s="8">
        <f>F10/$F$36</f>
        <v>1.2673851276911225E-2</v>
      </c>
      <c r="H10" s="6">
        <v>3</v>
      </c>
      <c r="I10" s="9"/>
      <c r="J10" s="35">
        <f>$G10/$H10</f>
        <v>4.2246170923037419E-3</v>
      </c>
      <c r="K10" s="35">
        <f>$G10/$H10</f>
        <v>4.2246170923037419E-3</v>
      </c>
      <c r="L10" s="35">
        <f>$G10/$H10</f>
        <v>4.2246170923037419E-3</v>
      </c>
      <c r="M10" s="9"/>
      <c r="N10" s="9"/>
      <c r="O10" s="9"/>
      <c r="P10" s="9"/>
      <c r="Q10" s="9"/>
      <c r="R10" s="9"/>
      <c r="S10" s="3">
        <f t="shared" ref="S10:S35" si="2">SUM(I10:R10)</f>
        <v>1.2673851276911226E-2</v>
      </c>
      <c r="T10" t="b">
        <f t="shared" ref="T10:T11" si="3">S10=G10</f>
        <v>1</v>
      </c>
      <c r="V10" s="39">
        <f t="shared" ref="V10:V35" si="4">SUM(I10:R10)</f>
        <v>1.2673851276911226E-2</v>
      </c>
    </row>
    <row r="11" spans="1:22">
      <c r="A11" s="4"/>
      <c r="B11" s="4" t="s">
        <v>10</v>
      </c>
      <c r="C11" s="7">
        <v>1</v>
      </c>
      <c r="D11" s="7" t="s">
        <v>28</v>
      </c>
      <c r="E11" s="5">
        <v>141700000</v>
      </c>
      <c r="F11" s="5">
        <f t="shared" si="1"/>
        <v>141700000</v>
      </c>
      <c r="G11" s="8">
        <f>F11/$F$36</f>
        <v>5.8689043331317664E-2</v>
      </c>
      <c r="H11" s="6">
        <v>2</v>
      </c>
      <c r="I11" s="9"/>
      <c r="J11" s="9"/>
      <c r="K11" s="9"/>
      <c r="L11" s="9"/>
      <c r="M11" s="35">
        <f>$G11/$H11</f>
        <v>2.9344521665658832E-2</v>
      </c>
      <c r="N11" s="9"/>
      <c r="O11" s="9"/>
      <c r="P11" s="9"/>
      <c r="Q11" s="9"/>
      <c r="R11" s="9"/>
      <c r="S11" s="3">
        <f t="shared" si="2"/>
        <v>2.9344521665658832E-2</v>
      </c>
      <c r="T11" t="b">
        <f t="shared" si="3"/>
        <v>0</v>
      </c>
      <c r="V11" s="39">
        <f t="shared" si="4"/>
        <v>2.9344521665658832E-2</v>
      </c>
    </row>
    <row r="12" spans="1:22">
      <c r="A12" s="29">
        <v>3</v>
      </c>
      <c r="B12" s="29" t="s">
        <v>11</v>
      </c>
      <c r="C12" s="7"/>
      <c r="D12" s="7"/>
      <c r="E12" s="5"/>
      <c r="F12" s="5"/>
      <c r="G12" s="4"/>
      <c r="H12" s="6"/>
      <c r="I12" s="9"/>
      <c r="J12" s="9"/>
      <c r="K12" s="9"/>
      <c r="L12" s="9"/>
      <c r="M12" s="9"/>
      <c r="N12" s="9"/>
      <c r="O12" s="9"/>
      <c r="P12" s="9"/>
      <c r="Q12" s="9"/>
      <c r="R12" s="9"/>
      <c r="S12" s="3"/>
      <c r="V12" s="39"/>
    </row>
    <row r="13" spans="1:22">
      <c r="A13" s="4"/>
      <c r="B13" s="4" t="s">
        <v>12</v>
      </c>
      <c r="C13" s="7">
        <v>1</v>
      </c>
      <c r="D13" s="7" t="s">
        <v>28</v>
      </c>
      <c r="E13" s="5">
        <v>70000000</v>
      </c>
      <c r="F13" s="5">
        <f t="shared" ref="F13:F17" si="5">E13*C13</f>
        <v>70000000</v>
      </c>
      <c r="G13" s="8">
        <f>F13/$F$36</f>
        <v>2.8992470241300188E-2</v>
      </c>
      <c r="H13" s="6">
        <v>3</v>
      </c>
      <c r="I13" s="9"/>
      <c r="J13" s="9"/>
      <c r="K13" s="9"/>
      <c r="L13" s="35">
        <f>$G13*0.2</f>
        <v>5.7984940482600379E-3</v>
      </c>
      <c r="M13" s="35">
        <f>$G13*0.3</f>
        <v>8.6977410723900559E-3</v>
      </c>
      <c r="N13" s="9"/>
      <c r="O13" s="9"/>
      <c r="P13" s="9"/>
      <c r="Q13" s="9"/>
      <c r="R13" s="9"/>
      <c r="S13" s="3">
        <f t="shared" si="2"/>
        <v>1.4496235120650094E-2</v>
      </c>
      <c r="T13" t="b">
        <f t="shared" ref="T13:T17" si="6">S13=G13</f>
        <v>0</v>
      </c>
      <c r="V13" s="39">
        <f t="shared" si="4"/>
        <v>1.4496235120650094E-2</v>
      </c>
    </row>
    <row r="14" spans="1:22">
      <c r="A14" s="4"/>
      <c r="B14" s="4" t="s">
        <v>13</v>
      </c>
      <c r="C14" s="7">
        <v>1</v>
      </c>
      <c r="D14" s="7" t="s">
        <v>28</v>
      </c>
      <c r="E14" s="5">
        <v>80000000</v>
      </c>
      <c r="F14" s="5">
        <f t="shared" si="5"/>
        <v>80000000</v>
      </c>
      <c r="G14" s="8">
        <f>F14/$F$36</f>
        <v>3.3134251704343073E-2</v>
      </c>
      <c r="H14" s="6">
        <v>3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3">
        <f t="shared" si="2"/>
        <v>0</v>
      </c>
      <c r="T14" t="b">
        <f t="shared" si="6"/>
        <v>0</v>
      </c>
      <c r="V14" s="39">
        <f t="shared" si="4"/>
        <v>0</v>
      </c>
    </row>
    <row r="15" spans="1:22">
      <c r="A15" s="4"/>
      <c r="B15" s="4" t="s">
        <v>14</v>
      </c>
      <c r="C15" s="7">
        <v>1</v>
      </c>
      <c r="D15" s="7" t="s">
        <v>28</v>
      </c>
      <c r="E15" s="5">
        <v>28000000</v>
      </c>
      <c r="F15" s="5">
        <f t="shared" si="5"/>
        <v>28000000</v>
      </c>
      <c r="G15" s="8">
        <f>F15/$F$36</f>
        <v>1.1596988096520076E-2</v>
      </c>
      <c r="H15" s="6">
        <v>4</v>
      </c>
      <c r="I15" s="9"/>
      <c r="J15" s="9"/>
      <c r="K15" s="9"/>
      <c r="L15" s="9"/>
      <c r="M15" s="35">
        <f>$G15/$H15</f>
        <v>2.8992470241300189E-3</v>
      </c>
      <c r="N15" s="9"/>
      <c r="O15" s="9"/>
      <c r="P15" s="9"/>
      <c r="Q15" s="9"/>
      <c r="R15" s="9"/>
      <c r="S15" s="3">
        <f t="shared" si="2"/>
        <v>2.8992470241300189E-3</v>
      </c>
      <c r="T15" t="b">
        <f t="shared" si="6"/>
        <v>0</v>
      </c>
      <c r="V15" s="39">
        <f t="shared" si="4"/>
        <v>2.8992470241300189E-3</v>
      </c>
    </row>
    <row r="16" spans="1:22">
      <c r="A16" s="4"/>
      <c r="B16" s="4" t="s">
        <v>15</v>
      </c>
      <c r="C16" s="7">
        <v>1</v>
      </c>
      <c r="D16" s="7" t="s">
        <v>28</v>
      </c>
      <c r="E16" s="5">
        <v>14000000</v>
      </c>
      <c r="F16" s="5">
        <f t="shared" si="5"/>
        <v>14000000</v>
      </c>
      <c r="G16" s="8">
        <f>F16/$F$36</f>
        <v>5.7984940482600379E-3</v>
      </c>
      <c r="H16" s="6">
        <v>4</v>
      </c>
      <c r="I16" s="9"/>
      <c r="J16" s="9"/>
      <c r="K16" s="9"/>
      <c r="L16" s="9"/>
      <c r="M16" s="35">
        <f>$G16/$H16</f>
        <v>1.4496235120650095E-3</v>
      </c>
      <c r="N16" s="9"/>
      <c r="O16" s="9"/>
      <c r="P16" s="9"/>
      <c r="Q16" s="9"/>
      <c r="R16" s="9"/>
      <c r="S16" s="3">
        <f t="shared" si="2"/>
        <v>1.4496235120650095E-3</v>
      </c>
      <c r="T16" t="b">
        <f t="shared" si="6"/>
        <v>0</v>
      </c>
      <c r="V16" s="39">
        <f t="shared" si="4"/>
        <v>1.4496235120650095E-3</v>
      </c>
    </row>
    <row r="17" spans="1:22">
      <c r="A17" s="4"/>
      <c r="B17" s="4" t="s">
        <v>16</v>
      </c>
      <c r="C17" s="7">
        <v>1</v>
      </c>
      <c r="D17" s="7" t="s">
        <v>28</v>
      </c>
      <c r="E17" s="5">
        <v>56000000</v>
      </c>
      <c r="F17" s="5">
        <f t="shared" si="5"/>
        <v>56000000</v>
      </c>
      <c r="G17" s="8">
        <f>F17/$F$36</f>
        <v>2.3193976193040151E-2</v>
      </c>
      <c r="H17" s="6">
        <v>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3">
        <f t="shared" si="2"/>
        <v>0</v>
      </c>
      <c r="T17" t="b">
        <f t="shared" si="6"/>
        <v>0</v>
      </c>
      <c r="V17" s="39">
        <f t="shared" si="4"/>
        <v>0</v>
      </c>
    </row>
    <row r="18" spans="1:22">
      <c r="A18" s="29">
        <v>4</v>
      </c>
      <c r="B18" s="29" t="s">
        <v>17</v>
      </c>
      <c r="C18" s="7"/>
      <c r="D18" s="7"/>
      <c r="E18" s="5"/>
      <c r="F18" s="5"/>
      <c r="G18" s="4"/>
      <c r="H18" s="6"/>
      <c r="I18" s="9"/>
      <c r="J18" s="9"/>
      <c r="K18" s="9"/>
      <c r="L18" s="9"/>
      <c r="M18" s="9"/>
      <c r="N18" s="9"/>
      <c r="O18" s="9"/>
      <c r="P18" s="9"/>
      <c r="Q18" s="9"/>
      <c r="R18" s="9"/>
      <c r="S18" s="3"/>
      <c r="V18" s="39"/>
    </row>
    <row r="19" spans="1:22">
      <c r="A19" s="4"/>
      <c r="B19" s="4" t="s">
        <v>18</v>
      </c>
      <c r="C19" s="7">
        <v>1</v>
      </c>
      <c r="D19" s="7" t="s">
        <v>28</v>
      </c>
      <c r="E19" s="5">
        <v>775500000</v>
      </c>
      <c r="F19" s="5">
        <f>E19*C19</f>
        <v>775500000</v>
      </c>
      <c r="G19" s="8">
        <f>F19/$F$36</f>
        <v>0.32119515245897567</v>
      </c>
      <c r="H19" s="6">
        <v>4</v>
      </c>
      <c r="I19" s="9"/>
      <c r="J19" s="37"/>
      <c r="K19" s="9"/>
      <c r="L19" s="9"/>
      <c r="M19" s="9"/>
      <c r="N19" s="9"/>
      <c r="O19" s="9"/>
      <c r="P19" s="9"/>
      <c r="Q19" s="9"/>
      <c r="R19" s="9"/>
      <c r="S19" s="3">
        <f t="shared" si="2"/>
        <v>0</v>
      </c>
      <c r="T19" t="b">
        <f>S19=G19</f>
        <v>0</v>
      </c>
      <c r="V19" s="39">
        <f t="shared" si="4"/>
        <v>0</v>
      </c>
    </row>
    <row r="20" spans="1:22">
      <c r="A20" s="29">
        <v>5</v>
      </c>
      <c r="B20" s="29" t="s">
        <v>19</v>
      </c>
      <c r="C20" s="7"/>
      <c r="D20" s="7"/>
      <c r="E20" s="5"/>
      <c r="F20" s="5"/>
      <c r="G20" s="4"/>
      <c r="H20" s="6"/>
      <c r="I20" s="9"/>
      <c r="J20" s="9"/>
      <c r="K20" s="9"/>
      <c r="L20" s="9"/>
      <c r="M20" s="9"/>
      <c r="N20" s="9"/>
      <c r="O20" s="9"/>
      <c r="P20" s="9"/>
      <c r="Q20" s="9"/>
      <c r="R20" s="9"/>
      <c r="S20" s="3"/>
      <c r="V20" s="39"/>
    </row>
    <row r="21" spans="1:22">
      <c r="A21" s="4"/>
      <c r="B21" s="4" t="s">
        <v>20</v>
      </c>
      <c r="C21" s="7">
        <v>1</v>
      </c>
      <c r="D21" s="7" t="s">
        <v>28</v>
      </c>
      <c r="E21" s="5">
        <v>20020000</v>
      </c>
      <c r="F21" s="5">
        <f>E21*C21</f>
        <v>20020000</v>
      </c>
      <c r="G21" s="8">
        <f>F21/$F$36</f>
        <v>8.2918464890118539E-3</v>
      </c>
      <c r="H21" s="6">
        <v>2</v>
      </c>
      <c r="I21" s="9"/>
      <c r="J21" s="9"/>
      <c r="K21" s="35">
        <f>$G21/$H21</f>
        <v>4.1459232445059269E-3</v>
      </c>
      <c r="L21" s="35">
        <f>$G21/$H21</f>
        <v>4.1459232445059269E-3</v>
      </c>
      <c r="M21" s="9"/>
      <c r="N21" s="9"/>
      <c r="O21" s="9"/>
      <c r="P21" s="9"/>
      <c r="Q21" s="9"/>
      <c r="R21" s="9"/>
      <c r="S21" s="3">
        <f t="shared" si="2"/>
        <v>8.2918464890118539E-3</v>
      </c>
      <c r="T21" t="b">
        <f>S21=G21</f>
        <v>1</v>
      </c>
      <c r="V21" s="39">
        <f t="shared" si="4"/>
        <v>8.2918464890118539E-3</v>
      </c>
    </row>
    <row r="22" spans="1:22">
      <c r="A22" s="29">
        <v>6</v>
      </c>
      <c r="B22" s="29" t="s">
        <v>21</v>
      </c>
      <c r="C22" s="7"/>
      <c r="D22" s="7"/>
      <c r="E22" s="5"/>
      <c r="F22" s="5"/>
      <c r="G22" s="4"/>
      <c r="H22" s="6"/>
      <c r="I22" s="9"/>
      <c r="J22" s="9"/>
      <c r="K22" s="9"/>
      <c r="L22" s="9"/>
      <c r="M22" s="9"/>
      <c r="N22" s="9"/>
      <c r="O22" s="9"/>
      <c r="P22" s="9"/>
      <c r="Q22" s="9"/>
      <c r="R22" s="9"/>
      <c r="S22" s="3"/>
      <c r="V22" s="39"/>
    </row>
    <row r="23" spans="1:22">
      <c r="A23" s="4"/>
      <c r="B23" s="4" t="s">
        <v>41</v>
      </c>
      <c r="C23" s="7">
        <v>1</v>
      </c>
      <c r="D23" s="7" t="s">
        <v>45</v>
      </c>
      <c r="E23" s="5">
        <v>22000000</v>
      </c>
      <c r="F23" s="5">
        <f>E23*C23</f>
        <v>22000000</v>
      </c>
      <c r="G23" s="8">
        <f>F23/$F$36</f>
        <v>9.1119192186943452E-3</v>
      </c>
      <c r="H23" s="6">
        <v>4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3">
        <f t="shared" si="2"/>
        <v>0</v>
      </c>
      <c r="T23" t="b">
        <f>S23=G23</f>
        <v>0</v>
      </c>
      <c r="V23" s="39">
        <f t="shared" si="4"/>
        <v>0</v>
      </c>
    </row>
    <row r="24" spans="1:22">
      <c r="A24" s="4"/>
      <c r="B24" s="4" t="s">
        <v>42</v>
      </c>
      <c r="C24" s="7">
        <v>1</v>
      </c>
      <c r="D24" s="7" t="s">
        <v>45</v>
      </c>
      <c r="E24" s="5">
        <v>120000000</v>
      </c>
      <c r="F24" s="5">
        <f t="shared" ref="F24:F26" si="7">E24*C24</f>
        <v>120000000</v>
      </c>
      <c r="G24" s="8">
        <f t="shared" ref="G24:G26" si="8">F24/$F$36</f>
        <v>4.970137755651461E-2</v>
      </c>
      <c r="H24" s="6">
        <v>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3"/>
      <c r="V24" s="39">
        <f t="shared" si="4"/>
        <v>0</v>
      </c>
    </row>
    <row r="25" spans="1:22">
      <c r="A25" s="4"/>
      <c r="B25" s="4" t="s">
        <v>43</v>
      </c>
      <c r="C25" s="7">
        <v>2</v>
      </c>
      <c r="D25" s="7" t="s">
        <v>45</v>
      </c>
      <c r="E25" s="5">
        <v>85000000</v>
      </c>
      <c r="F25" s="5">
        <f t="shared" si="7"/>
        <v>170000000</v>
      </c>
      <c r="G25" s="8">
        <f t="shared" si="8"/>
        <v>7.0410284871729026E-2</v>
      </c>
      <c r="H25" s="6">
        <v>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3"/>
      <c r="V25" s="39">
        <f t="shared" si="4"/>
        <v>0</v>
      </c>
    </row>
    <row r="26" spans="1:22">
      <c r="A26" s="4"/>
      <c r="B26" s="4" t="s">
        <v>44</v>
      </c>
      <c r="C26" s="7">
        <v>2</v>
      </c>
      <c r="D26" s="7" t="s">
        <v>45</v>
      </c>
      <c r="E26" s="5">
        <v>4000000</v>
      </c>
      <c r="F26" s="5">
        <f t="shared" si="7"/>
        <v>8000000</v>
      </c>
      <c r="G26" s="8">
        <f t="shared" si="8"/>
        <v>3.3134251704343073E-3</v>
      </c>
      <c r="H26" s="6">
        <v>4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3"/>
      <c r="V26" s="39">
        <f t="shared" si="4"/>
        <v>0</v>
      </c>
    </row>
    <row r="27" spans="1:22">
      <c r="A27" s="29">
        <v>7</v>
      </c>
      <c r="B27" s="29" t="s">
        <v>22</v>
      </c>
      <c r="C27" s="7"/>
      <c r="D27" s="7"/>
      <c r="E27" s="5"/>
      <c r="F27" s="5"/>
      <c r="G27" s="4"/>
      <c r="H27" s="6"/>
      <c r="I27" s="9"/>
      <c r="J27" s="9"/>
      <c r="K27" s="9"/>
      <c r="L27" s="9"/>
      <c r="M27" s="9"/>
      <c r="N27" s="9"/>
      <c r="O27" s="9"/>
      <c r="P27" s="9"/>
      <c r="Q27" s="9"/>
      <c r="R27" s="9"/>
      <c r="S27" s="3"/>
      <c r="V27" s="39"/>
    </row>
    <row r="28" spans="1:22">
      <c r="A28" s="4"/>
      <c r="B28" s="4" t="s">
        <v>46</v>
      </c>
      <c r="C28" s="7">
        <v>3</v>
      </c>
      <c r="D28" s="7" t="s">
        <v>45</v>
      </c>
      <c r="E28" s="5">
        <v>20000000</v>
      </c>
      <c r="F28" s="5">
        <f t="shared" ref="F28:F35" si="9">E28*C28</f>
        <v>60000000</v>
      </c>
      <c r="G28" s="8">
        <f>F28/$F$36</f>
        <v>2.4850688778257305E-2</v>
      </c>
      <c r="H28" s="6">
        <v>4</v>
      </c>
      <c r="I28" s="9"/>
      <c r="J28" s="9"/>
      <c r="K28" s="9"/>
      <c r="L28" s="9"/>
      <c r="M28" s="35">
        <f>$G28/$H28</f>
        <v>6.2126721945643263E-3</v>
      </c>
      <c r="N28" s="9"/>
      <c r="O28" s="9"/>
      <c r="P28" s="9"/>
      <c r="Q28" s="9"/>
      <c r="R28" s="9"/>
      <c r="S28" s="3">
        <f t="shared" si="2"/>
        <v>6.2126721945643263E-3</v>
      </c>
      <c r="T28" t="b">
        <f>S28=G28</f>
        <v>0</v>
      </c>
      <c r="V28" s="39">
        <f t="shared" si="4"/>
        <v>6.2126721945643263E-3</v>
      </c>
    </row>
    <row r="29" spans="1:22">
      <c r="A29" s="4"/>
      <c r="B29" s="4" t="s">
        <v>47</v>
      </c>
      <c r="C29" s="7">
        <v>1</v>
      </c>
      <c r="D29" s="7" t="s">
        <v>45</v>
      </c>
      <c r="E29" s="5">
        <v>13000000</v>
      </c>
      <c r="F29" s="5">
        <f t="shared" si="9"/>
        <v>13000000</v>
      </c>
      <c r="G29" s="8">
        <f t="shared" ref="G29:G33" si="10">F29/$F$36</f>
        <v>5.3843159019557494E-3</v>
      </c>
      <c r="H29" s="6">
        <v>4</v>
      </c>
      <c r="I29" s="9"/>
      <c r="J29" s="9"/>
      <c r="K29" s="9"/>
      <c r="L29" s="9"/>
      <c r="M29" s="35">
        <f>$G29/$H29</f>
        <v>1.3460789754889374E-3</v>
      </c>
      <c r="N29" s="9"/>
      <c r="O29" s="9"/>
      <c r="P29" s="9"/>
      <c r="Q29" s="9"/>
      <c r="R29" s="9"/>
      <c r="S29" s="3"/>
      <c r="V29" s="39">
        <f t="shared" si="4"/>
        <v>1.3460789754889374E-3</v>
      </c>
    </row>
    <row r="30" spans="1:22">
      <c r="A30" s="4"/>
      <c r="B30" s="4" t="s">
        <v>48</v>
      </c>
      <c r="C30" s="7">
        <v>1</v>
      </c>
      <c r="D30" s="7" t="s">
        <v>28</v>
      </c>
      <c r="E30" s="5">
        <v>100000000</v>
      </c>
      <c r="F30" s="5">
        <f t="shared" si="9"/>
        <v>100000000</v>
      </c>
      <c r="G30" s="8">
        <f t="shared" si="10"/>
        <v>4.1417814630428838E-2</v>
      </c>
      <c r="H30" s="6">
        <v>4</v>
      </c>
      <c r="I30" s="9"/>
      <c r="J30" s="9"/>
      <c r="K30" s="9"/>
      <c r="L30" s="9"/>
      <c r="M30" s="35">
        <f>$G30/$H30</f>
        <v>1.035445365760721E-2</v>
      </c>
      <c r="N30" s="9"/>
      <c r="O30" s="9"/>
      <c r="P30" s="9"/>
      <c r="Q30" s="9"/>
      <c r="R30" s="9"/>
      <c r="S30" s="3"/>
      <c r="V30" s="39">
        <f t="shared" si="4"/>
        <v>1.035445365760721E-2</v>
      </c>
    </row>
    <row r="31" spans="1:22">
      <c r="A31" s="4"/>
      <c r="B31" s="4" t="s">
        <v>49</v>
      </c>
      <c r="C31" s="7">
        <v>1</v>
      </c>
      <c r="D31" s="7" t="s">
        <v>28</v>
      </c>
      <c r="E31" s="5">
        <v>400000000</v>
      </c>
      <c r="F31" s="5">
        <f t="shared" si="9"/>
        <v>400000000</v>
      </c>
      <c r="G31" s="8">
        <f t="shared" si="10"/>
        <v>0.16567125852171535</v>
      </c>
      <c r="H31" s="6">
        <v>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3"/>
      <c r="V31" s="39">
        <f t="shared" si="4"/>
        <v>0</v>
      </c>
    </row>
    <row r="32" spans="1:22">
      <c r="A32" s="4"/>
      <c r="B32" s="4" t="s">
        <v>50</v>
      </c>
      <c r="C32" s="7">
        <v>2</v>
      </c>
      <c r="D32" s="7" t="s">
        <v>28</v>
      </c>
      <c r="E32" s="5">
        <v>7000000</v>
      </c>
      <c r="F32" s="5">
        <f t="shared" si="9"/>
        <v>14000000</v>
      </c>
      <c r="G32" s="8">
        <f t="shared" si="10"/>
        <v>5.7984940482600379E-3</v>
      </c>
      <c r="H32" s="6">
        <v>4</v>
      </c>
      <c r="I32" s="9"/>
      <c r="J32" s="9"/>
      <c r="K32" s="9"/>
      <c r="L32" s="9"/>
      <c r="M32" s="35">
        <f t="shared" ref="M32:M34" si="11">$G32/$H32</f>
        <v>1.4496235120650095E-3</v>
      </c>
      <c r="N32" s="9"/>
      <c r="O32" s="9"/>
      <c r="P32" s="9"/>
      <c r="Q32" s="9"/>
      <c r="R32" s="9"/>
      <c r="S32" s="3"/>
      <c r="V32" s="39">
        <f t="shared" si="4"/>
        <v>1.4496235120650095E-3</v>
      </c>
    </row>
    <row r="33" spans="1:22">
      <c r="A33" s="4"/>
      <c r="B33" s="4" t="s">
        <v>51</v>
      </c>
      <c r="C33" s="7">
        <v>1</v>
      </c>
      <c r="D33" s="7" t="s">
        <v>45</v>
      </c>
      <c r="E33" s="5">
        <v>21000000</v>
      </c>
      <c r="F33" s="5">
        <f t="shared" si="9"/>
        <v>21000000</v>
      </c>
      <c r="G33" s="8">
        <f t="shared" si="10"/>
        <v>8.6977410723900559E-3</v>
      </c>
      <c r="H33" s="6">
        <v>4</v>
      </c>
      <c r="I33" s="9"/>
      <c r="J33" s="9"/>
      <c r="K33" s="9"/>
      <c r="L33" s="9"/>
      <c r="M33" s="35">
        <f t="shared" si="11"/>
        <v>2.174435268097514E-3</v>
      </c>
      <c r="N33" s="9"/>
      <c r="O33" s="9"/>
      <c r="P33" s="9"/>
      <c r="Q33" s="9"/>
      <c r="R33" s="9"/>
      <c r="S33" s="3"/>
      <c r="V33" s="39">
        <f t="shared" si="4"/>
        <v>2.174435268097514E-3</v>
      </c>
    </row>
    <row r="34" spans="1:22">
      <c r="A34" s="4"/>
      <c r="B34" s="4" t="s">
        <v>23</v>
      </c>
      <c r="C34" s="7">
        <v>1</v>
      </c>
      <c r="D34" s="7" t="s">
        <v>28</v>
      </c>
      <c r="E34" s="5">
        <v>15600000</v>
      </c>
      <c r="F34" s="5">
        <f t="shared" si="9"/>
        <v>15600000</v>
      </c>
      <c r="G34" s="8">
        <f>F34/$F$36</f>
        <v>6.4611790823468993E-3</v>
      </c>
      <c r="H34" s="6">
        <v>4</v>
      </c>
      <c r="I34" s="9"/>
      <c r="J34" s="9"/>
      <c r="K34" s="9"/>
      <c r="L34" s="9"/>
      <c r="M34" s="35">
        <f t="shared" si="11"/>
        <v>1.6152947705867248E-3</v>
      </c>
      <c r="N34" s="9"/>
      <c r="O34" s="9"/>
      <c r="P34" s="9"/>
      <c r="Q34" s="9"/>
      <c r="R34" s="9"/>
      <c r="S34" s="3">
        <f t="shared" si="2"/>
        <v>1.6152947705867248E-3</v>
      </c>
      <c r="T34" t="b">
        <f t="shared" ref="T34:T35" si="12">S34=G34</f>
        <v>0</v>
      </c>
      <c r="V34" s="39">
        <f t="shared" si="4"/>
        <v>1.6152947705867248E-3</v>
      </c>
    </row>
    <row r="35" spans="1:22">
      <c r="A35" s="4"/>
      <c r="B35" s="4" t="s">
        <v>24</v>
      </c>
      <c r="C35" s="7">
        <v>1</v>
      </c>
      <c r="D35" s="7" t="s">
        <v>28</v>
      </c>
      <c r="E35" s="5">
        <v>15000000</v>
      </c>
      <c r="F35" s="5">
        <f t="shared" si="9"/>
        <v>15000000</v>
      </c>
      <c r="G35" s="8">
        <f>F35/$F$36</f>
        <v>6.2126721945643263E-3</v>
      </c>
      <c r="H35" s="6">
        <v>1</v>
      </c>
      <c r="I35" s="9"/>
      <c r="J35" s="9"/>
      <c r="K35" s="9"/>
      <c r="L35" s="35">
        <f t="shared" ref="L35" si="13">$G35/$H35</f>
        <v>6.2126721945643263E-3</v>
      </c>
      <c r="M35" s="9"/>
      <c r="N35" s="9"/>
      <c r="O35" s="9"/>
      <c r="P35" s="9"/>
      <c r="Q35" s="9"/>
      <c r="R35" s="9"/>
      <c r="S35" s="3">
        <f t="shared" si="2"/>
        <v>6.2126721945643263E-3</v>
      </c>
      <c r="T35" t="b">
        <f t="shared" si="12"/>
        <v>1</v>
      </c>
      <c r="V35" s="39">
        <f t="shared" si="4"/>
        <v>6.2126721945643263E-3</v>
      </c>
    </row>
    <row r="36" spans="1:22">
      <c r="A36" s="394" t="s">
        <v>35</v>
      </c>
      <c r="B36" s="395"/>
      <c r="C36" s="395"/>
      <c r="D36" s="395"/>
      <c r="E36" s="25" t="s">
        <v>29</v>
      </c>
      <c r="F36" s="26">
        <f>SUM(F8:F35)</f>
        <v>2414420000</v>
      </c>
      <c r="G36" s="27">
        <f>SUM(G8:G35)</f>
        <v>1</v>
      </c>
      <c r="H36" s="28"/>
      <c r="I36" s="24"/>
      <c r="J36" s="24"/>
      <c r="K36" s="24"/>
      <c r="L36" s="24"/>
      <c r="M36" s="24"/>
      <c r="N36" s="24"/>
      <c r="O36" s="24"/>
      <c r="P36" s="24"/>
      <c r="Q36" s="24"/>
      <c r="R36" s="24"/>
      <c r="V36" s="40">
        <f>SUM(V8:V35)</f>
        <v>0.1382816577066128</v>
      </c>
    </row>
    <row r="37" spans="1:22" hidden="1">
      <c r="A37" s="10"/>
      <c r="B37" s="11"/>
      <c r="C37" s="11"/>
      <c r="D37" s="11"/>
      <c r="E37" s="12" t="s">
        <v>30</v>
      </c>
      <c r="F37" s="5">
        <f>F36*0.1</f>
        <v>241442000</v>
      </c>
      <c r="G37" s="4"/>
      <c r="H37" s="6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22" hidden="1">
      <c r="A38" s="10"/>
      <c r="B38" s="11"/>
      <c r="C38" s="11"/>
      <c r="D38" s="11"/>
      <c r="E38" s="12" t="s">
        <v>29</v>
      </c>
      <c r="F38" s="5">
        <f>SUM(F36:F37)</f>
        <v>2655862000</v>
      </c>
      <c r="G38" s="4"/>
      <c r="H38" s="6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22" hidden="1">
      <c r="A39" s="10"/>
      <c r="B39" s="11"/>
      <c r="C39" s="11"/>
      <c r="D39" s="11"/>
      <c r="E39" s="12" t="s">
        <v>31</v>
      </c>
      <c r="F39" s="5">
        <f>F38*0.11</f>
        <v>292144820</v>
      </c>
      <c r="G39" s="4"/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22" hidden="1">
      <c r="A40" s="10"/>
      <c r="B40" s="11"/>
      <c r="C40" s="11"/>
      <c r="D40" s="11"/>
      <c r="E40" s="12" t="s">
        <v>32</v>
      </c>
      <c r="F40" s="5">
        <f>SUM(F38:F39)</f>
        <v>2948006820</v>
      </c>
      <c r="G40" s="4"/>
      <c r="H40" s="6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22" hidden="1">
      <c r="A41" s="10"/>
      <c r="B41" s="11"/>
      <c r="C41" s="11"/>
      <c r="D41" s="11"/>
      <c r="E41" s="12" t="s">
        <v>33</v>
      </c>
      <c r="F41" s="5">
        <f>ROUND(F40,-5)</f>
        <v>2948000000</v>
      </c>
      <c r="G41" s="4"/>
      <c r="H41" s="6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22" hidden="1">
      <c r="A42" s="14"/>
      <c r="B42" s="15"/>
      <c r="C42" s="15"/>
      <c r="D42" s="15"/>
      <c r="E42" s="16"/>
      <c r="F42" s="16"/>
      <c r="G42" s="15"/>
      <c r="H42" s="22" t="s">
        <v>36</v>
      </c>
      <c r="I42" s="23">
        <f>'Planning vs Actual'!H65</f>
        <v>0</v>
      </c>
      <c r="J42" s="23">
        <f>'Planning vs Actual'!I65</f>
        <v>1.5433333333333334E-2</v>
      </c>
      <c r="K42" s="23">
        <f>'Planning vs Actual'!J65</f>
        <v>2.5933333333333333E-2</v>
      </c>
      <c r="L42" s="23">
        <f>'Planning vs Actual'!K65</f>
        <v>5.5633333333333333E-2</v>
      </c>
      <c r="M42" s="23">
        <f>'Planning vs Actual'!L65</f>
        <v>0.18854166666666664</v>
      </c>
      <c r="N42" s="23">
        <f>'Planning vs Actual'!M65</f>
        <v>7.9466666666666658E-2</v>
      </c>
      <c r="O42" s="23">
        <f>'Planning vs Actual'!N65</f>
        <v>0.30340833333333334</v>
      </c>
      <c r="P42" s="23">
        <f>'Planning vs Actual'!O65</f>
        <v>0.12614166666666665</v>
      </c>
      <c r="Q42" s="23">
        <f>'Planning vs Actual'!P65</f>
        <v>0.11291666666666667</v>
      </c>
      <c r="R42" s="23">
        <f>'Planning vs Actual'!Q65</f>
        <v>9.8824999999999996E-2</v>
      </c>
    </row>
    <row r="43" spans="1:22" hidden="1">
      <c r="A43" s="14"/>
      <c r="B43" s="15"/>
      <c r="C43" s="15"/>
      <c r="D43" s="15"/>
      <c r="E43" s="16"/>
      <c r="F43" s="16"/>
      <c r="G43" s="15"/>
      <c r="H43" s="22" t="s">
        <v>37</v>
      </c>
      <c r="I43" s="23">
        <f>SUM($I42:I42)</f>
        <v>0</v>
      </c>
      <c r="J43" s="23">
        <f>SUM($I42:J42)</f>
        <v>1.5433333333333334E-2</v>
      </c>
      <c r="K43" s="23">
        <f>SUM($I42:K42)</f>
        <v>4.1366666666666663E-2</v>
      </c>
      <c r="L43" s="23">
        <f>SUM($I42:L42)</f>
        <v>9.7000000000000003E-2</v>
      </c>
      <c r="M43" s="23">
        <f>SUM($I42:M42)</f>
        <v>0.28554166666666664</v>
      </c>
      <c r="N43" s="23">
        <f>SUM($I42:N42)</f>
        <v>0.36500833333333327</v>
      </c>
      <c r="O43" s="23">
        <f>SUM($I42:O42)</f>
        <v>0.66841666666666666</v>
      </c>
      <c r="P43" s="23">
        <f>SUM($I42:P42)</f>
        <v>0.79455833333333326</v>
      </c>
      <c r="Q43" s="23">
        <f>SUM($I42:Q42)</f>
        <v>0.90747499999999992</v>
      </c>
      <c r="R43" s="23">
        <f>SUM($I42:R42)</f>
        <v>1.0063</v>
      </c>
    </row>
    <row r="44" spans="1:22">
      <c r="A44" s="30"/>
      <c r="B44" s="31"/>
      <c r="C44" s="31"/>
      <c r="D44" s="31"/>
      <c r="E44" s="32"/>
      <c r="F44" s="32"/>
      <c r="G44" s="31"/>
      <c r="H44" s="33" t="s">
        <v>38</v>
      </c>
      <c r="I44" s="34">
        <f>SUM(I8:I35)</f>
        <v>9.940275511302922E-3</v>
      </c>
      <c r="J44" s="34">
        <f t="shared" ref="J44:M44" si="14">SUM(J8:J35)</f>
        <v>1.4164892603606663E-2</v>
      </c>
      <c r="K44" s="34">
        <f t="shared" si="14"/>
        <v>1.8310815848112588E-2</v>
      </c>
      <c r="L44" s="34">
        <f t="shared" si="14"/>
        <v>3.032198209093695E-2</v>
      </c>
      <c r="M44" s="34">
        <f t="shared" si="14"/>
        <v>6.5543691652653641E-2</v>
      </c>
      <c r="N44" s="34"/>
      <c r="O44" s="34"/>
      <c r="P44" s="34"/>
      <c r="Q44" s="34"/>
      <c r="R44" s="34"/>
    </row>
    <row r="45" spans="1:22">
      <c r="A45" s="30"/>
      <c r="B45" s="31"/>
      <c r="C45" s="31"/>
      <c r="D45" s="31"/>
      <c r="E45" s="32"/>
      <c r="F45" s="32"/>
      <c r="G45" s="31"/>
      <c r="H45" s="33" t="s">
        <v>39</v>
      </c>
      <c r="I45" s="34">
        <f>SUM($I44:I44)</f>
        <v>9.940275511302922E-3</v>
      </c>
      <c r="J45" s="34">
        <f>SUM($I44:J44)</f>
        <v>2.4105168114909585E-2</v>
      </c>
      <c r="K45" s="34">
        <f>SUM($I44:K44)</f>
        <v>4.2415983963022173E-2</v>
      </c>
      <c r="L45" s="34">
        <f>SUM($I44:L44)</f>
        <v>7.273796605395913E-2</v>
      </c>
      <c r="M45" s="34">
        <f>SUM($I44:M44)</f>
        <v>0.13828165770661277</v>
      </c>
      <c r="N45" s="34"/>
      <c r="O45" s="34"/>
      <c r="P45" s="34"/>
      <c r="Q45" s="34"/>
      <c r="R45" s="34"/>
    </row>
    <row r="46" spans="1:22">
      <c r="A46" s="17"/>
      <c r="B46" s="18"/>
      <c r="C46" s="18"/>
      <c r="D46" s="18"/>
      <c r="E46" s="19"/>
      <c r="F46" s="19"/>
      <c r="G46" s="18"/>
      <c r="H46" s="20" t="s">
        <v>40</v>
      </c>
      <c r="I46" s="21">
        <f>I45-I43</f>
        <v>9.940275511302922E-3</v>
      </c>
      <c r="J46" s="21">
        <f t="shared" ref="J46:M46" si="15">J45-J43</f>
        <v>8.6718347815762514E-3</v>
      </c>
      <c r="K46" s="21">
        <f t="shared" si="15"/>
        <v>1.0493172963555106E-3</v>
      </c>
      <c r="L46" s="21">
        <f t="shared" si="15"/>
        <v>-2.4262033946040873E-2</v>
      </c>
      <c r="M46" s="21">
        <f t="shared" si="15"/>
        <v>-0.14726000896005387</v>
      </c>
      <c r="N46" s="21"/>
      <c r="O46" s="21"/>
      <c r="P46" s="21"/>
      <c r="Q46" s="21"/>
      <c r="R46" s="21"/>
    </row>
    <row r="48" spans="1:22">
      <c r="G48" s="3"/>
    </row>
  </sheetData>
  <mergeCells count="12">
    <mergeCell ref="A36:D36"/>
    <mergeCell ref="V5:V6"/>
    <mergeCell ref="A1:R4"/>
    <mergeCell ref="A5:A6"/>
    <mergeCell ref="B5:B6"/>
    <mergeCell ref="C5:C6"/>
    <mergeCell ref="D5:D6"/>
    <mergeCell ref="E5:E6"/>
    <mergeCell ref="F5:F6"/>
    <mergeCell ref="G5:G6"/>
    <mergeCell ref="H5:H6"/>
    <mergeCell ref="I5:R5"/>
  </mergeCells>
  <printOptions horizontalCentered="1"/>
  <pageMargins left="0.39370078740157483" right="0.39370078740157483" top="0.74803149606299213" bottom="0.74803149606299213" header="0.31496062992125984" footer="0.31496062992125984"/>
  <pageSetup paperSize="9" scale="77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A. MATERIAL</vt:lpstr>
      <vt:lpstr>B. JASA DAN UPAH</vt:lpstr>
      <vt:lpstr>C. PERALATAN KERJA</vt:lpstr>
      <vt:lpstr>Planning vs Actual</vt:lpstr>
      <vt:lpstr>Planning vs Actual (2)</vt:lpstr>
      <vt:lpstr>REKAP (NEW)</vt:lpstr>
      <vt:lpstr>Actual</vt:lpstr>
      <vt:lpstr>'A. MATERIAL'!Print_Area</vt:lpstr>
      <vt:lpstr>'B. JASA DAN UPAH'!Print_Area</vt:lpstr>
      <vt:lpstr>'C. PERALATAN KERJA'!Print_Area</vt:lpstr>
      <vt:lpstr>'Planning vs Actual'!Print_Area</vt:lpstr>
      <vt:lpstr>'Planning vs Actual (2)'!Print_Area</vt:lpstr>
      <vt:lpstr>'REKAP (NEW)'!Print_Area</vt:lpstr>
      <vt:lpstr>'A. MATERIAL'!Print_Titles</vt:lpstr>
      <vt:lpstr>'Planning vs Actual'!Print_Titles</vt:lpstr>
      <vt:lpstr>'Planning vs Actual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Rais</dc:creator>
  <cp:lastModifiedBy>Muhammad Haikal Aulia</cp:lastModifiedBy>
  <cp:lastPrinted>2024-02-22T09:36:58Z</cp:lastPrinted>
  <dcterms:created xsi:type="dcterms:W3CDTF">2024-02-01T02:40:41Z</dcterms:created>
  <dcterms:modified xsi:type="dcterms:W3CDTF">2024-03-14T03:54:50Z</dcterms:modified>
</cp:coreProperties>
</file>