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P\My Drive\PEMA\Business Development\Cangkang Kelapa Sawit\"/>
    </mc:Choice>
  </mc:AlternateContent>
  <xr:revisionPtr revIDLastSave="0" documentId="13_ncr:1_{F874FD2C-4C10-4EEC-A171-0A79738C56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" i="1" l="1"/>
  <c r="H37" i="1"/>
  <c r="H33" i="1"/>
  <c r="H29" i="1"/>
  <c r="H26" i="1"/>
  <c r="H25" i="1"/>
  <c r="H24" i="1"/>
  <c r="H23" i="1"/>
  <c r="H22" i="1"/>
  <c r="H21" i="1"/>
  <c r="H20" i="1"/>
  <c r="H19" i="1"/>
  <c r="H16" i="1"/>
  <c r="H15" i="1"/>
  <c r="H14" i="1"/>
  <c r="H13" i="1"/>
  <c r="H12" i="1"/>
  <c r="H11" i="1"/>
  <c r="H10" i="1"/>
  <c r="H9" i="1"/>
  <c r="H8" i="1"/>
  <c r="H35" i="1" s="1"/>
  <c r="H38" i="1" s="1"/>
  <c r="C44" i="1" s="1"/>
  <c r="C48" i="1" l="1"/>
  <c r="C47" i="1"/>
</calcChain>
</file>

<file path=xl/sharedStrings.xml><?xml version="1.0" encoding="utf-8"?>
<sst xmlns="http://schemas.openxmlformats.org/spreadsheetml/2006/main" count="125" uniqueCount="90">
  <si>
    <t>RENCANA ANGGARAN BIAYA</t>
  </si>
  <si>
    <t>PERDAGANGAN DAN PENGELOLAAN STOCKPILE CANGKANG KELAPA SAWIT DI KUALA LANGSA</t>
  </si>
  <si>
    <t>KERJASAMA PT PEMA (Perseroda) DENGAN PT PEKOLA (Perseroda)</t>
  </si>
  <si>
    <t>I</t>
  </si>
  <si>
    <t>PENGELUARAN</t>
  </si>
  <si>
    <t>NO</t>
  </si>
  <si>
    <t>ITEM KEBUTUHAN</t>
  </si>
  <si>
    <t>KUANTITAS</t>
  </si>
  <si>
    <t>FREKWENSI</t>
  </si>
  <si>
    <t>HARGA SATUAN</t>
  </si>
  <si>
    <t>JUMLAH</t>
  </si>
  <si>
    <t>A</t>
  </si>
  <si>
    <t>Strockpile dan aktivitas bongkar muat</t>
  </si>
  <si>
    <t>Sewa stockpile</t>
  </si>
  <si>
    <t>meter</t>
  </si>
  <si>
    <t>bulan</t>
  </si>
  <si>
    <t>Instalasi kantor container</t>
  </si>
  <si>
    <t>unit</t>
  </si>
  <si>
    <t>kali</t>
  </si>
  <si>
    <t>Intalasi timbangan</t>
  </si>
  <si>
    <t>Instalasi peralatan screening</t>
  </si>
  <si>
    <t>instalasi pagar seng + kawat ayam</t>
  </si>
  <si>
    <t>paket</t>
  </si>
  <si>
    <t>Sewa alat berat escavator dan loader</t>
  </si>
  <si>
    <t>BBM</t>
  </si>
  <si>
    <t>PBM</t>
  </si>
  <si>
    <t>Tongkang</t>
  </si>
  <si>
    <t>B</t>
  </si>
  <si>
    <t>Tenaga kerja</t>
  </si>
  <si>
    <t>Manajer</t>
  </si>
  <si>
    <t>orang</t>
  </si>
  <si>
    <t>Kepala Stockpile</t>
  </si>
  <si>
    <t>Administrasi dan Keuangan</t>
  </si>
  <si>
    <t>Sampleboy</t>
  </si>
  <si>
    <t>Operator screening</t>
  </si>
  <si>
    <t>Security</t>
  </si>
  <si>
    <t>BPJS Naker</t>
  </si>
  <si>
    <t>APAR dan APD</t>
  </si>
  <si>
    <t>C</t>
  </si>
  <si>
    <t>Pembelian Cangkang</t>
  </si>
  <si>
    <t>Harga pembelian di stockpile</t>
  </si>
  <si>
    <t>Kg</t>
  </si>
  <si>
    <t>masa</t>
  </si>
  <si>
    <t>D</t>
  </si>
  <si>
    <t>Biaya tak terduga (BTT)</t>
  </si>
  <si>
    <t>Penyusutan berat cangkang (3%)</t>
  </si>
  <si>
    <t>Biaya komunikasi dan koordinasi</t>
  </si>
  <si>
    <t>Sub total A-D</t>
  </si>
  <si>
    <t>E</t>
  </si>
  <si>
    <t xml:space="preserve">Taxlevy </t>
  </si>
  <si>
    <t>MT</t>
  </si>
  <si>
    <t>Total  A-E</t>
  </si>
  <si>
    <t>II</t>
  </si>
  <si>
    <t>PENDAPATAN</t>
  </si>
  <si>
    <t>Penjualan cangkang</t>
  </si>
  <si>
    <t>III</t>
  </si>
  <si>
    <t>ESTIMASI KEUNTUNGAN</t>
  </si>
  <si>
    <t>Pendapatan-pengeluaran</t>
  </si>
  <si>
    <t>IV</t>
  </si>
  <si>
    <t>Sharing profit  50 : 50</t>
  </si>
  <si>
    <t>PT PEMA (Perseroda)</t>
  </si>
  <si>
    <t>PT PEKOLA (Perseroda)</t>
  </si>
  <si>
    <t>V</t>
  </si>
  <si>
    <t>Waktu kerja</t>
  </si>
  <si>
    <t xml:space="preserve">Persiapan-shiping </t>
  </si>
  <si>
    <t>3 bulan</t>
  </si>
  <si>
    <t>Catatan :</t>
  </si>
  <si>
    <t>Margin keuntungan pada shipment kedua dan seterusnya akan bertambah karena tidak perlu investasi kantor, pagar, timbangan dan peralatan screening. Semua investasi akan terbayar lunas dari hasil shipment ke-1</t>
  </si>
  <si>
    <t>Pasar</t>
  </si>
  <si>
    <t>Teknis</t>
  </si>
  <si>
    <t>Barang dari mana</t>
  </si>
  <si>
    <t>Harga Barang</t>
  </si>
  <si>
    <t>Jaminan Stock</t>
  </si>
  <si>
    <t>Finansial</t>
  </si>
  <si>
    <t xml:space="preserve">Pema </t>
  </si>
  <si>
    <t>sesuai RKAP</t>
  </si>
  <si>
    <t>Legal</t>
  </si>
  <si>
    <t>Skema Kerjasama</t>
  </si>
  <si>
    <t>73 juta</t>
  </si>
  <si>
    <t>trucking buldoze ramdor (jembatan)</t>
  </si>
  <si>
    <t xml:space="preserve">sewa grab </t>
  </si>
  <si>
    <t>screening awal kedatang barang</t>
  </si>
  <si>
    <t>harga sekarang 1350 lhok 1250 area sekitarb 13000</t>
  </si>
  <si>
    <t xml:space="preserve">trucking 1,5% penumpukan 1,5% </t>
  </si>
  <si>
    <t>nilai maksimal</t>
  </si>
  <si>
    <t xml:space="preserve">biaya lab 16 jt </t>
  </si>
  <si>
    <t xml:space="preserve">1000 ton perbulan </t>
  </si>
  <si>
    <t xml:space="preserve">transitment </t>
  </si>
  <si>
    <t>payment : LC</t>
  </si>
  <si>
    <t xml:space="preserve">sertifikasi Ggl 120 jt - 150 jt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</si>
</sst>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1">
    <xf numFmtId="0" fontId="0" fillId="0" borderId="0" xfId="0"/>
    <xf numFmtId="41" fontId="0" fillId="0" borderId="0" xfId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41" fontId="1" fillId="0" borderId="1" xfId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41" fontId="0" fillId="0" borderId="1" xfId="1" applyFont="1" applyBorder="1"/>
    <xf numFmtId="0" fontId="0" fillId="0" borderId="1" xfId="0" applyBorder="1"/>
    <xf numFmtId="41" fontId="0" fillId="0" borderId="1" xfId="0" applyNumberFormat="1" applyBorder="1"/>
    <xf numFmtId="0" fontId="0" fillId="0" borderId="1" xfId="1" applyNumberFormat="1" applyFont="1" applyFill="1" applyBorder="1" applyAlignment="1" applyProtection="1"/>
    <xf numFmtId="41" fontId="1" fillId="0" borderId="1" xfId="1" applyFont="1" applyBorder="1"/>
    <xf numFmtId="41" fontId="1" fillId="0" borderId="1" xfId="0" applyNumberFormat="1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1" fontId="0" fillId="0" borderId="0" xfId="1" applyFont="1" applyAlignment="1"/>
    <xf numFmtId="41" fontId="0" fillId="0" borderId="1" xfId="1" applyFont="1" applyBorder="1" applyAlignment="1"/>
    <xf numFmtId="41" fontId="1" fillId="0" borderId="1" xfId="1" applyFont="1" applyBorder="1" applyAlignme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1" fontId="0" fillId="2" borderId="1" xfId="1" applyFont="1" applyFill="1" applyBorder="1" applyAlignment="1"/>
    <xf numFmtId="41" fontId="0" fillId="2" borderId="1" xfId="1" applyFon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9" fontId="0" fillId="0" borderId="0" xfId="0" applyNumberFormat="1"/>
    <xf numFmtId="0" fontId="0" fillId="2" borderId="0" xfId="0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workbookViewId="0">
      <selection activeCell="J35" sqref="J35"/>
    </sheetView>
  </sheetViews>
  <sheetFormatPr defaultColWidth="9" defaultRowHeight="15"/>
  <cols>
    <col min="1" max="1" width="4.140625" style="15" customWidth="1"/>
    <col min="2" max="2" width="35.42578125" customWidth="1"/>
    <col min="3" max="3" width="16.42578125" style="16" customWidth="1"/>
    <col min="4" max="4" width="6.42578125" customWidth="1"/>
    <col min="5" max="5" width="4.5703125" customWidth="1"/>
    <col min="6" max="6" width="6.85546875" customWidth="1"/>
    <col min="7" max="7" width="15.5703125" style="1" customWidth="1"/>
    <col min="8" max="8" width="18.42578125" customWidth="1"/>
    <col min="11" max="11" width="15.28515625" bestFit="1" customWidth="1"/>
  </cols>
  <sheetData>
    <row r="1" spans="1:17">
      <c r="A1" s="20" t="s">
        <v>0</v>
      </c>
      <c r="B1" s="20"/>
      <c r="C1" s="20"/>
      <c r="D1" s="20"/>
      <c r="E1" s="20"/>
      <c r="F1" s="20"/>
      <c r="G1" s="20"/>
      <c r="H1" s="20"/>
    </row>
    <row r="2" spans="1:17">
      <c r="A2" s="20" t="s">
        <v>1</v>
      </c>
      <c r="B2" s="20"/>
      <c r="C2" s="20"/>
      <c r="D2" s="20"/>
      <c r="E2" s="20"/>
      <c r="F2" s="20"/>
      <c r="G2" s="20"/>
      <c r="H2" s="20"/>
    </row>
    <row r="3" spans="1:17">
      <c r="A3" s="20" t="s">
        <v>2</v>
      </c>
      <c r="B3" s="20"/>
      <c r="C3" s="20"/>
      <c r="D3" s="20"/>
      <c r="E3" s="20"/>
      <c r="F3" s="20"/>
      <c r="G3" s="20"/>
      <c r="H3" s="20"/>
    </row>
    <row r="5" spans="1:17">
      <c r="A5" s="14" t="s">
        <v>3</v>
      </c>
      <c r="B5" s="2" t="s">
        <v>4</v>
      </c>
    </row>
    <row r="6" spans="1:17">
      <c r="A6" s="3" t="s">
        <v>5</v>
      </c>
      <c r="B6" s="3" t="s">
        <v>6</v>
      </c>
      <c r="C6" s="21" t="s">
        <v>7</v>
      </c>
      <c r="D6" s="21"/>
      <c r="E6" s="21" t="s">
        <v>8</v>
      </c>
      <c r="F6" s="21"/>
      <c r="G6" s="4" t="s">
        <v>9</v>
      </c>
      <c r="H6" s="3" t="s">
        <v>10</v>
      </c>
    </row>
    <row r="7" spans="1:17">
      <c r="A7" s="3" t="s">
        <v>11</v>
      </c>
      <c r="B7" s="5" t="s">
        <v>12</v>
      </c>
      <c r="C7" s="5"/>
      <c r="D7" s="6"/>
      <c r="E7" s="6"/>
      <c r="F7" s="6"/>
      <c r="G7" s="7"/>
      <c r="H7" s="8"/>
    </row>
    <row r="8" spans="1:17">
      <c r="A8" s="6">
        <v>1</v>
      </c>
      <c r="B8" s="8" t="s">
        <v>13</v>
      </c>
      <c r="C8" s="17">
        <v>6000</v>
      </c>
      <c r="D8" s="8" t="s">
        <v>14</v>
      </c>
      <c r="E8" s="8">
        <v>3</v>
      </c>
      <c r="F8" s="8" t="s">
        <v>15</v>
      </c>
      <c r="G8" s="7">
        <v>15000</v>
      </c>
      <c r="H8" s="7">
        <f>C8*E8*G8</f>
        <v>270000000</v>
      </c>
    </row>
    <row r="9" spans="1:17" s="26" customFormat="1">
      <c r="A9" s="22">
        <v>2</v>
      </c>
      <c r="B9" s="23" t="s">
        <v>16</v>
      </c>
      <c r="C9" s="24">
        <v>1</v>
      </c>
      <c r="D9" s="23" t="s">
        <v>17</v>
      </c>
      <c r="E9" s="23">
        <v>1</v>
      </c>
      <c r="F9" s="23" t="s">
        <v>18</v>
      </c>
      <c r="G9" s="25">
        <v>75000000</v>
      </c>
      <c r="H9" s="25">
        <f t="shared" ref="H9:H16" si="0">C9*E9*G9</f>
        <v>75000000</v>
      </c>
      <c r="J9" s="26" t="s">
        <v>78</v>
      </c>
    </row>
    <row r="10" spans="1:17">
      <c r="A10" s="6">
        <v>3</v>
      </c>
      <c r="B10" s="8" t="s">
        <v>19</v>
      </c>
      <c r="C10" s="17">
        <v>1</v>
      </c>
      <c r="D10" s="8" t="s">
        <v>17</v>
      </c>
      <c r="E10" s="8">
        <v>1</v>
      </c>
      <c r="F10" s="8" t="s">
        <v>18</v>
      </c>
      <c r="G10" s="7">
        <v>170000000</v>
      </c>
      <c r="H10" s="7">
        <f t="shared" si="0"/>
        <v>170000000</v>
      </c>
      <c r="J10" t="s">
        <v>68</v>
      </c>
    </row>
    <row r="11" spans="1:17">
      <c r="A11" s="6">
        <v>4</v>
      </c>
      <c r="B11" s="8" t="s">
        <v>20</v>
      </c>
      <c r="C11" s="17">
        <v>1</v>
      </c>
      <c r="D11" s="8" t="s">
        <v>17</v>
      </c>
      <c r="E11" s="8">
        <v>1</v>
      </c>
      <c r="F11" s="8" t="s">
        <v>18</v>
      </c>
      <c r="G11" s="7">
        <v>500000000</v>
      </c>
      <c r="H11" s="7">
        <f t="shared" si="0"/>
        <v>500000000</v>
      </c>
      <c r="J11" t="s">
        <v>69</v>
      </c>
      <c r="K11" t="s">
        <v>70</v>
      </c>
    </row>
    <row r="12" spans="1:17">
      <c r="A12" s="6">
        <v>5</v>
      </c>
      <c r="B12" s="8" t="s">
        <v>21</v>
      </c>
      <c r="C12" s="17">
        <v>1</v>
      </c>
      <c r="D12" s="8" t="s">
        <v>22</v>
      </c>
      <c r="E12" s="8">
        <v>1</v>
      </c>
      <c r="F12" s="8" t="s">
        <v>18</v>
      </c>
      <c r="G12" s="7">
        <v>200000000</v>
      </c>
      <c r="H12" s="7">
        <f t="shared" si="0"/>
        <v>200000000</v>
      </c>
      <c r="K12" t="s">
        <v>71</v>
      </c>
    </row>
    <row r="13" spans="1:17" s="26" customFormat="1">
      <c r="A13" s="22">
        <v>6</v>
      </c>
      <c r="B13" s="23" t="s">
        <v>23</v>
      </c>
      <c r="C13" s="24">
        <v>1</v>
      </c>
      <c r="D13" s="23" t="s">
        <v>22</v>
      </c>
      <c r="E13" s="23">
        <v>1</v>
      </c>
      <c r="F13" s="23" t="s">
        <v>18</v>
      </c>
      <c r="G13" s="25">
        <v>160000000</v>
      </c>
      <c r="H13" s="25">
        <f t="shared" si="0"/>
        <v>160000000</v>
      </c>
      <c r="K13" s="26" t="s">
        <v>72</v>
      </c>
    </row>
    <row r="14" spans="1:17">
      <c r="A14" s="6">
        <v>7</v>
      </c>
      <c r="B14" s="8" t="s">
        <v>24</v>
      </c>
      <c r="C14" s="17">
        <v>1</v>
      </c>
      <c r="D14" s="8" t="s">
        <v>22</v>
      </c>
      <c r="E14" s="8">
        <v>1</v>
      </c>
      <c r="F14" s="8" t="s">
        <v>18</v>
      </c>
      <c r="G14" s="7">
        <v>150000000</v>
      </c>
      <c r="H14" s="7">
        <f t="shared" si="0"/>
        <v>150000000</v>
      </c>
      <c r="J14" t="s">
        <v>73</v>
      </c>
      <c r="K14" t="s">
        <v>74</v>
      </c>
    </row>
    <row r="15" spans="1:17" s="26" customFormat="1">
      <c r="A15" s="22">
        <v>8</v>
      </c>
      <c r="B15" s="23" t="s">
        <v>25</v>
      </c>
      <c r="C15" s="24">
        <v>1</v>
      </c>
      <c r="D15" s="23" t="s">
        <v>22</v>
      </c>
      <c r="E15" s="23">
        <v>1</v>
      </c>
      <c r="F15" s="23" t="s">
        <v>18</v>
      </c>
      <c r="G15" s="25">
        <v>550000000</v>
      </c>
      <c r="H15" s="25">
        <f t="shared" si="0"/>
        <v>550000000</v>
      </c>
      <c r="K15" s="26" t="s">
        <v>75</v>
      </c>
      <c r="L15" s="26" t="s">
        <v>79</v>
      </c>
    </row>
    <row r="16" spans="1:17" s="26" customFormat="1">
      <c r="A16" s="22">
        <v>9</v>
      </c>
      <c r="B16" s="23" t="s">
        <v>26</v>
      </c>
      <c r="C16" s="24">
        <v>1</v>
      </c>
      <c r="D16" s="23" t="s">
        <v>17</v>
      </c>
      <c r="E16" s="23">
        <v>1</v>
      </c>
      <c r="F16" s="23" t="s">
        <v>18</v>
      </c>
      <c r="G16" s="25">
        <v>1500000000</v>
      </c>
      <c r="H16" s="25">
        <f t="shared" si="0"/>
        <v>1500000000</v>
      </c>
      <c r="L16" s="26" t="s">
        <v>80</v>
      </c>
      <c r="O16" s="26" t="s">
        <v>87</v>
      </c>
      <c r="Q16" s="26" t="s">
        <v>88</v>
      </c>
    </row>
    <row r="17" spans="1:16" ht="5.25" customHeight="1">
      <c r="A17" s="6"/>
      <c r="B17" s="8"/>
      <c r="C17" s="17"/>
      <c r="D17" s="8"/>
      <c r="E17" s="8"/>
      <c r="F17" s="8"/>
      <c r="G17" s="7"/>
      <c r="H17" s="8"/>
    </row>
    <row r="18" spans="1:16" s="26" customFormat="1">
      <c r="A18" s="27" t="s">
        <v>27</v>
      </c>
      <c r="B18" s="28" t="s">
        <v>28</v>
      </c>
      <c r="C18" s="24"/>
      <c r="D18" s="23"/>
      <c r="E18" s="23"/>
      <c r="F18" s="23"/>
      <c r="G18" s="25"/>
      <c r="H18" s="23"/>
    </row>
    <row r="19" spans="1:16">
      <c r="A19" s="6">
        <v>1</v>
      </c>
      <c r="B19" s="8" t="s">
        <v>29</v>
      </c>
      <c r="C19" s="17">
        <v>1</v>
      </c>
      <c r="D19" s="8" t="s">
        <v>30</v>
      </c>
      <c r="E19" s="8">
        <v>3</v>
      </c>
      <c r="F19" s="8" t="s">
        <v>15</v>
      </c>
      <c r="G19" s="7">
        <v>10000000</v>
      </c>
      <c r="H19" s="7">
        <f t="shared" ref="H19:H26" si="1">C19*E19*G19</f>
        <v>30000000</v>
      </c>
      <c r="J19" t="s">
        <v>76</v>
      </c>
      <c r="K19" t="s">
        <v>77</v>
      </c>
    </row>
    <row r="20" spans="1:16">
      <c r="A20" s="6">
        <v>2</v>
      </c>
      <c r="B20" s="8" t="s">
        <v>31</v>
      </c>
      <c r="C20" s="17">
        <v>1</v>
      </c>
      <c r="D20" s="8" t="s">
        <v>30</v>
      </c>
      <c r="E20" s="8">
        <v>3</v>
      </c>
      <c r="F20" s="8" t="s">
        <v>15</v>
      </c>
      <c r="G20" s="7">
        <v>6000000</v>
      </c>
      <c r="H20" s="7">
        <f t="shared" si="1"/>
        <v>18000000</v>
      </c>
    </row>
    <row r="21" spans="1:16">
      <c r="A21" s="6">
        <v>3</v>
      </c>
      <c r="B21" s="8" t="s">
        <v>32</v>
      </c>
      <c r="C21" s="17">
        <v>1</v>
      </c>
      <c r="D21" s="8" t="s">
        <v>30</v>
      </c>
      <c r="E21" s="8">
        <v>3</v>
      </c>
      <c r="F21" s="8" t="s">
        <v>15</v>
      </c>
      <c r="G21" s="7">
        <v>4000000</v>
      </c>
      <c r="H21" s="7">
        <f t="shared" si="1"/>
        <v>12000000</v>
      </c>
    </row>
    <row r="22" spans="1:16">
      <c r="A22" s="6">
        <v>4</v>
      </c>
      <c r="B22" s="8" t="s">
        <v>33</v>
      </c>
      <c r="C22" s="17">
        <v>1</v>
      </c>
      <c r="D22" s="8" t="s">
        <v>30</v>
      </c>
      <c r="E22" s="8">
        <v>3</v>
      </c>
      <c r="F22" s="8" t="s">
        <v>15</v>
      </c>
      <c r="G22" s="7">
        <v>3500000</v>
      </c>
      <c r="H22" s="7">
        <f t="shared" si="1"/>
        <v>10500000</v>
      </c>
    </row>
    <row r="23" spans="1:16">
      <c r="A23" s="6">
        <v>5</v>
      </c>
      <c r="B23" s="23" t="s">
        <v>34</v>
      </c>
      <c r="C23" s="17">
        <v>1</v>
      </c>
      <c r="D23" s="8" t="s">
        <v>30</v>
      </c>
      <c r="E23" s="8">
        <v>3</v>
      </c>
      <c r="F23" s="8" t="s">
        <v>15</v>
      </c>
      <c r="G23" s="7">
        <v>3500000</v>
      </c>
      <c r="H23" s="7">
        <f t="shared" si="1"/>
        <v>10500000</v>
      </c>
    </row>
    <row r="24" spans="1:16">
      <c r="A24" s="6">
        <v>6</v>
      </c>
      <c r="B24" s="8" t="s">
        <v>35</v>
      </c>
      <c r="C24" s="17">
        <v>3</v>
      </c>
      <c r="D24" s="8" t="s">
        <v>30</v>
      </c>
      <c r="E24" s="8">
        <v>3</v>
      </c>
      <c r="F24" s="8" t="s">
        <v>15</v>
      </c>
      <c r="G24" s="7">
        <v>3500000</v>
      </c>
      <c r="H24" s="7">
        <f t="shared" si="1"/>
        <v>31500000</v>
      </c>
      <c r="J24" t="s">
        <v>81</v>
      </c>
    </row>
    <row r="25" spans="1:16">
      <c r="A25" s="6">
        <v>7</v>
      </c>
      <c r="B25" s="8" t="s">
        <v>36</v>
      </c>
      <c r="C25" s="17">
        <v>8</v>
      </c>
      <c r="D25" s="8" t="s">
        <v>30</v>
      </c>
      <c r="E25" s="8">
        <v>3</v>
      </c>
      <c r="F25" s="8" t="s">
        <v>15</v>
      </c>
      <c r="G25" s="7">
        <v>150000</v>
      </c>
      <c r="H25" s="7">
        <f t="shared" si="1"/>
        <v>3600000</v>
      </c>
    </row>
    <row r="26" spans="1:16">
      <c r="A26" s="6">
        <v>8</v>
      </c>
      <c r="B26" s="8" t="s">
        <v>37</v>
      </c>
      <c r="C26" s="17">
        <v>1</v>
      </c>
      <c r="D26" s="8" t="s">
        <v>22</v>
      </c>
      <c r="E26" s="8">
        <v>1</v>
      </c>
      <c r="F26" s="8" t="s">
        <v>18</v>
      </c>
      <c r="G26" s="7">
        <v>40000000</v>
      </c>
      <c r="H26" s="7">
        <f t="shared" si="1"/>
        <v>40000000</v>
      </c>
    </row>
    <row r="27" spans="1:16" ht="6" customHeight="1">
      <c r="A27" s="6"/>
      <c r="B27" s="8"/>
      <c r="C27" s="17"/>
      <c r="D27" s="8"/>
      <c r="E27" s="8"/>
      <c r="F27" s="8"/>
      <c r="G27" s="7"/>
      <c r="H27" s="8"/>
    </row>
    <row r="28" spans="1:16">
      <c r="A28" s="3" t="s">
        <v>38</v>
      </c>
      <c r="B28" s="5" t="s">
        <v>39</v>
      </c>
      <c r="C28" s="17"/>
      <c r="D28" s="8"/>
      <c r="E28" s="8"/>
      <c r="F28" s="8"/>
      <c r="G28" s="7"/>
      <c r="H28" s="8"/>
    </row>
    <row r="29" spans="1:16" s="26" customFormat="1">
      <c r="A29" s="22"/>
      <c r="B29" s="23" t="s">
        <v>40</v>
      </c>
      <c r="C29" s="24">
        <v>10000000</v>
      </c>
      <c r="D29" s="23" t="s">
        <v>41</v>
      </c>
      <c r="E29" s="23">
        <v>1</v>
      </c>
      <c r="F29" s="23" t="s">
        <v>42</v>
      </c>
      <c r="G29" s="25">
        <v>1000</v>
      </c>
      <c r="H29" s="25">
        <f t="shared" ref="H29" si="2">C29*E29*G29</f>
        <v>10000000000</v>
      </c>
      <c r="J29" s="26" t="s">
        <v>82</v>
      </c>
      <c r="P29" s="26" t="s">
        <v>86</v>
      </c>
    </row>
    <row r="30" spans="1:16" ht="6" customHeight="1">
      <c r="A30" s="6"/>
      <c r="B30" s="8"/>
      <c r="C30" s="17"/>
      <c r="D30" s="8"/>
      <c r="E30" s="8"/>
      <c r="F30" s="8"/>
      <c r="G30" s="7"/>
      <c r="H30" s="8"/>
    </row>
    <row r="31" spans="1:16" ht="6" customHeight="1">
      <c r="A31" s="6"/>
      <c r="B31" s="8"/>
      <c r="C31" s="17"/>
      <c r="D31" s="8"/>
      <c r="E31" s="8"/>
      <c r="F31" s="8"/>
      <c r="G31" s="7"/>
      <c r="H31" s="8"/>
    </row>
    <row r="32" spans="1:16" s="26" customFormat="1">
      <c r="A32" s="27" t="s">
        <v>43</v>
      </c>
      <c r="B32" s="28" t="s">
        <v>44</v>
      </c>
      <c r="C32" s="24"/>
      <c r="D32" s="23"/>
      <c r="E32" s="23"/>
      <c r="F32" s="23"/>
      <c r="G32" s="25"/>
      <c r="H32" s="25"/>
    </row>
    <row r="33" spans="1:15">
      <c r="A33" s="3"/>
      <c r="B33" s="8" t="s">
        <v>45</v>
      </c>
      <c r="C33" s="17">
        <v>300000</v>
      </c>
      <c r="D33" s="8" t="s">
        <v>41</v>
      </c>
      <c r="E33" s="8">
        <v>1</v>
      </c>
      <c r="F33" s="8" t="s">
        <v>18</v>
      </c>
      <c r="G33" s="7">
        <v>1000</v>
      </c>
      <c r="H33" s="7">
        <f>C33*E33*G33</f>
        <v>300000000</v>
      </c>
      <c r="J33" t="s">
        <v>83</v>
      </c>
      <c r="M33" t="s">
        <v>84</v>
      </c>
      <c r="O33" s="29">
        <v>0.03</v>
      </c>
    </row>
    <row r="34" spans="1:15" s="26" customFormat="1">
      <c r="A34" s="27"/>
      <c r="B34" s="23" t="s">
        <v>46</v>
      </c>
      <c r="C34" s="24">
        <v>1</v>
      </c>
      <c r="D34" s="23" t="s">
        <v>22</v>
      </c>
      <c r="E34" s="23">
        <v>1</v>
      </c>
      <c r="F34" s="23" t="s">
        <v>18</v>
      </c>
      <c r="G34" s="25">
        <v>100000000</v>
      </c>
      <c r="H34" s="25">
        <v>100000000</v>
      </c>
      <c r="J34" s="26" t="s">
        <v>85</v>
      </c>
    </row>
    <row r="35" spans="1:15">
      <c r="A35" s="6"/>
      <c r="B35" s="8" t="s">
        <v>47</v>
      </c>
      <c r="C35" s="17"/>
      <c r="D35" s="8"/>
      <c r="E35" s="8"/>
      <c r="F35" s="8"/>
      <c r="G35" s="7"/>
      <c r="H35" s="9">
        <f>SUM(H8:H34)</f>
        <v>14131100000</v>
      </c>
      <c r="J35" t="s">
        <v>89</v>
      </c>
    </row>
    <row r="36" spans="1:15">
      <c r="A36" s="6"/>
      <c r="B36" s="8"/>
      <c r="C36" s="17"/>
      <c r="D36" s="8"/>
      <c r="E36" s="8"/>
      <c r="F36" s="8"/>
      <c r="G36" s="7"/>
      <c r="H36" s="9"/>
    </row>
    <row r="37" spans="1:15">
      <c r="A37" s="3" t="s">
        <v>48</v>
      </c>
      <c r="B37" s="5" t="s">
        <v>49</v>
      </c>
      <c r="C37" s="17">
        <v>9700</v>
      </c>
      <c r="D37" s="8" t="s">
        <v>50</v>
      </c>
      <c r="E37" s="8">
        <v>1</v>
      </c>
      <c r="F37" s="8" t="s">
        <v>18</v>
      </c>
      <c r="G37" s="10">
        <v>124000</v>
      </c>
      <c r="H37" s="9">
        <f>C37*G37</f>
        <v>1202800000</v>
      </c>
    </row>
    <row r="38" spans="1:15">
      <c r="A38" s="6"/>
      <c r="B38" s="5" t="s">
        <v>51</v>
      </c>
      <c r="C38" s="18"/>
      <c r="D38" s="5"/>
      <c r="E38" s="5"/>
      <c r="F38" s="5"/>
      <c r="G38" s="11"/>
      <c r="H38" s="12">
        <f>SUM(H35:H37)</f>
        <v>15333900000</v>
      </c>
    </row>
    <row r="39" spans="1:15">
      <c r="H39" s="1"/>
    </row>
    <row r="40" spans="1:15">
      <c r="A40" s="14" t="s">
        <v>52</v>
      </c>
      <c r="B40" s="2" t="s">
        <v>53</v>
      </c>
    </row>
    <row r="41" spans="1:15" s="26" customFormat="1">
      <c r="A41" s="30"/>
      <c r="B41" s="23" t="s">
        <v>54</v>
      </c>
      <c r="C41" s="24">
        <v>9700000</v>
      </c>
      <c r="D41" s="23" t="s">
        <v>41</v>
      </c>
      <c r="E41" s="23">
        <v>1</v>
      </c>
      <c r="F41" s="23" t="s">
        <v>18</v>
      </c>
      <c r="G41" s="25">
        <v>1930</v>
      </c>
      <c r="H41" s="25">
        <f t="shared" ref="H41" si="3">C41*E41*G41</f>
        <v>18721000000</v>
      </c>
    </row>
    <row r="43" spans="1:15">
      <c r="A43" s="14" t="s">
        <v>55</v>
      </c>
      <c r="B43" s="2" t="s">
        <v>56</v>
      </c>
    </row>
    <row r="44" spans="1:15">
      <c r="B44" t="s">
        <v>57</v>
      </c>
      <c r="C44" s="16">
        <f>H41-H38</f>
        <v>3387100000</v>
      </c>
    </row>
    <row r="46" spans="1:15">
      <c r="A46" s="14" t="s">
        <v>58</v>
      </c>
      <c r="B46" s="2" t="s">
        <v>59</v>
      </c>
    </row>
    <row r="47" spans="1:15">
      <c r="B47" t="s">
        <v>60</v>
      </c>
      <c r="C47" s="16">
        <f>50%*C44</f>
        <v>1693550000</v>
      </c>
    </row>
    <row r="48" spans="1:15">
      <c r="B48" t="s">
        <v>61</v>
      </c>
      <c r="C48" s="16">
        <f>50%*C44</f>
        <v>1693550000</v>
      </c>
    </row>
    <row r="50" spans="1:8">
      <c r="A50" s="14" t="s">
        <v>62</v>
      </c>
      <c r="B50" s="2" t="s">
        <v>63</v>
      </c>
    </row>
    <row r="51" spans="1:8">
      <c r="B51" t="s">
        <v>64</v>
      </c>
      <c r="C51" s="16" t="s">
        <v>65</v>
      </c>
    </row>
    <row r="53" spans="1:8">
      <c r="B53" s="13" t="s">
        <v>66</v>
      </c>
    </row>
    <row r="54" spans="1:8" ht="33" customHeight="1">
      <c r="B54" s="19" t="s">
        <v>67</v>
      </c>
      <c r="C54" s="19"/>
      <c r="D54" s="19"/>
      <c r="E54" s="19"/>
      <c r="F54" s="19"/>
      <c r="G54" s="19"/>
      <c r="H54" s="19"/>
    </row>
  </sheetData>
  <mergeCells count="6">
    <mergeCell ref="B54:H54"/>
    <mergeCell ref="A1:H1"/>
    <mergeCell ref="A2:H2"/>
    <mergeCell ref="A3:H3"/>
    <mergeCell ref="C6:D6"/>
    <mergeCell ref="E6:F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ptpema06@outlook.com</cp:lastModifiedBy>
  <dcterms:created xsi:type="dcterms:W3CDTF">2023-11-22T13:10:00Z</dcterms:created>
  <dcterms:modified xsi:type="dcterms:W3CDTF">2024-03-08T09:35:09Z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71AC950F12CE4EDAA38934B66782300A_12</vt:lpwstr>
  </property>
  <property fmtid="{D5CDD505-2E9C-101B-9397-08002B2CF9AE}" pid="3" name="KSOProductBuildVer">
    <vt:lpwstr>1033-12.2.0.13266</vt:lpwstr>
  </property>
</Properties>
</file>