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REALISASI APBDES 2019" sheetId="3" r:id="rId1"/>
    <sheet name="APBDES 2020" sheetId="5" r:id="rId2"/>
    <sheet name="Sheet1" sheetId="4" r:id="rId3"/>
  </sheets>
  <definedNames>
    <definedName name="_xlnm.Print_Area" localSheetId="1">'APBDES 2020'!$A$1:$D$75</definedName>
    <definedName name="_xlnm.Print_Area" localSheetId="0">'REALISASI APBDES 2019'!$A$1:$F$77</definedName>
    <definedName name="_xlnm.Print_Titles" localSheetId="1">'APBDES 2020'!$1:$4</definedName>
    <definedName name="_xlnm.Print_Titles" localSheetId="0">'REALISASI APBDES 2019'!$1:$4</definedName>
  </definedNames>
  <calcPr calcId="125725"/>
</workbook>
</file>

<file path=xl/calcChain.xml><?xml version="1.0" encoding="utf-8"?>
<calcChain xmlns="http://schemas.openxmlformats.org/spreadsheetml/2006/main">
  <c r="D22" i="5"/>
  <c r="D60"/>
  <c r="D17"/>
  <c r="D66"/>
  <c r="D51"/>
  <c r="D36" l="1"/>
  <c r="D68" s="1"/>
  <c r="D14" l="1"/>
  <c r="D8"/>
  <c r="D6"/>
  <c r="D19" s="1"/>
  <c r="E71" i="3"/>
  <c r="D71"/>
  <c r="F71" s="1"/>
  <c r="E17"/>
  <c r="D17"/>
  <c r="F16"/>
  <c r="E14"/>
  <c r="E8"/>
  <c r="D14"/>
  <c r="D8"/>
  <c r="F8" s="1"/>
  <c r="D6"/>
  <c r="F6" s="1"/>
  <c r="F7"/>
  <c r="F9"/>
  <c r="F10"/>
  <c r="F11"/>
  <c r="F12"/>
  <c r="F13"/>
  <c r="F15"/>
  <c r="E34"/>
  <c r="D34"/>
  <c r="F35"/>
  <c r="F36"/>
  <c r="F37"/>
  <c r="F38"/>
  <c r="F49"/>
  <c r="F56"/>
  <c r="F57"/>
  <c r="F14" l="1"/>
  <c r="E19"/>
  <c r="D19"/>
  <c r="F19"/>
  <c r="F23" l="1"/>
  <c r="F24"/>
  <c r="F25"/>
  <c r="F26"/>
  <c r="F27"/>
  <c r="F28"/>
  <c r="F29"/>
  <c r="F30"/>
  <c r="F31"/>
  <c r="F32"/>
  <c r="F33"/>
  <c r="F59"/>
  <c r="F60"/>
  <c r="F61"/>
  <c r="F62"/>
  <c r="F63"/>
  <c r="F64"/>
  <c r="F65"/>
  <c r="F67"/>
  <c r="F68"/>
  <c r="D22"/>
  <c r="E66"/>
  <c r="D66"/>
  <c r="F66" s="1"/>
  <c r="E58"/>
  <c r="D58"/>
  <c r="F58" s="1"/>
  <c r="F34"/>
  <c r="E22"/>
  <c r="E69" s="1"/>
  <c r="D69" l="1"/>
  <c r="F22"/>
  <c r="F69" s="1"/>
</calcChain>
</file>

<file path=xl/sharedStrings.xml><?xml version="1.0" encoding="utf-8"?>
<sst xmlns="http://schemas.openxmlformats.org/spreadsheetml/2006/main" count="240" uniqueCount="138">
  <si>
    <t>PENDAPATAN</t>
  </si>
  <si>
    <t>Pengelolaan Tanah Kas Desa</t>
  </si>
  <si>
    <t>Dana Desa</t>
  </si>
  <si>
    <t>Bagi Hasil Pajak dan Retribusi</t>
  </si>
  <si>
    <t>Alokasi Dana Desa</t>
  </si>
  <si>
    <t>Bantuan Keuangan Provinsi</t>
  </si>
  <si>
    <t>Bantuan Keuangan dari APBD Kabupaten/Kota</t>
  </si>
  <si>
    <t>Hibah dan Sumbangan dari Pihak Ketiga</t>
  </si>
  <si>
    <t>Bunga Bank</t>
  </si>
  <si>
    <t>JUMLAH PENDAPATAN</t>
  </si>
  <si>
    <t>BIDANG PENYELENGGARAN PEMERINTAHAN DESA</t>
  </si>
  <si>
    <t>URAIAN</t>
  </si>
  <si>
    <t>ANGGARAN</t>
  </si>
  <si>
    <t>REALISASI</t>
  </si>
  <si>
    <t xml:space="preserve">Penyediaan Operasional Pemerintah Desa (ATK,
Honor PKPKD dan PPKD dll)
</t>
  </si>
  <si>
    <t>Penyediaan Tunjangan BPD</t>
  </si>
  <si>
    <t>Penyediaan Insentif/Operasional RT/RW</t>
  </si>
  <si>
    <t xml:space="preserve">Penyediaan Sarana Prasarana Pemerintahan Desa </t>
  </si>
  <si>
    <t xml:space="preserve">Pengelolaan Adminstrasi dan Kearsipan
Pemerintahan Desa
</t>
  </si>
  <si>
    <t xml:space="preserve">Penyusunan Dokumen Perencanaan Desa
(RPJMDesa/RKPDesa dll)
</t>
  </si>
  <si>
    <t xml:space="preserve">Penyusunan Dokumen Keuangan Desa (APBDes,
APBDes Perubahan, LPJ dll)
</t>
  </si>
  <si>
    <t>Pengembangan Sistem Informasi Desa</t>
  </si>
  <si>
    <t xml:space="preserve">Dukungan &amp; Sosialisasi Pelaksanaan Pilkades,
Pemilihan Ka. Kewilayahan &amp; BPD
</t>
  </si>
  <si>
    <t>BIDANG PELAKSANAAN PEMBANGUNAN DESA</t>
  </si>
  <si>
    <t xml:space="preserve">Penyelenggaran
PAUD/TK/TPA/TKA/TPQ/Madrasah NonFormal
</t>
  </si>
  <si>
    <t xml:space="preserve">Penyelenggaraan Posyandu (Mkn Tambahan, Kls
Bumil, Lamsia, Insentif)
</t>
  </si>
  <si>
    <t>Penyelenggaraan Posbindu</t>
  </si>
  <si>
    <t xml:space="preserve">Pembangunan/Rehabilitasi/Peningkatan/Pengeras
an Jalan Lingkungan
</t>
  </si>
  <si>
    <t xml:space="preserve">Pembangunan / Rehabilitasi Talud / Bronjong /
Turap
</t>
  </si>
  <si>
    <t xml:space="preserve">Dukungan Pelaksanaan Program
Pembangunan/Rehab Rumah Tidak Layak Huni
</t>
  </si>
  <si>
    <t>Pembuatan dan pengelolaan website desa</t>
  </si>
  <si>
    <t>BIDANG PEMBINAAN KEMASYARAKATAN</t>
  </si>
  <si>
    <t xml:space="preserve">Penyelenggaran Festival Kesenian,
Adat/Kebudayaan, dan Kegamaan (HUT RI, Raya
</t>
  </si>
  <si>
    <t xml:space="preserve">Pengadaan / pemeliharaan alat-alat kesenian /
kebudayaan
</t>
  </si>
  <si>
    <t xml:space="preserve">Pembinaan Karangtaruna/Klub
Kepemudaan/Olahraga Tingkat Desa
</t>
  </si>
  <si>
    <t>Pembinaan LKMD/LPM/LPMD</t>
  </si>
  <si>
    <t>Pembinaan PKK</t>
  </si>
  <si>
    <t>Pelatihan Pembinaan Lembaga Kemasyarakatan</t>
  </si>
  <si>
    <t>Pembinaan / operasional / pelatihan KPMD</t>
  </si>
  <si>
    <t>BIDANG PEMBERDAYAAN MASYARAKAT</t>
  </si>
  <si>
    <t xml:space="preserve">Penguatan Ketahanan Pangan Tingkat Desa
(Lumbung Desa dll)
</t>
  </si>
  <si>
    <t xml:space="preserve">Pemberian bantuan penunjang usaha ekonomi
produktif bagi masyarakat miskin / kelompok
</t>
  </si>
  <si>
    <t>JUMLAH BELANJA</t>
  </si>
  <si>
    <t>Penyelenggaran Belanja Siltap, Tunjangan Perangkat Desa</t>
  </si>
  <si>
    <t xml:space="preserve">Penyediaan Operasional BPD (rapat, ATK, Makan Minum, Pakaian Seragam, Listrik dll)
</t>
  </si>
  <si>
    <t>-</t>
  </si>
  <si>
    <t>Pemb. Rabat Beton 1 Rt 1 Rw 3</t>
  </si>
  <si>
    <t>Pemb. Rabat Beton Rt 3 Rw 4</t>
  </si>
  <si>
    <t>Pemb. Rabat Beton Rt 1 Rw 5</t>
  </si>
  <si>
    <t>Pemb. Rabat Beton 1 Rt 2 Rw 5</t>
  </si>
  <si>
    <t>Pemb. Rabat Beton 2 Rt 2 Rw 5</t>
  </si>
  <si>
    <t>Pemb. Rabat Beton Rt 1 Rw 4</t>
  </si>
  <si>
    <t>Pemb. Rabat Beton Rt 3 Rw 5</t>
  </si>
  <si>
    <t>Pemb. Rabat Beton Rt 2 Rw 2</t>
  </si>
  <si>
    <t>Pemb. Rabat Beton Rt 2 Rw 3</t>
  </si>
  <si>
    <t>Pemb. Rabat Beton 2 Rt 1 Rw 3</t>
  </si>
  <si>
    <t>Pemb. Talud  Rt 1 Rw 3</t>
  </si>
  <si>
    <t>Pemb. Talud  2 Rt 2 Rw 5</t>
  </si>
  <si>
    <t>Pemb. Talud  Rt 3 Rw 5</t>
  </si>
  <si>
    <t>Pemb. Talud  Rt 2 Rw 4</t>
  </si>
  <si>
    <t>Pemb. Talud  Rt 3 Rw 4</t>
  </si>
  <si>
    <t>Pemb. Talud 1  Rt 2 Rw 5</t>
  </si>
  <si>
    <t>I</t>
  </si>
  <si>
    <t>II</t>
  </si>
  <si>
    <t>III</t>
  </si>
  <si>
    <t>IV</t>
  </si>
  <si>
    <t>Penyelenggaran Belanja Siltap &amp; Tunjangan Perangkat Desa</t>
  </si>
  <si>
    <t>Penyediaan Operasional BPD</t>
  </si>
  <si>
    <t>Pembinaan Linmas</t>
  </si>
  <si>
    <t xml:space="preserve">Pembinaan Karangtaruna
</t>
  </si>
  <si>
    <t xml:space="preserve">Pengadaan Alat Rebana
</t>
  </si>
  <si>
    <t>Bantuan Merti Desa</t>
  </si>
  <si>
    <t>Pengadaan Alat Pemipil Jagung</t>
  </si>
  <si>
    <t>Bantuan Kambing</t>
  </si>
  <si>
    <t>Bantuan Pembangunan Rumah Tidak Layak Huni</t>
  </si>
  <si>
    <t>Penyelenggaraan Posyandu Balita &amp; Lansia</t>
  </si>
  <si>
    <t>Insentif TK</t>
  </si>
  <si>
    <t>Penyediaan Operasional Pemerintah Desa</t>
  </si>
  <si>
    <t>Dukungan &amp; Sosialisasi Pelaksanaan Pilkades</t>
  </si>
  <si>
    <t>BELANJA</t>
  </si>
  <si>
    <t>PENDAPATAN ASLI DESA</t>
  </si>
  <si>
    <t>PENDAPATAN  TRANSFER</t>
  </si>
  <si>
    <t>PENDAPATAN LAIN_LAIN</t>
  </si>
  <si>
    <t>SELISIH</t>
  </si>
  <si>
    <t>LAPORAN REALISASI</t>
  </si>
  <si>
    <t>APBDES TAHUN ANGGARAN 2019</t>
  </si>
  <si>
    <t>Penyusunan Dokumen Keuangan Desa</t>
  </si>
  <si>
    <t>Penyusunan Dokumen Perencanaan Desa</t>
  </si>
  <si>
    <t>Pembangunan Talud</t>
  </si>
  <si>
    <t>Pembangunan Rabat Beton</t>
  </si>
  <si>
    <t>Pengelolaan Adminstrasi dan Kearsipan Pemerintahan Desa</t>
  </si>
  <si>
    <t>SILPA TAHUN SEBELUMNYA</t>
  </si>
  <si>
    <t>Silpa Tahun Sebelumnya</t>
  </si>
  <si>
    <t>SURPLUS / ( DEFISIT )</t>
  </si>
  <si>
    <t>Soko, 14 Januari 2020</t>
  </si>
  <si>
    <t>Kepala Desa Soko</t>
  </si>
  <si>
    <t>MULYONO</t>
  </si>
  <si>
    <t>Pendapatan Lain - Lain Yang Sah</t>
  </si>
  <si>
    <t>Penyediaan Penghasilan Tetap dan Tunjangan Pemerintah Desa</t>
  </si>
  <si>
    <t xml:space="preserve">Penyediaan Jaminan Sosial bagi Kepala Desa dan Perangkat Desa </t>
  </si>
  <si>
    <t xml:space="preserve">Penyediaan Tunjangan BPD </t>
  </si>
  <si>
    <t xml:space="preserve">Penyediaan Insentif/Operasional RT/RW </t>
  </si>
  <si>
    <t>Rehab Pagar Balai desa dan Pembuatan Sanitasi Air Bersih Balai Desa</t>
  </si>
  <si>
    <t>Bidang Sarana Prasarana Pemerintahan Desa Lainnya</t>
  </si>
  <si>
    <t>Pembuatan Rak Arsip Desa</t>
  </si>
  <si>
    <t>Penyelenggaraan Musyawarah APBDes</t>
  </si>
  <si>
    <t>Penyusunan Dokumen Perencanaan Desa(RKPDES)</t>
  </si>
  <si>
    <t xml:space="preserve">Pengembangan Sistem Informasi Desa </t>
  </si>
  <si>
    <t xml:space="preserve">Penataan Formasi dan Pengisian Perangkat Desa </t>
  </si>
  <si>
    <t>Penyelenggaran Operasional TK</t>
  </si>
  <si>
    <t>Pembangunan / Rehab Gedung TK</t>
  </si>
  <si>
    <t>Pembuatan Perpustakaan Milik desa</t>
  </si>
  <si>
    <t>Penyelenggaraan Posyandu  Lansia , Balita &amp; Posbindu</t>
  </si>
  <si>
    <t xml:space="preserve">Pembangunan Drainase </t>
  </si>
  <si>
    <t>Pembangunan Bendungan Soko Legok</t>
  </si>
  <si>
    <t>Pembangunan RTLH</t>
  </si>
  <si>
    <t>Rehab Sumur Salak</t>
  </si>
  <si>
    <t>Rabat RT 1 / RW 5 ( Doang - daeng s.d Makam )</t>
  </si>
  <si>
    <t>Rabat Beton RT 2 / RW 5 ( Paiman - Tumini )</t>
  </si>
  <si>
    <t>Rabat Beton RT 3  / RW 4 ( Batas Rt s.d Makam )</t>
  </si>
  <si>
    <t>Drainase RT 1 / RW 4 ( Soko Pandean )</t>
  </si>
  <si>
    <t>Drainase RT 1 / RW 1 ( Soko Krajan )</t>
  </si>
  <si>
    <t>Pengadaan Seragam Rebana Remaja</t>
  </si>
  <si>
    <t>Pelatihan MC</t>
  </si>
  <si>
    <t>Pembinaan Karangtaruna</t>
  </si>
  <si>
    <t xml:space="preserve">Pembinaan LKMD/LPM/LPMD </t>
  </si>
  <si>
    <t xml:space="preserve">Pembinaan PKK </t>
  </si>
  <si>
    <t xml:space="preserve">Pembinaan KPMD </t>
  </si>
  <si>
    <t>Bantuan Propendakin</t>
  </si>
  <si>
    <t>Kunjungan &amp; Pelatihan Kerajinan Kayu dan Bambu</t>
  </si>
  <si>
    <t>Pembentukan Bumdes</t>
  </si>
  <si>
    <t>Pelatihan Bumdes</t>
  </si>
  <si>
    <t>V</t>
  </si>
  <si>
    <t>BIDANG PENANGGULANGAN BENCANA</t>
  </si>
  <si>
    <t>Penanggulangan Bencana</t>
  </si>
  <si>
    <t>Modal Bumdes</t>
  </si>
  <si>
    <t>APBDES DESA SOKO</t>
  </si>
  <si>
    <t>TAHUN ANGGARAN 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</si>
</sst>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8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indexed="8"/>
      <name val="Tahoma"/>
      <family val="2"/>
    </font>
    <font>
      <b/>
      <sz val="11"/>
      <color theme="1" tint="4.9989318521683403E-2"/>
      <name val="Tahoma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Tahoma"/>
      <family val="2"/>
    </font>
    <font>
      <sz val="11"/>
      <color theme="1" tint="0.34998626667073579"/>
      <name val="Tahoma"/>
      <family val="2"/>
    </font>
    <font>
      <i/>
      <sz val="11"/>
      <color theme="1" tint="0.3499862666707357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34998626667073579"/>
      </bottom>
      <diagonal/>
    </border>
    <border>
      <left style="thin">
        <color indexed="64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theme="0" tint="-0.499984740745262"/>
      </right>
      <top style="hair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hair">
        <color theme="0" tint="-0.34998626667073579"/>
      </bottom>
      <diagonal/>
    </border>
    <border>
      <left style="thin">
        <color theme="0" tint="-0.499984740745262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 style="thin">
        <color theme="0" tint="-0.499984740745262"/>
      </right>
      <top style="hair">
        <color theme="0" tint="-0.34998626667073579"/>
      </top>
      <bottom/>
      <diagonal/>
    </border>
    <border>
      <left style="thin">
        <color theme="0" tint="-0.499984740745262"/>
      </left>
      <right style="thin">
        <color indexed="64"/>
      </right>
      <top style="hair">
        <color theme="0" tint="-0.3499862666707357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178" fontId="3" fillId="0" borderId="0" xfId="1" applyNumberFormat="1" applyFont="1" applyAlignment="1">
      <alignment vertical="center"/>
    </xf>
    <xf numFmtId="0" fontId="2" fillId="4" borderId="1" xfId="0" applyFont="1" applyFill="1" applyBorder="1" applyAlignment="1">
      <alignment horizontal="left" vertical="center" indent="1"/>
    </xf>
    <xf numFmtId="178" fontId="2" fillId="4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 applyProtection="1">
      <alignment horizontal="left" vertical="center" indent="1"/>
      <protection locked="0"/>
    </xf>
    <xf numFmtId="178" fontId="5" fillId="2" borderId="5" xfId="1" applyNumberFormat="1" applyFont="1" applyFill="1" applyBorder="1" applyAlignment="1" applyProtection="1">
      <alignment horizontal="right" vertical="center"/>
      <protection locked="0"/>
    </xf>
    <xf numFmtId="178" fontId="5" fillId="2" borderId="10" xfId="1" applyNumberFormat="1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178" fontId="3" fillId="0" borderId="5" xfId="1" applyNumberFormat="1" applyFont="1" applyBorder="1" applyAlignment="1">
      <alignment vertical="center"/>
    </xf>
    <xf numFmtId="178" fontId="3" fillId="0" borderId="10" xfId="1" applyNumberFormat="1" applyFont="1" applyBorder="1" applyAlignment="1">
      <alignment vertical="center"/>
    </xf>
    <xf numFmtId="0" fontId="3" fillId="0" borderId="9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178" fontId="3" fillId="0" borderId="7" xfId="1" applyNumberFormat="1" applyFont="1" applyBorder="1" applyAlignment="1">
      <alignment vertical="center"/>
    </xf>
    <xf numFmtId="178" fontId="3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178" fontId="3" fillId="0" borderId="0" xfId="1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Fill="1" applyBorder="1" applyAlignment="1" applyProtection="1">
      <alignment horizontal="left" vertical="center" indent="1"/>
      <protection locked="0"/>
    </xf>
    <xf numFmtId="178" fontId="5" fillId="0" borderId="5" xfId="1" applyNumberFormat="1" applyFont="1" applyFill="1" applyBorder="1" applyAlignment="1" applyProtection="1">
      <alignment horizontal="right" vertical="center"/>
      <protection locked="0"/>
    </xf>
    <xf numFmtId="178" fontId="5" fillId="0" borderId="10" xfId="1" applyNumberFormat="1" applyFont="1" applyFill="1" applyBorder="1" applyAlignment="1" applyProtection="1">
      <alignment horizontal="right" vertical="center"/>
      <protection locked="0"/>
    </xf>
    <xf numFmtId="0" fontId="5" fillId="0" borderId="5" xfId="0" applyFont="1" applyFill="1" applyBorder="1" applyAlignment="1" applyProtection="1">
      <alignment horizontal="left" vertical="center" wrapText="1" indent="1"/>
      <protection locked="0"/>
    </xf>
    <xf numFmtId="0" fontId="3" fillId="0" borderId="9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left" vertical="center" indent="1"/>
    </xf>
    <xf numFmtId="0" fontId="3" fillId="0" borderId="11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left" vertical="center" indent="1"/>
    </xf>
    <xf numFmtId="0" fontId="5" fillId="0" borderId="7" xfId="0" applyFont="1" applyFill="1" applyBorder="1" applyAlignment="1" applyProtection="1">
      <alignment horizontal="left" vertical="center" indent="1"/>
      <protection locked="0"/>
    </xf>
    <xf numFmtId="178" fontId="5" fillId="0" borderId="7" xfId="1" applyNumberFormat="1" applyFont="1" applyFill="1" applyBorder="1" applyAlignment="1" applyProtection="1">
      <alignment horizontal="right" vertical="center"/>
      <protection locked="0"/>
    </xf>
    <xf numFmtId="178" fontId="5" fillId="0" borderId="12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/>
    <xf numFmtId="0" fontId="0" fillId="0" borderId="0" xfId="0" applyFont="1" applyAlignment="1">
      <alignment horizontal="left" indent="1"/>
    </xf>
    <xf numFmtId="178" fontId="4" fillId="2" borderId="1" xfId="1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 indent="2"/>
    </xf>
    <xf numFmtId="0" fontId="4" fillId="2" borderId="3" xfId="0" applyFont="1" applyFill="1" applyBorder="1" applyAlignment="1">
      <alignment horizontal="right" vertical="center" indent="2"/>
    </xf>
    <xf numFmtId="0" fontId="4" fillId="2" borderId="4" xfId="0" applyFont="1" applyFill="1" applyBorder="1" applyAlignment="1">
      <alignment horizontal="right" vertical="center" indent="2"/>
    </xf>
    <xf numFmtId="178" fontId="7" fillId="3" borderId="1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right" vertical="center" indent="1"/>
    </xf>
    <xf numFmtId="0" fontId="7" fillId="3" borderId="3" xfId="0" applyFont="1" applyFill="1" applyBorder="1" applyAlignment="1">
      <alignment horizontal="right" vertical="center" indent="1"/>
    </xf>
    <xf numFmtId="0" fontId="7" fillId="3" borderId="4" xfId="0" applyFont="1" applyFill="1" applyBorder="1" applyAlignment="1">
      <alignment horizontal="right" vertical="center" indent="1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 indent="2"/>
    </xf>
    <xf numFmtId="0" fontId="3" fillId="2" borderId="13" xfId="0" applyFont="1" applyFill="1" applyBorder="1" applyAlignment="1">
      <alignment horizontal="center" vertical="center"/>
    </xf>
    <xf numFmtId="0" fontId="5" fillId="2" borderId="8" xfId="0" applyFont="1" applyFill="1" applyBorder="1" applyAlignment="1" applyProtection="1">
      <alignment horizontal="left" vertical="center" indent="1"/>
      <protection locked="0"/>
    </xf>
    <xf numFmtId="178" fontId="5" fillId="2" borderId="8" xfId="1" applyNumberFormat="1" applyFont="1" applyFill="1" applyBorder="1" applyAlignment="1" applyProtection="1">
      <alignment horizontal="right" vertical="center"/>
      <protection locked="0"/>
    </xf>
    <xf numFmtId="178" fontId="5" fillId="2" borderId="14" xfId="1" applyNumberFormat="1" applyFont="1" applyFill="1" applyBorder="1" applyAlignment="1" applyProtection="1">
      <alignment horizontal="right" vertical="center"/>
      <protection locked="0"/>
    </xf>
    <xf numFmtId="0" fontId="6" fillId="3" borderId="2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left" vertical="center" indent="1"/>
    </xf>
    <xf numFmtId="0" fontId="8" fillId="0" borderId="0" xfId="0" applyFont="1" applyAlignment="1">
      <alignment horizontal="right"/>
    </xf>
    <xf numFmtId="0" fontId="9" fillId="0" borderId="9" xfId="0" quotePrefix="1" applyFont="1" applyBorder="1" applyAlignment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10" fillId="0" borderId="5" xfId="0" applyFont="1" applyFill="1" applyBorder="1" applyAlignment="1" applyProtection="1">
      <alignment horizontal="left" vertical="center" indent="1"/>
      <protection locked="0"/>
    </xf>
    <xf numFmtId="0" fontId="9" fillId="0" borderId="0" xfId="0" applyFont="1" applyAlignment="1">
      <alignment vertical="center"/>
    </xf>
    <xf numFmtId="0" fontId="3" fillId="0" borderId="15" xfId="0" quotePrefix="1" applyFont="1" applyBorder="1" applyAlignment="1">
      <alignment horizontal="center" vertical="center"/>
    </xf>
    <xf numFmtId="0" fontId="5" fillId="0" borderId="6" xfId="0" applyFont="1" applyFill="1" applyBorder="1" applyAlignment="1" applyProtection="1">
      <alignment horizontal="left" vertical="center" indent="1"/>
      <protection locked="0"/>
    </xf>
    <xf numFmtId="0" fontId="3" fillId="0" borderId="13" xfId="0" quotePrefix="1" applyFont="1" applyBorder="1" applyAlignment="1">
      <alignment horizontal="center" vertical="center"/>
    </xf>
    <xf numFmtId="0" fontId="5" fillId="0" borderId="8" xfId="0" applyFont="1" applyFill="1" applyBorder="1" applyAlignment="1" applyProtection="1">
      <alignment horizontal="left" vertical="center" indent="1"/>
      <protection locked="0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8" fillId="0" borderId="0" xfId="0" applyFont="1" applyAlignment="1"/>
    <xf numFmtId="178" fontId="10" fillId="0" borderId="10" xfId="1" applyNumberFormat="1" applyFont="1" applyFill="1" applyBorder="1" applyAlignment="1" applyProtection="1">
      <alignment horizontal="right" vertical="center"/>
      <protection locked="0"/>
    </xf>
    <xf numFmtId="178" fontId="5" fillId="0" borderId="14" xfId="1" applyNumberFormat="1" applyFont="1" applyFill="1" applyBorder="1" applyAlignment="1" applyProtection="1">
      <alignment horizontal="right" vertical="center"/>
      <protection locked="0"/>
    </xf>
    <xf numFmtId="178" fontId="5" fillId="0" borderId="16" xfId="1" applyNumberFormat="1" applyFont="1" applyFill="1" applyBorder="1" applyAlignment="1" applyProtection="1">
      <alignment horizontal="right" vertical="center"/>
      <protection locked="0"/>
    </xf>
  </cellXfs>
  <cellStyles count="2">
    <cellStyle name="Comma" xfId="1" builtinId="3"/>
    <cellStyle name="Normal" xfId="0" builtinId="0"/>
  </cellStyles>
  <dxfs count="36"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topLeftCell="A61" zoomScale="85" zoomScaleNormal="85" workbookViewId="0">
      <selection activeCell="J68" sqref="J68"/>
    </sheetView>
  </sheetViews>
  <sheetFormatPr defaultRowHeight="15.75" customHeight="1"/>
  <cols>
    <col min="1" max="1" width="4.85546875" style="3" customWidth="1"/>
    <col min="2" max="2" width="4.140625" style="3" customWidth="1"/>
    <col min="3" max="3" width="55" style="3" customWidth="1"/>
    <col min="4" max="5" width="19.28515625" style="4" customWidth="1"/>
    <col min="6" max="6" width="17.7109375" style="4" customWidth="1"/>
    <col min="7" max="16384" width="9.140625" style="1"/>
  </cols>
  <sheetData>
    <row r="1" spans="1:6" ht="15.75" customHeight="1">
      <c r="A1" s="2" t="s">
        <v>84</v>
      </c>
      <c r="B1" s="2"/>
      <c r="C1" s="2"/>
      <c r="D1" s="2"/>
      <c r="E1" s="2"/>
      <c r="F1" s="2"/>
    </row>
    <row r="2" spans="1:6" ht="15.75" customHeight="1">
      <c r="A2" s="2" t="s">
        <v>85</v>
      </c>
      <c r="B2" s="2"/>
      <c r="C2" s="2"/>
      <c r="D2" s="2"/>
      <c r="E2" s="2"/>
      <c r="F2" s="2"/>
    </row>
    <row r="3" spans="1:6" ht="6.75" customHeight="1"/>
    <row r="4" spans="1:6" ht="24" customHeight="1">
      <c r="A4" s="5" t="s">
        <v>11</v>
      </c>
      <c r="B4" s="5"/>
      <c r="C4" s="5"/>
      <c r="D4" s="6" t="s">
        <v>12</v>
      </c>
      <c r="E4" s="6" t="s">
        <v>13</v>
      </c>
      <c r="F4" s="6" t="s">
        <v>83</v>
      </c>
    </row>
    <row r="5" spans="1:6" s="7" customFormat="1" ht="25.5" customHeight="1">
      <c r="A5" s="57" t="s">
        <v>0</v>
      </c>
      <c r="B5" s="58"/>
      <c r="C5" s="58"/>
      <c r="D5" s="58"/>
      <c r="E5" s="58"/>
      <c r="F5" s="59"/>
    </row>
    <row r="6" spans="1:6" s="12" customFormat="1" ht="20.25" customHeight="1">
      <c r="A6" s="53" t="s">
        <v>62</v>
      </c>
      <c r="B6" s="54" t="s">
        <v>80</v>
      </c>
      <c r="C6" s="54"/>
      <c r="D6" s="55">
        <f>D7</f>
        <v>27825000</v>
      </c>
      <c r="E6" s="55">
        <v>27825000</v>
      </c>
      <c r="F6" s="56">
        <f>D6-E6</f>
        <v>0</v>
      </c>
    </row>
    <row r="7" spans="1:6" ht="20.25" customHeight="1">
      <c r="A7" s="13"/>
      <c r="B7" s="14">
        <v>1</v>
      </c>
      <c r="C7" s="14" t="s">
        <v>1</v>
      </c>
      <c r="D7" s="15">
        <v>27825000</v>
      </c>
      <c r="E7" s="15">
        <v>27825000</v>
      </c>
      <c r="F7" s="16">
        <f>D7-E7</f>
        <v>0</v>
      </c>
    </row>
    <row r="8" spans="1:6" s="12" customFormat="1" ht="20.25" customHeight="1">
      <c r="A8" s="8" t="s">
        <v>63</v>
      </c>
      <c r="B8" s="9" t="s">
        <v>81</v>
      </c>
      <c r="C8" s="9"/>
      <c r="D8" s="10">
        <f>SUM(D9:D13)</f>
        <v>1136761748</v>
      </c>
      <c r="E8" s="10">
        <f>SUM(E9:E13)</f>
        <v>1128672948</v>
      </c>
      <c r="F8" s="11">
        <f>D8-E8</f>
        <v>8088800</v>
      </c>
    </row>
    <row r="9" spans="1:6" ht="20.25" customHeight="1">
      <c r="A9" s="13"/>
      <c r="B9" s="14">
        <v>1</v>
      </c>
      <c r="C9" s="14" t="s">
        <v>2</v>
      </c>
      <c r="D9" s="15">
        <v>767640000</v>
      </c>
      <c r="E9" s="15">
        <v>767640000</v>
      </c>
      <c r="F9" s="16">
        <f t="shared" ref="F9:F16" si="0">D9-E9</f>
        <v>0</v>
      </c>
    </row>
    <row r="10" spans="1:6" ht="20.25" customHeight="1">
      <c r="A10" s="13"/>
      <c r="B10" s="14">
        <v>2</v>
      </c>
      <c r="C10" s="14" t="s">
        <v>3</v>
      </c>
      <c r="D10" s="15">
        <v>18211548</v>
      </c>
      <c r="E10" s="15">
        <v>18211548</v>
      </c>
      <c r="F10" s="16">
        <f t="shared" si="0"/>
        <v>0</v>
      </c>
    </row>
    <row r="11" spans="1:6" ht="20.25" customHeight="1">
      <c r="A11" s="13"/>
      <c r="B11" s="14">
        <v>3</v>
      </c>
      <c r="C11" s="14" t="s">
        <v>4</v>
      </c>
      <c r="D11" s="15">
        <v>254668200</v>
      </c>
      <c r="E11" s="15">
        <v>246579400</v>
      </c>
      <c r="F11" s="16">
        <f t="shared" si="0"/>
        <v>8088800</v>
      </c>
    </row>
    <row r="12" spans="1:6" ht="20.25" customHeight="1">
      <c r="A12" s="13"/>
      <c r="B12" s="14">
        <v>4</v>
      </c>
      <c r="C12" s="14" t="s">
        <v>5</v>
      </c>
      <c r="D12" s="15">
        <v>55000000</v>
      </c>
      <c r="E12" s="15">
        <v>55000000</v>
      </c>
      <c r="F12" s="16">
        <f t="shared" si="0"/>
        <v>0</v>
      </c>
    </row>
    <row r="13" spans="1:6" ht="20.25" customHeight="1">
      <c r="A13" s="13"/>
      <c r="B13" s="14">
        <v>5</v>
      </c>
      <c r="C13" s="14" t="s">
        <v>6</v>
      </c>
      <c r="D13" s="15">
        <v>41242000</v>
      </c>
      <c r="E13" s="15">
        <v>41242000</v>
      </c>
      <c r="F13" s="16">
        <f t="shared" si="0"/>
        <v>0</v>
      </c>
    </row>
    <row r="14" spans="1:6" s="12" customFormat="1" ht="20.25" customHeight="1">
      <c r="A14" s="8" t="s">
        <v>64</v>
      </c>
      <c r="B14" s="9" t="s">
        <v>82</v>
      </c>
      <c r="C14" s="9"/>
      <c r="D14" s="10">
        <f>SUM(D15:D16)</f>
        <v>14921500</v>
      </c>
      <c r="E14" s="10">
        <f>SUM(E15:E16)</f>
        <v>16209464</v>
      </c>
      <c r="F14" s="11">
        <f>E14-D14</f>
        <v>1287964</v>
      </c>
    </row>
    <row r="15" spans="1:6" ht="20.25" customHeight="1">
      <c r="A15" s="17"/>
      <c r="B15" s="14">
        <v>1</v>
      </c>
      <c r="C15" s="14" t="s">
        <v>7</v>
      </c>
      <c r="D15" s="15">
        <v>14921500</v>
      </c>
      <c r="E15" s="15">
        <v>14826000</v>
      </c>
      <c r="F15" s="16">
        <f t="shared" si="0"/>
        <v>95500</v>
      </c>
    </row>
    <row r="16" spans="1:6" ht="20.25" customHeight="1">
      <c r="A16" s="13"/>
      <c r="B16" s="14">
        <v>2</v>
      </c>
      <c r="C16" s="14" t="s">
        <v>8</v>
      </c>
      <c r="D16" s="15">
        <v>0</v>
      </c>
      <c r="E16" s="15">
        <v>1383464</v>
      </c>
      <c r="F16" s="16">
        <f>E16-D16</f>
        <v>1383464</v>
      </c>
    </row>
    <row r="17" spans="1:6" s="12" customFormat="1" ht="20.25" customHeight="1">
      <c r="A17" s="8" t="s">
        <v>65</v>
      </c>
      <c r="B17" s="9" t="s">
        <v>91</v>
      </c>
      <c r="C17" s="9"/>
      <c r="D17" s="10">
        <f>D18</f>
        <v>38478100</v>
      </c>
      <c r="E17" s="10">
        <f>E18</f>
        <v>38478100</v>
      </c>
      <c r="F17" s="11">
        <v>0</v>
      </c>
    </row>
    <row r="18" spans="1:6" ht="20.25" customHeight="1">
      <c r="A18" s="18"/>
      <c r="B18" s="19">
        <v>1</v>
      </c>
      <c r="C18" s="19" t="s">
        <v>92</v>
      </c>
      <c r="D18" s="20">
        <v>38478100</v>
      </c>
      <c r="E18" s="20">
        <v>38478100</v>
      </c>
      <c r="F18" s="21">
        <v>0</v>
      </c>
    </row>
    <row r="19" spans="1:6" s="37" customFormat="1" ht="27.75" customHeight="1">
      <c r="A19" s="52" t="s">
        <v>9</v>
      </c>
      <c r="B19" s="52"/>
      <c r="C19" s="52"/>
      <c r="D19" s="39">
        <f>SUM(D6,D8,D14,D17)</f>
        <v>1217986348</v>
      </c>
      <c r="E19" s="39">
        <f>SUM(E6,E8,E14,E17)</f>
        <v>1211185512</v>
      </c>
      <c r="F19" s="39">
        <f>SUM(F6,F8,F14)</f>
        <v>9376764</v>
      </c>
    </row>
    <row r="20" spans="1:6" s="51" customFormat="1" ht="3.75" customHeight="1">
      <c r="A20" s="22"/>
      <c r="B20" s="22"/>
      <c r="C20" s="22"/>
      <c r="D20" s="23"/>
      <c r="E20" s="23"/>
      <c r="F20" s="23"/>
    </row>
    <row r="21" spans="1:6" s="7" customFormat="1" ht="24.75" customHeight="1">
      <c r="A21" s="57" t="s">
        <v>79</v>
      </c>
      <c r="B21" s="58"/>
      <c r="C21" s="58"/>
      <c r="D21" s="58"/>
      <c r="E21" s="58"/>
      <c r="F21" s="59"/>
    </row>
    <row r="22" spans="1:6" s="12" customFormat="1" ht="20.25" customHeight="1">
      <c r="A22" s="53" t="s">
        <v>62</v>
      </c>
      <c r="B22" s="54" t="s">
        <v>10</v>
      </c>
      <c r="C22" s="54"/>
      <c r="D22" s="55">
        <f>SUM(D23:D33)</f>
        <v>322672048</v>
      </c>
      <c r="E22" s="55">
        <f>SUM(E23:E33)</f>
        <v>305243041</v>
      </c>
      <c r="F22" s="56">
        <f>D22-E22</f>
        <v>17429007</v>
      </c>
    </row>
    <row r="23" spans="1:6" ht="20.25" customHeight="1">
      <c r="A23" s="13"/>
      <c r="B23" s="24">
        <v>1</v>
      </c>
      <c r="C23" s="25" t="s">
        <v>66</v>
      </c>
      <c r="D23" s="26">
        <v>194877000</v>
      </c>
      <c r="E23" s="26">
        <v>186788200</v>
      </c>
      <c r="F23" s="27">
        <f t="shared" ref="F23:F68" si="1">D23-E23</f>
        <v>8088800</v>
      </c>
    </row>
    <row r="24" spans="1:6" ht="20.25" customHeight="1">
      <c r="A24" s="13"/>
      <c r="B24" s="24">
        <v>2</v>
      </c>
      <c r="C24" s="25" t="s">
        <v>77</v>
      </c>
      <c r="D24" s="26">
        <v>43105127</v>
      </c>
      <c r="E24" s="26">
        <v>43370420</v>
      </c>
      <c r="F24" s="27">
        <f t="shared" si="1"/>
        <v>-265293</v>
      </c>
    </row>
    <row r="25" spans="1:6" ht="20.25" customHeight="1">
      <c r="A25" s="13"/>
      <c r="B25" s="24">
        <v>3</v>
      </c>
      <c r="C25" s="25" t="s">
        <v>15</v>
      </c>
      <c r="D25" s="26">
        <v>5280000</v>
      </c>
      <c r="E25" s="26">
        <v>5280000</v>
      </c>
      <c r="F25" s="27">
        <f t="shared" si="1"/>
        <v>0</v>
      </c>
    </row>
    <row r="26" spans="1:6" ht="20.25" customHeight="1">
      <c r="A26" s="13"/>
      <c r="B26" s="24">
        <v>4</v>
      </c>
      <c r="C26" s="28" t="s">
        <v>67</v>
      </c>
      <c r="D26" s="26">
        <v>207000</v>
      </c>
      <c r="E26" s="26">
        <v>207000</v>
      </c>
      <c r="F26" s="27">
        <f t="shared" si="1"/>
        <v>0</v>
      </c>
    </row>
    <row r="27" spans="1:6" ht="20.25" customHeight="1">
      <c r="A27" s="13"/>
      <c r="B27" s="24">
        <v>5</v>
      </c>
      <c r="C27" s="25" t="s">
        <v>16</v>
      </c>
      <c r="D27" s="26">
        <v>5200000</v>
      </c>
      <c r="E27" s="26">
        <v>5200000</v>
      </c>
      <c r="F27" s="27">
        <f t="shared" si="1"/>
        <v>0</v>
      </c>
    </row>
    <row r="28" spans="1:6" ht="20.25" customHeight="1">
      <c r="A28" s="13"/>
      <c r="B28" s="24">
        <v>6</v>
      </c>
      <c r="C28" s="25" t="s">
        <v>17</v>
      </c>
      <c r="D28" s="26">
        <v>31391621</v>
      </c>
      <c r="E28" s="26">
        <v>21786121</v>
      </c>
      <c r="F28" s="27">
        <f t="shared" si="1"/>
        <v>9605500</v>
      </c>
    </row>
    <row r="29" spans="1:6" ht="20.25" customHeight="1">
      <c r="A29" s="13"/>
      <c r="B29" s="24">
        <v>7</v>
      </c>
      <c r="C29" s="28" t="s">
        <v>90</v>
      </c>
      <c r="D29" s="26">
        <v>5740200</v>
      </c>
      <c r="E29" s="26">
        <v>5740200</v>
      </c>
      <c r="F29" s="27">
        <f t="shared" si="1"/>
        <v>0</v>
      </c>
    </row>
    <row r="30" spans="1:6" ht="20.25" customHeight="1">
      <c r="A30" s="13"/>
      <c r="B30" s="24">
        <v>8</v>
      </c>
      <c r="C30" s="25" t="s">
        <v>87</v>
      </c>
      <c r="D30" s="26">
        <v>11029100</v>
      </c>
      <c r="E30" s="26">
        <v>11029100</v>
      </c>
      <c r="F30" s="27">
        <f t="shared" si="1"/>
        <v>0</v>
      </c>
    </row>
    <row r="31" spans="1:6" ht="20.25" customHeight="1">
      <c r="A31" s="13"/>
      <c r="B31" s="24">
        <v>9</v>
      </c>
      <c r="C31" s="25" t="s">
        <v>86</v>
      </c>
      <c r="D31" s="26">
        <v>1675000</v>
      </c>
      <c r="E31" s="26">
        <v>1675000</v>
      </c>
      <c r="F31" s="27">
        <f t="shared" si="1"/>
        <v>0</v>
      </c>
    </row>
    <row r="32" spans="1:6" ht="20.25" customHeight="1">
      <c r="A32" s="13"/>
      <c r="B32" s="24">
        <v>10</v>
      </c>
      <c r="C32" s="25" t="s">
        <v>21</v>
      </c>
      <c r="D32" s="26">
        <v>200000</v>
      </c>
      <c r="E32" s="26">
        <v>200000</v>
      </c>
      <c r="F32" s="27">
        <f t="shared" si="1"/>
        <v>0</v>
      </c>
    </row>
    <row r="33" spans="1:6" ht="20.25" customHeight="1">
      <c r="A33" s="13"/>
      <c r="B33" s="24">
        <v>11</v>
      </c>
      <c r="C33" s="28" t="s">
        <v>78</v>
      </c>
      <c r="D33" s="26">
        <v>23967000</v>
      </c>
      <c r="E33" s="26">
        <v>23967000</v>
      </c>
      <c r="F33" s="27">
        <f t="shared" si="1"/>
        <v>0</v>
      </c>
    </row>
    <row r="34" spans="1:6" s="12" customFormat="1" ht="20.25" customHeight="1">
      <c r="A34" s="8" t="s">
        <v>63</v>
      </c>
      <c r="B34" s="9" t="s">
        <v>23</v>
      </c>
      <c r="C34" s="9"/>
      <c r="D34" s="10">
        <f>SUM(D35,D36,D37,D38,D49,D56,D57)</f>
        <v>803965800</v>
      </c>
      <c r="E34" s="10">
        <f>SUM(E35,E36,E37,E38,E49,E56,E57)</f>
        <v>680252200</v>
      </c>
      <c r="F34" s="11">
        <f t="shared" si="1"/>
        <v>123713600</v>
      </c>
    </row>
    <row r="35" spans="1:6" ht="20.25" customHeight="1">
      <c r="A35" s="13"/>
      <c r="B35" s="24">
        <v>1</v>
      </c>
      <c r="C35" s="25" t="s">
        <v>76</v>
      </c>
      <c r="D35" s="26">
        <v>8400000</v>
      </c>
      <c r="E35" s="26">
        <v>8400000</v>
      </c>
      <c r="F35" s="27">
        <f t="shared" si="1"/>
        <v>0</v>
      </c>
    </row>
    <row r="36" spans="1:6" ht="20.25" customHeight="1">
      <c r="A36" s="13"/>
      <c r="B36" s="24">
        <v>2</v>
      </c>
      <c r="C36" s="25" t="s">
        <v>75</v>
      </c>
      <c r="D36" s="26">
        <v>19500000</v>
      </c>
      <c r="E36" s="26">
        <v>19500000</v>
      </c>
      <c r="F36" s="27">
        <f t="shared" si="1"/>
        <v>0</v>
      </c>
    </row>
    <row r="37" spans="1:6" ht="20.25" customHeight="1">
      <c r="A37" s="13"/>
      <c r="B37" s="24">
        <v>3</v>
      </c>
      <c r="C37" s="25" t="s">
        <v>26</v>
      </c>
      <c r="D37" s="26">
        <v>6534300</v>
      </c>
      <c r="E37" s="26">
        <v>6534300</v>
      </c>
      <c r="F37" s="27">
        <f t="shared" si="1"/>
        <v>0</v>
      </c>
    </row>
    <row r="38" spans="1:6" ht="20.25" customHeight="1">
      <c r="A38" s="13"/>
      <c r="B38" s="24">
        <v>4</v>
      </c>
      <c r="C38" s="28" t="s">
        <v>89</v>
      </c>
      <c r="D38" s="26">
        <v>469897000</v>
      </c>
      <c r="E38" s="26">
        <v>401292800</v>
      </c>
      <c r="F38" s="27">
        <f t="shared" si="1"/>
        <v>68604200</v>
      </c>
    </row>
    <row r="39" spans="1:6" ht="20.25" customHeight="1">
      <c r="A39" s="29"/>
      <c r="B39" s="30" t="s">
        <v>45</v>
      </c>
      <c r="C39" s="25" t="s">
        <v>46</v>
      </c>
      <c r="D39" s="26">
        <v>35584800</v>
      </c>
      <c r="E39" s="26">
        <v>34321100</v>
      </c>
      <c r="F39" s="27"/>
    </row>
    <row r="40" spans="1:6" ht="20.25" customHeight="1">
      <c r="A40" s="29"/>
      <c r="B40" s="30" t="s">
        <v>45</v>
      </c>
      <c r="C40" s="25" t="s">
        <v>47</v>
      </c>
      <c r="D40" s="26">
        <v>92009000</v>
      </c>
      <c r="E40" s="26">
        <v>76107500</v>
      </c>
      <c r="F40" s="27"/>
    </row>
    <row r="41" spans="1:6" ht="20.25" customHeight="1">
      <c r="A41" s="29"/>
      <c r="B41" s="30" t="s">
        <v>45</v>
      </c>
      <c r="C41" s="25" t="s">
        <v>48</v>
      </c>
      <c r="D41" s="26">
        <v>51966300</v>
      </c>
      <c r="E41" s="26">
        <v>47469100</v>
      </c>
      <c r="F41" s="27"/>
    </row>
    <row r="42" spans="1:6" ht="20.25" customHeight="1">
      <c r="A42" s="29"/>
      <c r="B42" s="30" t="s">
        <v>45</v>
      </c>
      <c r="C42" s="25" t="s">
        <v>49</v>
      </c>
      <c r="D42" s="26">
        <v>121417500</v>
      </c>
      <c r="E42" s="26">
        <v>95623700</v>
      </c>
      <c r="F42" s="27"/>
    </row>
    <row r="43" spans="1:6" ht="20.25" customHeight="1">
      <c r="A43" s="29"/>
      <c r="B43" s="30" t="s">
        <v>45</v>
      </c>
      <c r="C43" s="25" t="s">
        <v>50</v>
      </c>
      <c r="D43" s="26">
        <v>11281000</v>
      </c>
      <c r="E43" s="26">
        <v>9790500</v>
      </c>
      <c r="F43" s="27"/>
    </row>
    <row r="44" spans="1:6" ht="20.25" customHeight="1">
      <c r="A44" s="29"/>
      <c r="B44" s="30" t="s">
        <v>45</v>
      </c>
      <c r="C44" s="25" t="s">
        <v>51</v>
      </c>
      <c r="D44" s="26">
        <v>45312400</v>
      </c>
      <c r="E44" s="26">
        <v>42146100</v>
      </c>
      <c r="F44" s="27"/>
    </row>
    <row r="45" spans="1:6" ht="20.25" customHeight="1">
      <c r="A45" s="29"/>
      <c r="B45" s="30" t="s">
        <v>45</v>
      </c>
      <c r="C45" s="25" t="s">
        <v>52</v>
      </c>
      <c r="D45" s="26">
        <v>54813900</v>
      </c>
      <c r="E45" s="26">
        <v>48940400</v>
      </c>
      <c r="F45" s="27"/>
    </row>
    <row r="46" spans="1:6" ht="20.25" customHeight="1">
      <c r="A46" s="29"/>
      <c r="B46" s="30" t="s">
        <v>45</v>
      </c>
      <c r="C46" s="25" t="s">
        <v>53</v>
      </c>
      <c r="D46" s="26">
        <v>18284300</v>
      </c>
      <c r="E46" s="26">
        <v>15523800</v>
      </c>
      <c r="F46" s="27"/>
    </row>
    <row r="47" spans="1:6" ht="20.25" customHeight="1">
      <c r="A47" s="29"/>
      <c r="B47" s="30" t="s">
        <v>45</v>
      </c>
      <c r="C47" s="25" t="s">
        <v>54</v>
      </c>
      <c r="D47" s="26">
        <v>13070500</v>
      </c>
      <c r="E47" s="26">
        <v>10352700</v>
      </c>
      <c r="F47" s="27"/>
    </row>
    <row r="48" spans="1:6" ht="20.25" customHeight="1">
      <c r="A48" s="29"/>
      <c r="B48" s="30" t="s">
        <v>45</v>
      </c>
      <c r="C48" s="25" t="s">
        <v>55</v>
      </c>
      <c r="D48" s="26">
        <v>26157300</v>
      </c>
      <c r="E48" s="26">
        <v>21017900</v>
      </c>
      <c r="F48" s="27"/>
    </row>
    <row r="49" spans="1:6" ht="20.25" customHeight="1">
      <c r="A49" s="13"/>
      <c r="B49" s="24">
        <v>5</v>
      </c>
      <c r="C49" s="25" t="s">
        <v>88</v>
      </c>
      <c r="D49" s="26">
        <v>264654500</v>
      </c>
      <c r="E49" s="26">
        <v>209545100</v>
      </c>
      <c r="F49" s="27">
        <f t="shared" si="1"/>
        <v>55109400</v>
      </c>
    </row>
    <row r="50" spans="1:6" ht="20.25" customHeight="1">
      <c r="A50" s="29"/>
      <c r="B50" s="30" t="s">
        <v>45</v>
      </c>
      <c r="C50" s="25" t="s">
        <v>56</v>
      </c>
      <c r="D50" s="26">
        <v>61524000</v>
      </c>
      <c r="E50" s="26">
        <v>52450600</v>
      </c>
      <c r="F50" s="27"/>
    </row>
    <row r="51" spans="1:6" ht="20.25" customHeight="1">
      <c r="A51" s="29"/>
      <c r="B51" s="30" t="s">
        <v>45</v>
      </c>
      <c r="C51" s="25" t="s">
        <v>57</v>
      </c>
      <c r="D51" s="26">
        <v>62892600</v>
      </c>
      <c r="E51" s="26">
        <v>43975200</v>
      </c>
      <c r="F51" s="27"/>
    </row>
    <row r="52" spans="1:6" ht="20.25" customHeight="1">
      <c r="A52" s="29"/>
      <c r="B52" s="30" t="s">
        <v>45</v>
      </c>
      <c r="C52" s="25" t="s">
        <v>58</v>
      </c>
      <c r="D52" s="26">
        <v>41005500</v>
      </c>
      <c r="E52" s="26">
        <v>29828300</v>
      </c>
      <c r="F52" s="27"/>
    </row>
    <row r="53" spans="1:6" ht="20.25" customHeight="1">
      <c r="A53" s="29"/>
      <c r="B53" s="30" t="s">
        <v>45</v>
      </c>
      <c r="C53" s="25" t="s">
        <v>59</v>
      </c>
      <c r="D53" s="26">
        <v>21177700</v>
      </c>
      <c r="E53" s="26">
        <v>19758800</v>
      </c>
      <c r="F53" s="27"/>
    </row>
    <row r="54" spans="1:6" ht="20.25" customHeight="1">
      <c r="A54" s="29"/>
      <c r="B54" s="30" t="s">
        <v>45</v>
      </c>
      <c r="C54" s="25" t="s">
        <v>60</v>
      </c>
      <c r="D54" s="26">
        <v>15386100</v>
      </c>
      <c r="E54" s="26">
        <v>11654200</v>
      </c>
      <c r="F54" s="27"/>
    </row>
    <row r="55" spans="1:6" ht="20.25" customHeight="1">
      <c r="A55" s="29"/>
      <c r="B55" s="30" t="s">
        <v>45</v>
      </c>
      <c r="C55" s="25" t="s">
        <v>61</v>
      </c>
      <c r="D55" s="26">
        <v>41563000</v>
      </c>
      <c r="E55" s="26">
        <v>30772400</v>
      </c>
      <c r="F55" s="27"/>
    </row>
    <row r="56" spans="1:6" ht="20.25" customHeight="1">
      <c r="A56" s="13"/>
      <c r="B56" s="24">
        <v>6</v>
      </c>
      <c r="C56" s="25" t="s">
        <v>74</v>
      </c>
      <c r="D56" s="26">
        <v>30000000</v>
      </c>
      <c r="E56" s="26">
        <v>30000000</v>
      </c>
      <c r="F56" s="27">
        <f t="shared" si="1"/>
        <v>0</v>
      </c>
    </row>
    <row r="57" spans="1:6" ht="20.25" customHeight="1">
      <c r="A57" s="13"/>
      <c r="B57" s="24">
        <v>7</v>
      </c>
      <c r="C57" s="25" t="s">
        <v>30</v>
      </c>
      <c r="D57" s="26">
        <v>4980000</v>
      </c>
      <c r="E57" s="26">
        <v>4980000</v>
      </c>
      <c r="F57" s="27">
        <f t="shared" si="1"/>
        <v>0</v>
      </c>
    </row>
    <row r="58" spans="1:6" s="12" customFormat="1" ht="20.25" customHeight="1">
      <c r="A58" s="8" t="s">
        <v>64</v>
      </c>
      <c r="B58" s="9" t="s">
        <v>31</v>
      </c>
      <c r="C58" s="9"/>
      <c r="D58" s="10">
        <f>SUM(D59:D65)</f>
        <v>46348500</v>
      </c>
      <c r="E58" s="10">
        <f>SUM(E59:E65)</f>
        <v>46348500</v>
      </c>
      <c r="F58" s="11">
        <f t="shared" si="1"/>
        <v>0</v>
      </c>
    </row>
    <row r="59" spans="1:6" ht="20.25" customHeight="1">
      <c r="A59" s="29"/>
      <c r="B59" s="31">
        <v>1</v>
      </c>
      <c r="C59" s="25" t="s">
        <v>71</v>
      </c>
      <c r="D59" s="26">
        <v>13000000</v>
      </c>
      <c r="E59" s="26">
        <v>13000000</v>
      </c>
      <c r="F59" s="27">
        <f t="shared" si="1"/>
        <v>0</v>
      </c>
    </row>
    <row r="60" spans="1:6" ht="20.25" customHeight="1">
      <c r="A60" s="29"/>
      <c r="B60" s="31">
        <v>2</v>
      </c>
      <c r="C60" s="28" t="s">
        <v>70</v>
      </c>
      <c r="D60" s="26">
        <v>14576000</v>
      </c>
      <c r="E60" s="26">
        <v>14576000</v>
      </c>
      <c r="F60" s="27">
        <f t="shared" si="1"/>
        <v>0</v>
      </c>
    </row>
    <row r="61" spans="1:6" ht="20.25" customHeight="1">
      <c r="A61" s="29"/>
      <c r="B61" s="31">
        <v>3</v>
      </c>
      <c r="C61" s="28" t="s">
        <v>69</v>
      </c>
      <c r="D61" s="26">
        <v>4500000</v>
      </c>
      <c r="E61" s="26">
        <v>4500000</v>
      </c>
      <c r="F61" s="27">
        <f t="shared" si="1"/>
        <v>0</v>
      </c>
    </row>
    <row r="62" spans="1:6" ht="20.25" customHeight="1">
      <c r="A62" s="29"/>
      <c r="B62" s="31">
        <v>4</v>
      </c>
      <c r="C62" s="25" t="s">
        <v>35</v>
      </c>
      <c r="D62" s="26">
        <v>1035000</v>
      </c>
      <c r="E62" s="26">
        <v>1035000</v>
      </c>
      <c r="F62" s="27">
        <f t="shared" si="1"/>
        <v>0</v>
      </c>
    </row>
    <row r="63" spans="1:6" ht="20.25" customHeight="1">
      <c r="A63" s="29"/>
      <c r="B63" s="31">
        <v>5</v>
      </c>
      <c r="C63" s="25" t="s">
        <v>36</v>
      </c>
      <c r="D63" s="26">
        <v>7202500</v>
      </c>
      <c r="E63" s="26">
        <v>7202500</v>
      </c>
      <c r="F63" s="27">
        <f t="shared" si="1"/>
        <v>0</v>
      </c>
    </row>
    <row r="64" spans="1:6" ht="20.25" customHeight="1">
      <c r="A64" s="29"/>
      <c r="B64" s="31">
        <v>6</v>
      </c>
      <c r="C64" s="25" t="s">
        <v>68</v>
      </c>
      <c r="D64" s="26">
        <v>1035000</v>
      </c>
      <c r="E64" s="26">
        <v>1035000</v>
      </c>
      <c r="F64" s="27">
        <f t="shared" si="1"/>
        <v>0</v>
      </c>
    </row>
    <row r="65" spans="1:6" ht="20.25" customHeight="1">
      <c r="A65" s="29"/>
      <c r="B65" s="31">
        <v>7</v>
      </c>
      <c r="C65" s="25" t="s">
        <v>38</v>
      </c>
      <c r="D65" s="26">
        <v>5000000</v>
      </c>
      <c r="E65" s="26">
        <v>5000000</v>
      </c>
      <c r="F65" s="27">
        <f t="shared" si="1"/>
        <v>0</v>
      </c>
    </row>
    <row r="66" spans="1:6" s="12" customFormat="1" ht="20.25" customHeight="1">
      <c r="A66" s="8" t="s">
        <v>65</v>
      </c>
      <c r="B66" s="9" t="s">
        <v>39</v>
      </c>
      <c r="C66" s="9"/>
      <c r="D66" s="10">
        <f>SUM(D67:D68)</f>
        <v>45000000</v>
      </c>
      <c r="E66" s="10">
        <f>SUM(E67:E68)</f>
        <v>45000000</v>
      </c>
      <c r="F66" s="11">
        <f t="shared" si="1"/>
        <v>0</v>
      </c>
    </row>
    <row r="67" spans="1:6" ht="20.25" customHeight="1">
      <c r="A67" s="29"/>
      <c r="B67" s="31">
        <v>1</v>
      </c>
      <c r="C67" s="25" t="s">
        <v>72</v>
      </c>
      <c r="D67" s="26">
        <v>20000000</v>
      </c>
      <c r="E67" s="26">
        <v>20000000</v>
      </c>
      <c r="F67" s="27">
        <f t="shared" si="1"/>
        <v>0</v>
      </c>
    </row>
    <row r="68" spans="1:6" ht="20.25" customHeight="1">
      <c r="A68" s="32"/>
      <c r="B68" s="33">
        <v>2</v>
      </c>
      <c r="C68" s="34" t="s">
        <v>73</v>
      </c>
      <c r="D68" s="35">
        <v>25000000</v>
      </c>
      <c r="E68" s="35">
        <v>25000000</v>
      </c>
      <c r="F68" s="36">
        <f t="shared" si="1"/>
        <v>0</v>
      </c>
    </row>
    <row r="69" spans="1:6" s="37" customFormat="1" ht="27.75" customHeight="1">
      <c r="A69" s="40" t="s">
        <v>42</v>
      </c>
      <c r="B69" s="41"/>
      <c r="C69" s="42"/>
      <c r="D69" s="39">
        <f>SUM(D22,D34,D58,D66)</f>
        <v>1217986348</v>
      </c>
      <c r="E69" s="39">
        <f t="shared" ref="E69:F69" si="2">SUM(E22,E34,E58,E66)</f>
        <v>1076843741</v>
      </c>
      <c r="F69" s="39">
        <f t="shared" si="2"/>
        <v>141142607</v>
      </c>
    </row>
    <row r="70" spans="1:6" s="37" customFormat="1" ht="7.5" customHeight="1">
      <c r="A70" s="38"/>
      <c r="B70" s="38"/>
      <c r="C70" s="38"/>
    </row>
    <row r="71" spans="1:6" s="37" customFormat="1" ht="27.75" customHeight="1">
      <c r="A71" s="44" t="s">
        <v>93</v>
      </c>
      <c r="B71" s="45"/>
      <c r="C71" s="46"/>
      <c r="D71" s="43">
        <f>D19-D69</f>
        <v>0</v>
      </c>
      <c r="E71" s="43">
        <f t="shared" ref="E71:F71" si="3">E19-E69</f>
        <v>134341771</v>
      </c>
      <c r="F71" s="43">
        <f>D71-E71</f>
        <v>-134341771</v>
      </c>
    </row>
    <row r="72" spans="1:6" s="37" customFormat="1" ht="6" customHeight="1">
      <c r="A72" s="38"/>
      <c r="B72" s="38"/>
      <c r="C72" s="38"/>
    </row>
    <row r="73" spans="1:6" s="37" customFormat="1" ht="15.75" customHeight="1">
      <c r="A73" s="38"/>
      <c r="B73" s="38"/>
      <c r="C73" s="38"/>
      <c r="E73" s="47" t="s">
        <v>94</v>
      </c>
      <c r="F73" s="47"/>
    </row>
    <row r="74" spans="1:6" s="37" customFormat="1" ht="15.75" customHeight="1">
      <c r="A74" s="38"/>
      <c r="B74" s="38"/>
      <c r="C74" s="38"/>
      <c r="E74" s="48" t="s">
        <v>95</v>
      </c>
      <c r="F74" s="48"/>
    </row>
    <row r="75" spans="1:6" s="37" customFormat="1" ht="34.5" customHeight="1">
      <c r="A75" s="38"/>
      <c r="B75" s="38"/>
      <c r="C75" s="38"/>
      <c r="E75" s="49"/>
      <c r="F75" s="49"/>
    </row>
    <row r="76" spans="1:6" s="37" customFormat="1" ht="15.75" customHeight="1">
      <c r="A76" s="38"/>
      <c r="B76" s="38"/>
      <c r="C76" s="38"/>
      <c r="E76" s="49"/>
      <c r="F76" s="49"/>
    </row>
    <row r="77" spans="1:6" s="37" customFormat="1" ht="15.75" customHeight="1">
      <c r="A77" s="38"/>
      <c r="B77" s="38"/>
      <c r="C77" s="38"/>
      <c r="E77" s="50" t="s">
        <v>96</v>
      </c>
      <c r="F77" s="50"/>
    </row>
  </sheetData>
  <mergeCells count="19">
    <mergeCell ref="A69:C69"/>
    <mergeCell ref="B17:C17"/>
    <mergeCell ref="A71:C71"/>
    <mergeCell ref="E73:F73"/>
    <mergeCell ref="E74:F74"/>
    <mergeCell ref="E77:F77"/>
    <mergeCell ref="A4:C4"/>
    <mergeCell ref="A1:F1"/>
    <mergeCell ref="A2:F2"/>
    <mergeCell ref="A19:C19"/>
    <mergeCell ref="A5:F5"/>
    <mergeCell ref="A21:F21"/>
    <mergeCell ref="B22:C22"/>
    <mergeCell ref="B34:C34"/>
    <mergeCell ref="B58:C58"/>
    <mergeCell ref="B66:C66"/>
    <mergeCell ref="B6:C6"/>
    <mergeCell ref="B8:C8"/>
    <mergeCell ref="B14:C14"/>
  </mergeCells>
  <conditionalFormatting sqref="A22:F68">
    <cfRule type="expression" dxfId="35" priority="17">
      <formula>ISTEXT($A22)</formula>
    </cfRule>
  </conditionalFormatting>
  <conditionalFormatting sqref="A6:F6">
    <cfRule type="expression" dxfId="34" priority="16">
      <formula>ISTEXT($A6)</formula>
    </cfRule>
  </conditionalFormatting>
  <conditionalFormatting sqref="A8:F8">
    <cfRule type="expression" dxfId="33" priority="15">
      <formula>ISTEXT($A8)</formula>
    </cfRule>
  </conditionalFormatting>
  <conditionalFormatting sqref="A14:F14">
    <cfRule type="expression" dxfId="32" priority="14">
      <formula>ISTEXT($A14)</formula>
    </cfRule>
  </conditionalFormatting>
  <conditionalFormatting sqref="A8:F8">
    <cfRule type="expression" dxfId="31" priority="13">
      <formula>ISTEXT($A8)</formula>
    </cfRule>
  </conditionalFormatting>
  <conditionalFormatting sqref="A14:F14">
    <cfRule type="expression" dxfId="30" priority="12">
      <formula>ISTEXT($A14)</formula>
    </cfRule>
  </conditionalFormatting>
  <conditionalFormatting sqref="A14:F14">
    <cfRule type="expression" dxfId="29" priority="11">
      <formula>ISTEXT($A14)</formula>
    </cfRule>
  </conditionalFormatting>
  <conditionalFormatting sqref="A22:F22">
    <cfRule type="expression" dxfId="28" priority="10">
      <formula>ISTEXT($A22)</formula>
    </cfRule>
  </conditionalFormatting>
  <conditionalFormatting sqref="A34:F34">
    <cfRule type="expression" dxfId="27" priority="9">
      <formula>ISTEXT($A34)</formula>
    </cfRule>
  </conditionalFormatting>
  <conditionalFormatting sqref="A58:F58">
    <cfRule type="expression" dxfId="26" priority="8">
      <formula>ISTEXT($A58)</formula>
    </cfRule>
  </conditionalFormatting>
  <conditionalFormatting sqref="A66:F66">
    <cfRule type="expression" dxfId="25" priority="7">
      <formula>ISTEXT($A66)</formula>
    </cfRule>
  </conditionalFormatting>
  <conditionalFormatting sqref="A17:F17">
    <cfRule type="expression" dxfId="24" priority="6">
      <formula>ISTEXT($A17)</formula>
    </cfRule>
  </conditionalFormatting>
  <conditionalFormatting sqref="A17:F17">
    <cfRule type="expression" dxfId="23" priority="5">
      <formula>ISTEXT($A17)</formula>
    </cfRule>
  </conditionalFormatting>
  <conditionalFormatting sqref="A17:F17">
    <cfRule type="expression" dxfId="22" priority="4">
      <formula>ISTEXT($A17)</formula>
    </cfRule>
  </conditionalFormatting>
  <conditionalFormatting sqref="A17:F17">
    <cfRule type="expression" dxfId="21" priority="3">
      <formula>ISTEXT($A17)</formula>
    </cfRule>
  </conditionalFormatting>
  <conditionalFormatting sqref="A17:F17">
    <cfRule type="expression" dxfId="20" priority="2">
      <formula>ISTEXT($A17)</formula>
    </cfRule>
  </conditionalFormatting>
  <conditionalFormatting sqref="A17:F17">
    <cfRule type="expression" dxfId="19" priority="1">
      <formula>ISTEXT($A17)</formula>
    </cfRule>
  </conditionalFormatting>
  <pageMargins left="0.70866141732283472" right="0.70866141732283472" top="0.74803149606299213" bottom="0.74803149606299213" header="0.31496062992125984" footer="0.31496062992125984"/>
  <pageSetup paperSize="20000"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5"/>
  <sheetViews>
    <sheetView topLeftCell="A22" zoomScale="85" zoomScaleNormal="85" workbookViewId="0">
      <selection activeCell="G17" sqref="G17"/>
    </sheetView>
  </sheetViews>
  <sheetFormatPr defaultRowHeight="15.75" customHeight="1"/>
  <cols>
    <col min="1" max="1" width="4.85546875" style="3" customWidth="1"/>
    <col min="2" max="2" width="4.140625" style="3" customWidth="1"/>
    <col min="3" max="3" width="73.42578125" style="3" customWidth="1"/>
    <col min="4" max="4" width="37.7109375" style="4" customWidth="1"/>
    <col min="5" max="16384" width="9.140625" style="1"/>
  </cols>
  <sheetData>
    <row r="1" spans="1:4" ht="15.75" customHeight="1">
      <c r="A1" s="2" t="s">
        <v>136</v>
      </c>
      <c r="B1" s="2"/>
      <c r="C1" s="2"/>
      <c r="D1" s="2"/>
    </row>
    <row r="2" spans="1:4" ht="15.75" customHeight="1">
      <c r="A2" s="2" t="s">
        <v>137</v>
      </c>
      <c r="B2" s="2"/>
      <c r="C2" s="2"/>
      <c r="D2" s="2"/>
    </row>
    <row r="3" spans="1:4" ht="6.75" customHeight="1"/>
    <row r="4" spans="1:4" ht="24" customHeight="1">
      <c r="A4" s="5" t="s">
        <v>11</v>
      </c>
      <c r="B4" s="5"/>
      <c r="C4" s="5"/>
      <c r="D4" s="6" t="s">
        <v>12</v>
      </c>
    </row>
    <row r="5" spans="1:4" s="7" customFormat="1" ht="25.5" customHeight="1">
      <c r="A5" s="57" t="s">
        <v>0</v>
      </c>
      <c r="B5" s="58"/>
      <c r="C5" s="58"/>
      <c r="D5" s="59"/>
    </row>
    <row r="6" spans="1:4" s="12" customFormat="1" ht="20.25" customHeight="1">
      <c r="A6" s="53" t="s">
        <v>62</v>
      </c>
      <c r="B6" s="54" t="s">
        <v>80</v>
      </c>
      <c r="C6" s="54"/>
      <c r="D6" s="56">
        <f>D7</f>
        <v>29240000</v>
      </c>
    </row>
    <row r="7" spans="1:4" ht="20.25" customHeight="1">
      <c r="A7" s="13"/>
      <c r="B7" s="14">
        <v>1</v>
      </c>
      <c r="C7" s="14" t="s">
        <v>1</v>
      </c>
      <c r="D7" s="16">
        <v>29240000</v>
      </c>
    </row>
    <row r="8" spans="1:4" s="12" customFormat="1" ht="20.25" customHeight="1">
      <c r="A8" s="8" t="s">
        <v>63</v>
      </c>
      <c r="B8" s="9" t="s">
        <v>81</v>
      </c>
      <c r="C8" s="9"/>
      <c r="D8" s="11">
        <f>SUM(D9:D13)</f>
        <v>1391041258</v>
      </c>
    </row>
    <row r="9" spans="1:4" ht="20.25" customHeight="1">
      <c r="A9" s="13"/>
      <c r="B9" s="14">
        <v>1</v>
      </c>
      <c r="C9" s="14" t="s">
        <v>2</v>
      </c>
      <c r="D9" s="16">
        <v>842732000</v>
      </c>
    </row>
    <row r="10" spans="1:4" ht="20.25" customHeight="1">
      <c r="A10" s="13"/>
      <c r="B10" s="14">
        <v>2</v>
      </c>
      <c r="C10" s="14" t="s">
        <v>3</v>
      </c>
      <c r="D10" s="16">
        <v>19577258</v>
      </c>
    </row>
    <row r="11" spans="1:4" ht="20.25" customHeight="1">
      <c r="A11" s="13"/>
      <c r="B11" s="14">
        <v>3</v>
      </c>
      <c r="C11" s="14" t="s">
        <v>4</v>
      </c>
      <c r="D11" s="16">
        <v>390408000</v>
      </c>
    </row>
    <row r="12" spans="1:4" ht="20.25" customHeight="1">
      <c r="A12" s="13"/>
      <c r="B12" s="14">
        <v>4</v>
      </c>
      <c r="C12" s="14" t="s">
        <v>5</v>
      </c>
      <c r="D12" s="16">
        <v>55000000</v>
      </c>
    </row>
    <row r="13" spans="1:4" ht="20.25" customHeight="1">
      <c r="A13" s="13"/>
      <c r="B13" s="14">
        <v>5</v>
      </c>
      <c r="C13" s="14" t="s">
        <v>6</v>
      </c>
      <c r="D13" s="16">
        <v>83324000</v>
      </c>
    </row>
    <row r="14" spans="1:4" s="12" customFormat="1" ht="20.25" customHeight="1">
      <c r="A14" s="8" t="s">
        <v>64</v>
      </c>
      <c r="B14" s="9" t="s">
        <v>82</v>
      </c>
      <c r="C14" s="9"/>
      <c r="D14" s="11">
        <f>SUM(D15:D16)</f>
        <v>18218738</v>
      </c>
    </row>
    <row r="15" spans="1:4" ht="20.25" customHeight="1">
      <c r="A15" s="17"/>
      <c r="B15" s="14">
        <v>1</v>
      </c>
      <c r="C15" s="14" t="s">
        <v>97</v>
      </c>
      <c r="D15" s="16">
        <v>17858738</v>
      </c>
    </row>
    <row r="16" spans="1:4" ht="20.25" customHeight="1">
      <c r="A16" s="13"/>
      <c r="B16" s="14">
        <v>2</v>
      </c>
      <c r="C16" s="14" t="s">
        <v>8</v>
      </c>
      <c r="D16" s="16">
        <v>360000</v>
      </c>
    </row>
    <row r="17" spans="1:4" s="12" customFormat="1" ht="20.25" customHeight="1">
      <c r="A17" s="8" t="s">
        <v>65</v>
      </c>
      <c r="B17" s="9" t="s">
        <v>91</v>
      </c>
      <c r="C17" s="9"/>
      <c r="D17" s="11">
        <f>D18</f>
        <v>134341771</v>
      </c>
    </row>
    <row r="18" spans="1:4" ht="20.25" customHeight="1">
      <c r="A18" s="18"/>
      <c r="B18" s="19">
        <v>1</v>
      </c>
      <c r="C18" s="19" t="s">
        <v>92</v>
      </c>
      <c r="D18" s="21">
        <v>134341771</v>
      </c>
    </row>
    <row r="19" spans="1:4" s="37" customFormat="1" ht="27.75" customHeight="1">
      <c r="A19" s="52" t="s">
        <v>9</v>
      </c>
      <c r="B19" s="52"/>
      <c r="C19" s="52"/>
      <c r="D19" s="39">
        <f>SUM(D6,D8,D14,D17)</f>
        <v>1572841767</v>
      </c>
    </row>
    <row r="20" spans="1:4" s="51" customFormat="1" ht="3.75" customHeight="1">
      <c r="A20" s="22"/>
      <c r="B20" s="22"/>
      <c r="C20" s="22"/>
      <c r="D20" s="23"/>
    </row>
    <row r="21" spans="1:4" s="7" customFormat="1" ht="24.75" customHeight="1">
      <c r="A21" s="57" t="s">
        <v>79</v>
      </c>
      <c r="B21" s="58"/>
      <c r="C21" s="58"/>
      <c r="D21" s="59"/>
    </row>
    <row r="22" spans="1:4" s="12" customFormat="1" ht="20.25" customHeight="1">
      <c r="A22" s="53" t="s">
        <v>62</v>
      </c>
      <c r="B22" s="54" t="s">
        <v>10</v>
      </c>
      <c r="C22" s="54"/>
      <c r="D22" s="56">
        <f>SUM(D23:D35)</f>
        <v>520307767</v>
      </c>
    </row>
    <row r="23" spans="1:4" ht="20.25" customHeight="1">
      <c r="A23" s="13"/>
      <c r="B23" s="24">
        <v>1</v>
      </c>
      <c r="C23" s="25" t="s">
        <v>98</v>
      </c>
      <c r="D23" s="27">
        <v>349343120</v>
      </c>
    </row>
    <row r="24" spans="1:4" ht="20.25" customHeight="1">
      <c r="A24" s="13"/>
      <c r="B24" s="24">
        <v>2</v>
      </c>
      <c r="C24" s="25" t="s">
        <v>99</v>
      </c>
      <c r="D24" s="27">
        <v>14071596</v>
      </c>
    </row>
    <row r="25" spans="1:4" ht="20.25" customHeight="1">
      <c r="A25" s="13"/>
      <c r="B25" s="24">
        <v>3</v>
      </c>
      <c r="C25" s="25" t="s">
        <v>77</v>
      </c>
      <c r="D25" s="27">
        <v>35902951</v>
      </c>
    </row>
    <row r="26" spans="1:4" ht="20.25" customHeight="1">
      <c r="A26" s="13"/>
      <c r="B26" s="24">
        <v>4</v>
      </c>
      <c r="C26" s="28" t="s">
        <v>100</v>
      </c>
      <c r="D26" s="27">
        <v>5640000</v>
      </c>
    </row>
    <row r="27" spans="1:4" ht="20.25" customHeight="1">
      <c r="A27" s="13"/>
      <c r="B27" s="24">
        <v>5</v>
      </c>
      <c r="C27" s="25" t="s">
        <v>67</v>
      </c>
      <c r="D27" s="27">
        <v>334500</v>
      </c>
    </row>
    <row r="28" spans="1:4" ht="20.25" customHeight="1">
      <c r="A28" s="13"/>
      <c r="B28" s="24">
        <v>6</v>
      </c>
      <c r="C28" s="25" t="s">
        <v>101</v>
      </c>
      <c r="D28" s="27">
        <v>58324000</v>
      </c>
    </row>
    <row r="29" spans="1:4" ht="20.25" customHeight="1">
      <c r="A29" s="13"/>
      <c r="B29" s="24">
        <v>7</v>
      </c>
      <c r="C29" s="28" t="s">
        <v>102</v>
      </c>
      <c r="D29" s="27">
        <v>27505700</v>
      </c>
    </row>
    <row r="30" spans="1:4" ht="20.25" customHeight="1">
      <c r="A30" s="13"/>
      <c r="B30" s="24">
        <v>8</v>
      </c>
      <c r="C30" s="25" t="s">
        <v>103</v>
      </c>
      <c r="D30" s="27">
        <v>2036000</v>
      </c>
    </row>
    <row r="31" spans="1:4" ht="20.25" customHeight="1">
      <c r="A31" s="13"/>
      <c r="B31" s="24">
        <v>9</v>
      </c>
      <c r="C31" s="25" t="s">
        <v>104</v>
      </c>
      <c r="D31" s="27">
        <v>2598000</v>
      </c>
    </row>
    <row r="32" spans="1:4" ht="20.25" customHeight="1">
      <c r="A32" s="13"/>
      <c r="B32" s="24">
        <v>10</v>
      </c>
      <c r="C32" s="25" t="s">
        <v>105</v>
      </c>
      <c r="D32" s="27">
        <v>920000</v>
      </c>
    </row>
    <row r="33" spans="1:4" ht="20.25" customHeight="1">
      <c r="A33" s="13"/>
      <c r="B33" s="24">
        <v>11</v>
      </c>
      <c r="C33" s="28" t="s">
        <v>106</v>
      </c>
      <c r="D33" s="27">
        <v>4525000</v>
      </c>
    </row>
    <row r="34" spans="1:4" ht="20.25" customHeight="1">
      <c r="A34" s="13"/>
      <c r="B34" s="24">
        <v>12</v>
      </c>
      <c r="C34" s="28" t="s">
        <v>107</v>
      </c>
      <c r="D34" s="27">
        <v>9730500</v>
      </c>
    </row>
    <row r="35" spans="1:4" ht="20.25" customHeight="1">
      <c r="A35" s="13"/>
      <c r="B35" s="24">
        <v>13</v>
      </c>
      <c r="C35" s="28" t="s">
        <v>108</v>
      </c>
      <c r="D35" s="27">
        <v>9376400</v>
      </c>
    </row>
    <row r="36" spans="1:4" s="12" customFormat="1" ht="20.25" customHeight="1">
      <c r="A36" s="8" t="s">
        <v>63</v>
      </c>
      <c r="B36" s="9" t="s">
        <v>23</v>
      </c>
      <c r="C36" s="9"/>
      <c r="D36" s="11">
        <f>SUM(D37,D38,D39,D40,D41,D44,D48,D49,D50)</f>
        <v>923404900</v>
      </c>
    </row>
    <row r="37" spans="1:4" ht="20.25" customHeight="1">
      <c r="A37" s="13"/>
      <c r="B37" s="24">
        <v>1</v>
      </c>
      <c r="C37" s="25" t="s">
        <v>109</v>
      </c>
      <c r="D37" s="27">
        <v>17215000</v>
      </c>
    </row>
    <row r="38" spans="1:4" ht="20.25" customHeight="1">
      <c r="A38" s="13"/>
      <c r="B38" s="24">
        <v>2</v>
      </c>
      <c r="C38" s="25" t="s">
        <v>110</v>
      </c>
      <c r="D38" s="27">
        <v>356453600</v>
      </c>
    </row>
    <row r="39" spans="1:4" ht="20.25" customHeight="1">
      <c r="A39" s="13"/>
      <c r="B39" s="24">
        <v>3</v>
      </c>
      <c r="C39" s="25" t="s">
        <v>111</v>
      </c>
      <c r="D39" s="27">
        <v>8084600</v>
      </c>
    </row>
    <row r="40" spans="1:4" ht="20.25" customHeight="1">
      <c r="A40" s="13"/>
      <c r="B40" s="24">
        <v>4</v>
      </c>
      <c r="C40" s="28" t="s">
        <v>112</v>
      </c>
      <c r="D40" s="27">
        <v>63805200</v>
      </c>
    </row>
    <row r="41" spans="1:4" ht="20.25" customHeight="1">
      <c r="A41" s="29"/>
      <c r="B41" s="24">
        <v>5</v>
      </c>
      <c r="C41" s="25" t="s">
        <v>113</v>
      </c>
      <c r="D41" s="27">
        <v>212019400</v>
      </c>
    </row>
    <row r="42" spans="1:4" s="64" customFormat="1" ht="20.25" customHeight="1">
      <c r="A42" s="61"/>
      <c r="B42" s="62" t="s">
        <v>45</v>
      </c>
      <c r="C42" s="63" t="s">
        <v>120</v>
      </c>
      <c r="D42" s="73">
        <v>176924800</v>
      </c>
    </row>
    <row r="43" spans="1:4" s="64" customFormat="1" ht="20.25" customHeight="1">
      <c r="A43" s="61"/>
      <c r="B43" s="62" t="s">
        <v>45</v>
      </c>
      <c r="C43" s="63" t="s">
        <v>121</v>
      </c>
      <c r="D43" s="73">
        <v>35094600</v>
      </c>
    </row>
    <row r="44" spans="1:4" ht="20.25" customHeight="1">
      <c r="A44" s="29"/>
      <c r="B44" s="24">
        <v>6</v>
      </c>
      <c r="C44" s="25" t="s">
        <v>89</v>
      </c>
      <c r="D44" s="27">
        <v>181015400</v>
      </c>
    </row>
    <row r="45" spans="1:4" s="64" customFormat="1" ht="20.25" customHeight="1">
      <c r="A45" s="61"/>
      <c r="B45" s="62" t="s">
        <v>45</v>
      </c>
      <c r="C45" s="63" t="s">
        <v>117</v>
      </c>
      <c r="D45" s="73">
        <v>85727600</v>
      </c>
    </row>
    <row r="46" spans="1:4" s="64" customFormat="1" ht="20.25" customHeight="1">
      <c r="A46" s="61"/>
      <c r="B46" s="62" t="s">
        <v>45</v>
      </c>
      <c r="C46" s="63" t="s">
        <v>118</v>
      </c>
      <c r="D46" s="73">
        <v>27861100</v>
      </c>
    </row>
    <row r="47" spans="1:4" s="64" customFormat="1" ht="20.25" customHeight="1">
      <c r="A47" s="61"/>
      <c r="B47" s="62" t="s">
        <v>45</v>
      </c>
      <c r="C47" s="63" t="s">
        <v>119</v>
      </c>
      <c r="D47" s="73">
        <v>67426700</v>
      </c>
    </row>
    <row r="48" spans="1:4" ht="20.25" customHeight="1">
      <c r="A48" s="29"/>
      <c r="B48" s="24">
        <v>7</v>
      </c>
      <c r="C48" s="25" t="s">
        <v>114</v>
      </c>
      <c r="D48" s="27">
        <v>24658600</v>
      </c>
    </row>
    <row r="49" spans="1:4" ht="20.25" customHeight="1">
      <c r="A49" s="29"/>
      <c r="B49" s="24">
        <v>8</v>
      </c>
      <c r="C49" s="25" t="s">
        <v>115</v>
      </c>
      <c r="D49" s="27">
        <v>30000000</v>
      </c>
    </row>
    <row r="50" spans="1:4" ht="20.25" customHeight="1">
      <c r="A50" s="29"/>
      <c r="B50" s="24">
        <v>9</v>
      </c>
      <c r="C50" s="25" t="s">
        <v>116</v>
      </c>
      <c r="D50" s="27">
        <v>30153100</v>
      </c>
    </row>
    <row r="51" spans="1:4" s="12" customFormat="1" ht="20.25" customHeight="1">
      <c r="A51" s="8" t="s">
        <v>64</v>
      </c>
      <c r="B51" s="9" t="s">
        <v>31</v>
      </c>
      <c r="C51" s="9"/>
      <c r="D51" s="11">
        <f>SUM(D52:D59)</f>
        <v>38033400</v>
      </c>
    </row>
    <row r="52" spans="1:4" ht="20.25" customHeight="1">
      <c r="A52" s="29"/>
      <c r="B52" s="30">
        <v>1</v>
      </c>
      <c r="C52" s="25" t="s">
        <v>122</v>
      </c>
      <c r="D52" s="27">
        <v>2310000</v>
      </c>
    </row>
    <row r="53" spans="1:4" ht="20.25" customHeight="1">
      <c r="A53" s="29"/>
      <c r="B53" s="30">
        <v>2</v>
      </c>
      <c r="C53" s="28" t="s">
        <v>71</v>
      </c>
      <c r="D53" s="27">
        <v>14200000</v>
      </c>
    </row>
    <row r="54" spans="1:4" ht="20.25" customHeight="1">
      <c r="A54" s="29"/>
      <c r="B54" s="30">
        <v>3</v>
      </c>
      <c r="C54" s="28" t="s">
        <v>123</v>
      </c>
      <c r="D54" s="27">
        <v>3499500</v>
      </c>
    </row>
    <row r="55" spans="1:4" ht="20.25" customHeight="1">
      <c r="A55" s="29"/>
      <c r="B55" s="30">
        <v>4</v>
      </c>
      <c r="C55" s="25" t="s">
        <v>124</v>
      </c>
      <c r="D55" s="27">
        <v>600000</v>
      </c>
    </row>
    <row r="56" spans="1:4" ht="20.25" customHeight="1">
      <c r="A56" s="29"/>
      <c r="B56" s="30">
        <v>5</v>
      </c>
      <c r="C56" s="25" t="s">
        <v>125</v>
      </c>
      <c r="D56" s="27">
        <v>240000</v>
      </c>
    </row>
    <row r="57" spans="1:4" ht="20.25" customHeight="1">
      <c r="A57" s="32"/>
      <c r="B57" s="70">
        <v>6</v>
      </c>
      <c r="C57" s="34" t="s">
        <v>126</v>
      </c>
      <c r="D57" s="36">
        <v>8983900</v>
      </c>
    </row>
    <row r="58" spans="1:4" ht="20.25" customHeight="1">
      <c r="A58" s="67"/>
      <c r="B58" s="71">
        <v>7</v>
      </c>
      <c r="C58" s="68" t="s">
        <v>68</v>
      </c>
      <c r="D58" s="74">
        <v>3200000</v>
      </c>
    </row>
    <row r="59" spans="1:4" ht="20.25" customHeight="1">
      <c r="A59" s="29"/>
      <c r="B59" s="30">
        <v>8</v>
      </c>
      <c r="C59" s="25" t="s">
        <v>127</v>
      </c>
      <c r="D59" s="27">
        <v>5000000</v>
      </c>
    </row>
    <row r="60" spans="1:4" s="12" customFormat="1" ht="20.25" customHeight="1">
      <c r="A60" s="8" t="s">
        <v>65</v>
      </c>
      <c r="B60" s="9" t="s">
        <v>39</v>
      </c>
      <c r="C60" s="9"/>
      <c r="D60" s="11">
        <f>SUM(D61:D65)</f>
        <v>76095700</v>
      </c>
    </row>
    <row r="61" spans="1:4" ht="20.25" customHeight="1">
      <c r="A61" s="29"/>
      <c r="B61" s="30">
        <v>1</v>
      </c>
      <c r="C61" s="25" t="s">
        <v>128</v>
      </c>
      <c r="D61" s="27">
        <v>25000000</v>
      </c>
    </row>
    <row r="62" spans="1:4" ht="20.25" customHeight="1">
      <c r="A62" s="65"/>
      <c r="B62" s="69">
        <v>2</v>
      </c>
      <c r="C62" s="66" t="s">
        <v>129</v>
      </c>
      <c r="D62" s="75">
        <v>3925000</v>
      </c>
    </row>
    <row r="63" spans="1:4" ht="20.25" customHeight="1">
      <c r="A63" s="65"/>
      <c r="B63" s="69">
        <v>3</v>
      </c>
      <c r="C63" s="66" t="s">
        <v>130</v>
      </c>
      <c r="D63" s="75">
        <v>1354000</v>
      </c>
    </row>
    <row r="64" spans="1:4" ht="20.25" customHeight="1">
      <c r="A64" s="29"/>
      <c r="B64" s="30">
        <v>4</v>
      </c>
      <c r="C64" s="25" t="s">
        <v>131</v>
      </c>
      <c r="D64" s="27">
        <v>816700</v>
      </c>
    </row>
    <row r="65" spans="1:5" ht="20.25" customHeight="1">
      <c r="A65" s="29"/>
      <c r="B65" s="30">
        <v>5</v>
      </c>
      <c r="C65" s="25" t="s">
        <v>135</v>
      </c>
      <c r="D65" s="27">
        <v>45000000</v>
      </c>
    </row>
    <row r="66" spans="1:5" s="12" customFormat="1" ht="20.25" customHeight="1">
      <c r="A66" s="8" t="s">
        <v>132</v>
      </c>
      <c r="B66" s="9" t="s">
        <v>133</v>
      </c>
      <c r="C66" s="9"/>
      <c r="D66" s="11">
        <f>D67</f>
        <v>15000000</v>
      </c>
    </row>
    <row r="67" spans="1:5" ht="20.25" customHeight="1">
      <c r="A67" s="32"/>
      <c r="B67" s="70">
        <v>1</v>
      </c>
      <c r="C67" s="34" t="s">
        <v>134</v>
      </c>
      <c r="D67" s="36">
        <v>15000000</v>
      </c>
    </row>
    <row r="68" spans="1:5" s="37" customFormat="1" ht="27.75" customHeight="1">
      <c r="A68" s="40" t="s">
        <v>42</v>
      </c>
      <c r="B68" s="41"/>
      <c r="C68" s="42"/>
      <c r="D68" s="39">
        <f>SUM(D22,D36,D51,D60,D66)</f>
        <v>1572841767</v>
      </c>
    </row>
    <row r="69" spans="1:5" s="37" customFormat="1" ht="7.5" customHeight="1">
      <c r="A69" s="38"/>
      <c r="B69" s="38"/>
      <c r="C69" s="38"/>
    </row>
    <row r="70" spans="1:5" s="37" customFormat="1" ht="6" customHeight="1">
      <c r="A70" s="38"/>
      <c r="B70" s="38"/>
      <c r="C70" s="38"/>
    </row>
    <row r="71" spans="1:5" s="37" customFormat="1" ht="15.75" customHeight="1">
      <c r="A71" s="38"/>
      <c r="B71" s="38"/>
      <c r="C71" s="38"/>
      <c r="D71" s="60" t="s">
        <v>94</v>
      </c>
      <c r="E71" s="72"/>
    </row>
    <row r="72" spans="1:5" s="37" customFormat="1" ht="15.75" customHeight="1">
      <c r="A72" s="38"/>
      <c r="B72" s="38"/>
      <c r="C72" s="38"/>
      <c r="D72" s="48" t="s">
        <v>95</v>
      </c>
      <c r="E72" s="48"/>
    </row>
    <row r="73" spans="1:5" s="37" customFormat="1" ht="34.5" customHeight="1">
      <c r="A73" s="38"/>
      <c r="B73" s="38"/>
      <c r="C73" s="38"/>
      <c r="D73" s="49"/>
      <c r="E73" s="49"/>
    </row>
    <row r="74" spans="1:5" s="37" customFormat="1" ht="15.75" customHeight="1">
      <c r="A74" s="38"/>
      <c r="B74" s="38"/>
      <c r="C74" s="38"/>
      <c r="D74" s="49"/>
      <c r="E74" s="49"/>
    </row>
    <row r="75" spans="1:5" s="37" customFormat="1" ht="15.75" customHeight="1">
      <c r="A75" s="38"/>
      <c r="B75" s="38"/>
      <c r="C75" s="38"/>
      <c r="D75" s="50" t="s">
        <v>96</v>
      </c>
      <c r="E75" s="50"/>
    </row>
  </sheetData>
  <mergeCells count="18">
    <mergeCell ref="B66:C66"/>
    <mergeCell ref="D72:E72"/>
    <mergeCell ref="D75:E75"/>
    <mergeCell ref="B51:C51"/>
    <mergeCell ref="B60:C60"/>
    <mergeCell ref="A68:C68"/>
    <mergeCell ref="B14:C14"/>
    <mergeCell ref="B17:C17"/>
    <mergeCell ref="A19:C19"/>
    <mergeCell ref="A21:D21"/>
    <mergeCell ref="B22:C22"/>
    <mergeCell ref="B36:C36"/>
    <mergeCell ref="A1:D1"/>
    <mergeCell ref="A2:D2"/>
    <mergeCell ref="A4:C4"/>
    <mergeCell ref="A5:D5"/>
    <mergeCell ref="B6:C6"/>
    <mergeCell ref="B8:C8"/>
  </mergeCells>
  <conditionalFormatting sqref="A22:D67">
    <cfRule type="expression" dxfId="18" priority="20">
      <formula>ISTEXT($A22)</formula>
    </cfRule>
  </conditionalFormatting>
  <conditionalFormatting sqref="A6:D6">
    <cfRule type="expression" dxfId="17" priority="19">
      <formula>ISTEXT($A6)</formula>
    </cfRule>
  </conditionalFormatting>
  <conditionalFormatting sqref="A8:D8">
    <cfRule type="expression" dxfId="16" priority="18">
      <formula>ISTEXT($A8)</formula>
    </cfRule>
  </conditionalFormatting>
  <conditionalFormatting sqref="A14:D14">
    <cfRule type="expression" dxfId="15" priority="17">
      <formula>ISTEXT($A14)</formula>
    </cfRule>
  </conditionalFormatting>
  <conditionalFormatting sqref="A8:D8">
    <cfRule type="expression" dxfId="14" priority="16">
      <formula>ISTEXT($A8)</formula>
    </cfRule>
  </conditionalFormatting>
  <conditionalFormatting sqref="A14:D14">
    <cfRule type="expression" dxfId="13" priority="15">
      <formula>ISTEXT($A14)</formula>
    </cfRule>
  </conditionalFormatting>
  <conditionalFormatting sqref="A14:D14">
    <cfRule type="expression" dxfId="12" priority="14">
      <formula>ISTEXT($A14)</formula>
    </cfRule>
  </conditionalFormatting>
  <conditionalFormatting sqref="A22:D22">
    <cfRule type="expression" dxfId="11" priority="13">
      <formula>ISTEXT($A22)</formula>
    </cfRule>
  </conditionalFormatting>
  <conditionalFormatting sqref="A36:D36">
    <cfRule type="expression" dxfId="10" priority="12">
      <formula>ISTEXT($A36)</formula>
    </cfRule>
  </conditionalFormatting>
  <conditionalFormatting sqref="A51:D51">
    <cfRule type="expression" dxfId="9" priority="11">
      <formula>ISTEXT($A51)</formula>
    </cfRule>
  </conditionalFormatting>
  <conditionalFormatting sqref="A60:D60">
    <cfRule type="expression" dxfId="8" priority="10">
      <formula>ISTEXT($A60)</formula>
    </cfRule>
  </conditionalFormatting>
  <conditionalFormatting sqref="A17:D17">
    <cfRule type="expression" dxfId="7" priority="9">
      <formula>ISTEXT($A17)</formula>
    </cfRule>
  </conditionalFormatting>
  <conditionalFormatting sqref="A17:D17">
    <cfRule type="expression" dxfId="6" priority="8">
      <formula>ISTEXT($A17)</formula>
    </cfRule>
  </conditionalFormatting>
  <conditionalFormatting sqref="A17:D17">
    <cfRule type="expression" dxfId="5" priority="7">
      <formula>ISTEXT($A17)</formula>
    </cfRule>
  </conditionalFormatting>
  <conditionalFormatting sqref="A17:D17">
    <cfRule type="expression" dxfId="4" priority="6">
      <formula>ISTEXT($A17)</formula>
    </cfRule>
  </conditionalFormatting>
  <conditionalFormatting sqref="A17:D17">
    <cfRule type="expression" dxfId="3" priority="5">
      <formula>ISTEXT($A17)</formula>
    </cfRule>
  </conditionalFormatting>
  <conditionalFormatting sqref="A17:D17">
    <cfRule type="expression" dxfId="2" priority="4">
      <formula>ISTEXT($A17)</formula>
    </cfRule>
  </conditionalFormatting>
  <conditionalFormatting sqref="A66:D66">
    <cfRule type="expression" dxfId="1" priority="3">
      <formula>ISTEXT($A66)</formula>
    </cfRule>
  </conditionalFormatting>
  <conditionalFormatting sqref="A66:D66">
    <cfRule type="expression" dxfId="0" priority="2">
      <formula>ISTEXT($A66)</formula>
    </cfRule>
  </conditionalFormatting>
  <pageMargins left="0.70866141732283472" right="0.70866141732283472" top="0.74803149606299213" bottom="0.74803149606299213" header="0.31496062992125984" footer="0.31496062992125984"/>
  <pageSetup paperSize="20000" scale="7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topLeftCell="A10" workbookViewId="0">
      <selection activeCell="B31" sqref="B31"/>
    </sheetView>
  </sheetViews>
  <sheetFormatPr defaultRowHeight="15"/>
  <cols>
    <col min="2" max="2" width="74.42578125" customWidth="1"/>
  </cols>
  <sheetData>
    <row r="1" spans="1:5">
      <c r="A1">
        <v>1</v>
      </c>
      <c r="B1" t="s">
        <v>10</v>
      </c>
      <c r="C1">
        <v>322672048</v>
      </c>
      <c r="D1">
        <v>305243041</v>
      </c>
      <c r="E1">
        <v>17429007</v>
      </c>
    </row>
    <row r="2" spans="1:5">
      <c r="A2" t="s">
        <v>45</v>
      </c>
      <c r="B2" t="s">
        <v>43</v>
      </c>
      <c r="C2">
        <v>248669127</v>
      </c>
      <c r="D2">
        <v>240845620</v>
      </c>
      <c r="E2">
        <v>7823507</v>
      </c>
    </row>
    <row r="3" spans="1:5">
      <c r="A3" t="s">
        <v>45</v>
      </c>
      <c r="B3" t="s">
        <v>14</v>
      </c>
      <c r="C3">
        <v>43105127</v>
      </c>
      <c r="D3">
        <v>43370420</v>
      </c>
      <c r="E3">
        <v>265293</v>
      </c>
    </row>
    <row r="4" spans="1:5">
      <c r="A4" t="s">
        <v>45</v>
      </c>
      <c r="B4" t="s">
        <v>15</v>
      </c>
      <c r="C4">
        <v>5280000</v>
      </c>
      <c r="D4">
        <v>5280000</v>
      </c>
      <c r="E4">
        <v>0</v>
      </c>
    </row>
    <row r="5" spans="1:5">
      <c r="A5" t="s">
        <v>45</v>
      </c>
      <c r="B5" t="s">
        <v>44</v>
      </c>
      <c r="C5">
        <v>207000</v>
      </c>
      <c r="D5">
        <v>207000</v>
      </c>
      <c r="E5">
        <v>0</v>
      </c>
    </row>
    <row r="6" spans="1:5">
      <c r="A6" t="s">
        <v>45</v>
      </c>
      <c r="B6" t="s">
        <v>16</v>
      </c>
      <c r="C6">
        <v>5200000</v>
      </c>
      <c r="D6">
        <v>5200000</v>
      </c>
      <c r="E6">
        <v>0</v>
      </c>
    </row>
    <row r="7" spans="1:5">
      <c r="A7" t="s">
        <v>45</v>
      </c>
      <c r="B7" t="s">
        <v>17</v>
      </c>
      <c r="C7">
        <v>31391621</v>
      </c>
      <c r="D7">
        <v>21786121</v>
      </c>
      <c r="E7">
        <v>9605500</v>
      </c>
    </row>
    <row r="8" spans="1:5">
      <c r="A8" t="s">
        <v>45</v>
      </c>
      <c r="B8" t="s">
        <v>18</v>
      </c>
      <c r="C8">
        <v>5740200</v>
      </c>
      <c r="D8">
        <v>5740200</v>
      </c>
      <c r="E8">
        <v>0</v>
      </c>
    </row>
    <row r="9" spans="1:5">
      <c r="A9" t="s">
        <v>45</v>
      </c>
      <c r="B9" t="s">
        <v>19</v>
      </c>
      <c r="C9">
        <v>11029100</v>
      </c>
      <c r="D9">
        <v>11029100</v>
      </c>
      <c r="E9">
        <v>0</v>
      </c>
    </row>
    <row r="10" spans="1:5">
      <c r="A10" t="s">
        <v>45</v>
      </c>
      <c r="B10" t="s">
        <v>20</v>
      </c>
      <c r="C10">
        <v>1675000</v>
      </c>
      <c r="D10">
        <v>1675000</v>
      </c>
      <c r="E10">
        <v>0</v>
      </c>
    </row>
    <row r="11" spans="1:5">
      <c r="A11" t="s">
        <v>45</v>
      </c>
      <c r="B11" t="s">
        <v>21</v>
      </c>
      <c r="C11">
        <v>200000</v>
      </c>
      <c r="D11">
        <v>200000</v>
      </c>
      <c r="E11">
        <v>0</v>
      </c>
    </row>
    <row r="12" spans="1:5">
      <c r="A12" t="s">
        <v>45</v>
      </c>
      <c r="B12" t="s">
        <v>22</v>
      </c>
      <c r="C12">
        <v>23967000</v>
      </c>
      <c r="D12">
        <v>23967000</v>
      </c>
      <c r="E12">
        <v>0</v>
      </c>
    </row>
    <row r="13" spans="1:5">
      <c r="A13">
        <v>2</v>
      </c>
      <c r="B13" t="s">
        <v>23</v>
      </c>
      <c r="C13">
        <v>803965800</v>
      </c>
      <c r="D13">
        <v>680252200</v>
      </c>
      <c r="E13">
        <v>123713600</v>
      </c>
    </row>
    <row r="14" spans="1:5">
      <c r="A14" t="s">
        <v>45</v>
      </c>
      <c r="B14" t="s">
        <v>24</v>
      </c>
      <c r="C14">
        <v>8400000</v>
      </c>
      <c r="D14">
        <v>8400000</v>
      </c>
      <c r="E14">
        <v>0</v>
      </c>
    </row>
    <row r="15" spans="1:5">
      <c r="A15" t="s">
        <v>45</v>
      </c>
      <c r="B15" t="s">
        <v>25</v>
      </c>
      <c r="C15">
        <v>19500000</v>
      </c>
      <c r="D15">
        <v>19500000</v>
      </c>
      <c r="E15">
        <v>0</v>
      </c>
    </row>
    <row r="16" spans="1:5">
      <c r="A16" t="s">
        <v>45</v>
      </c>
      <c r="B16" t="s">
        <v>26</v>
      </c>
      <c r="C16">
        <v>6534300</v>
      </c>
      <c r="D16">
        <v>6534300</v>
      </c>
      <c r="E16">
        <v>0</v>
      </c>
    </row>
    <row r="17" spans="1:5">
      <c r="A17" t="s">
        <v>45</v>
      </c>
      <c r="B17" t="s">
        <v>27</v>
      </c>
      <c r="C17">
        <v>469897000</v>
      </c>
      <c r="D17">
        <v>401292800</v>
      </c>
      <c r="E17">
        <v>68604200</v>
      </c>
    </row>
    <row r="18" spans="1:5">
      <c r="A18" t="s">
        <v>45</v>
      </c>
      <c r="B18" t="s">
        <v>28</v>
      </c>
      <c r="C18">
        <v>264654500</v>
      </c>
      <c r="D18">
        <v>209545100</v>
      </c>
      <c r="E18">
        <v>55109400</v>
      </c>
    </row>
    <row r="19" spans="1:5">
      <c r="A19" t="s">
        <v>45</v>
      </c>
      <c r="B19" t="s">
        <v>29</v>
      </c>
      <c r="C19">
        <v>30000000</v>
      </c>
      <c r="D19">
        <v>30000000</v>
      </c>
      <c r="E19">
        <v>0</v>
      </c>
    </row>
    <row r="20" spans="1:5">
      <c r="A20" t="s">
        <v>45</v>
      </c>
      <c r="B20" t="s">
        <v>30</v>
      </c>
      <c r="C20">
        <v>4980000</v>
      </c>
      <c r="D20">
        <v>4980000</v>
      </c>
      <c r="E20">
        <v>0</v>
      </c>
    </row>
    <row r="21" spans="1:5">
      <c r="A21">
        <v>3</v>
      </c>
      <c r="B21" t="s">
        <v>31</v>
      </c>
      <c r="C21">
        <v>46348500</v>
      </c>
      <c r="D21">
        <v>46348500</v>
      </c>
      <c r="E21">
        <v>0</v>
      </c>
    </row>
    <row r="22" spans="1:5">
      <c r="A22" t="s">
        <v>45</v>
      </c>
      <c r="B22" t="s">
        <v>32</v>
      </c>
      <c r="C22">
        <v>13000000</v>
      </c>
      <c r="D22">
        <v>13000000</v>
      </c>
      <c r="E22">
        <v>0</v>
      </c>
    </row>
    <row r="23" spans="1:5">
      <c r="A23" t="s">
        <v>45</v>
      </c>
      <c r="B23" t="s">
        <v>33</v>
      </c>
      <c r="C23">
        <v>14576000</v>
      </c>
      <c r="D23">
        <v>14576000</v>
      </c>
      <c r="E23">
        <v>0</v>
      </c>
    </row>
    <row r="24" spans="1:5">
      <c r="A24" t="s">
        <v>45</v>
      </c>
      <c r="B24" t="s">
        <v>34</v>
      </c>
      <c r="C24">
        <v>4500000</v>
      </c>
      <c r="D24">
        <v>4500000</v>
      </c>
      <c r="E24">
        <v>0</v>
      </c>
    </row>
    <row r="25" spans="1:5">
      <c r="A25" t="s">
        <v>45</v>
      </c>
      <c r="B25" t="s">
        <v>35</v>
      </c>
      <c r="C25">
        <v>1035000</v>
      </c>
      <c r="D25">
        <v>1035000</v>
      </c>
      <c r="E25">
        <v>0</v>
      </c>
    </row>
    <row r="26" spans="1:5">
      <c r="A26" t="s">
        <v>45</v>
      </c>
      <c r="B26" t="s">
        <v>36</v>
      </c>
      <c r="C26">
        <v>7202500</v>
      </c>
      <c r="D26">
        <v>7202500</v>
      </c>
      <c r="E26">
        <v>0</v>
      </c>
    </row>
    <row r="27" spans="1:5">
      <c r="A27" t="s">
        <v>45</v>
      </c>
      <c r="B27" t="s">
        <v>37</v>
      </c>
      <c r="C27">
        <v>1035000</v>
      </c>
      <c r="D27">
        <v>1035000</v>
      </c>
      <c r="E27">
        <v>0</v>
      </c>
    </row>
    <row r="28" spans="1:5">
      <c r="A28" t="s">
        <v>45</v>
      </c>
      <c r="B28" t="s">
        <v>38</v>
      </c>
      <c r="C28">
        <v>5000000</v>
      </c>
      <c r="D28">
        <v>5000000</v>
      </c>
      <c r="E28">
        <v>0</v>
      </c>
    </row>
    <row r="29" spans="1:5">
      <c r="A29">
        <v>4</v>
      </c>
      <c r="B29" t="s">
        <v>39</v>
      </c>
      <c r="C29">
        <v>45000000</v>
      </c>
      <c r="D29">
        <v>45000000</v>
      </c>
      <c r="E29">
        <v>0</v>
      </c>
    </row>
    <row r="30" spans="1:5">
      <c r="A30" t="s">
        <v>45</v>
      </c>
      <c r="B30" t="s">
        <v>40</v>
      </c>
      <c r="C30">
        <v>20000000</v>
      </c>
      <c r="D30">
        <v>20000000</v>
      </c>
      <c r="E30">
        <v>0</v>
      </c>
    </row>
    <row r="31" spans="1:5">
      <c r="A31" t="s">
        <v>45</v>
      </c>
      <c r="B31" t="s">
        <v>41</v>
      </c>
      <c r="C31">
        <v>25000000</v>
      </c>
      <c r="D31">
        <v>25000000</v>
      </c>
      <c r="E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REALISASI APBDES 2019</vt:lpstr>
      <vt:lpstr>APBDES 2020</vt:lpstr>
      <vt:lpstr>Sheet1</vt:lpstr>
      <vt:lpstr>'APBDES 2020'!Print_Area</vt:lpstr>
      <vt:lpstr>'REALISASI APBDES 2019'!Print_Area</vt:lpstr>
      <vt:lpstr>'APBDES 2020'!Print_Titles</vt:lpstr>
      <vt:lpstr>'REALISASI APBDES 2019'!Print_Titles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2020-01-01T04:34:11Z</dcterms:modified>
</cp:coreProperties>
</file>