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LAP DD III" sheetId="2" r:id="rId1"/>
  </sheets>
  <externalReferences>
    <externalReference r:id="rId2"/>
  </externalReferences>
  <definedNames>
    <definedName name="FOTO" localSheetId="0">INDEX(#REF!,MATCH(#REF!,#REF!))</definedName>
    <definedName name="FOTO">INDEX(#REF!,MATCH(#REF!,#REF!))</definedName>
    <definedName name="gn" localSheetId="0">INDEX(#REF!,MATCH(#REF!,#REF!))</definedName>
    <definedName name="gn">INDEX(#REF!,MATCH(#REF!,#REF!))</definedName>
    <definedName name="_xlnm.Print_Area" localSheetId="0">'LAP DD III'!$A$1:$P$72</definedName>
  </definedNames>
  <calcPr calcId="125725"/>
</workbook>
</file>

<file path=xl/calcChain.xml><?xml version="1.0" encoding="utf-8"?>
<calcChain xmlns="http://schemas.openxmlformats.org/spreadsheetml/2006/main">
  <c r="I98" i="2"/>
  <c r="F67"/>
  <c r="O58"/>
  <c r="K57"/>
  <c r="K56"/>
  <c r="J56"/>
  <c r="J55"/>
  <c r="I55"/>
  <c r="K55" s="1"/>
  <c r="K54"/>
  <c r="K53"/>
  <c r="J53"/>
  <c r="J52"/>
  <c r="I52"/>
  <c r="I51" s="1"/>
  <c r="K51" s="1"/>
  <c r="J51"/>
  <c r="K50"/>
  <c r="J49"/>
  <c r="K49" s="1"/>
  <c r="J48"/>
  <c r="I48"/>
  <c r="K48" s="1"/>
  <c r="K47"/>
  <c r="K46"/>
  <c r="K45"/>
  <c r="K44"/>
  <c r="K43"/>
  <c r="K42"/>
  <c r="K41"/>
  <c r="J40"/>
  <c r="I40"/>
  <c r="K40" s="1"/>
  <c r="K39"/>
  <c r="K38"/>
  <c r="K37"/>
  <c r="K36"/>
  <c r="K35"/>
  <c r="K34"/>
  <c r="K33"/>
  <c r="K32"/>
  <c r="K31"/>
  <c r="K30"/>
  <c r="K29"/>
  <c r="J28"/>
  <c r="I28"/>
  <c r="K28" s="1"/>
  <c r="K27"/>
  <c r="J26"/>
  <c r="K26" s="1"/>
  <c r="J25"/>
  <c r="I25"/>
  <c r="K25" s="1"/>
  <c r="K24"/>
  <c r="J23"/>
  <c r="K23" s="1"/>
  <c r="J22"/>
  <c r="I22"/>
  <c r="K22" s="1"/>
  <c r="J21"/>
  <c r="I21"/>
  <c r="K21" s="1"/>
  <c r="K20"/>
  <c r="J20"/>
  <c r="K19"/>
  <c r="J19"/>
  <c r="K18"/>
  <c r="J18"/>
  <c r="K17"/>
  <c r="J17"/>
  <c r="J16"/>
  <c r="I16"/>
  <c r="K16" s="1"/>
  <c r="K15" s="1"/>
  <c r="J15"/>
  <c r="J58" s="1"/>
  <c r="K14"/>
  <c r="K13"/>
  <c r="I12"/>
  <c r="J11"/>
  <c r="K11" s="1"/>
  <c r="J10"/>
  <c r="J12" s="1"/>
  <c r="I8"/>
  <c r="J64" l="1"/>
  <c r="F66"/>
  <c r="K12"/>
  <c r="K10"/>
  <c r="I15"/>
  <c r="I58" s="1"/>
  <c r="K58" s="1"/>
  <c r="K52"/>
  <c r="I64"/>
  <c r="O38" l="1"/>
  <c r="O37" l="1"/>
  <c r="O36" l="1"/>
  <c r="O42" l="1"/>
  <c r="O41" l="1"/>
  <c r="O35" l="1"/>
  <c r="O34" l="1"/>
  <c r="O33" l="1"/>
  <c r="O32" l="1"/>
  <c r="O31" l="1"/>
  <c r="O30" l="1"/>
  <c r="O29" l="1"/>
</calcChain>
</file>

<file path=xl/sharedStrings.xml><?xml version="1.0" encoding="utf-8"?>
<sst xmlns="http://schemas.openxmlformats.org/spreadsheetml/2006/main" count="167" uniqueCount="92">
  <si>
    <t>LAPORAN REALISASI PENYERAPAN DAN CAPAIAN OUTPUT DANA DESA  TAHAP III  TAHUN ANGGARAN 2019</t>
  </si>
  <si>
    <t>PEMERINTAH DESA SOKO KECAMATAN BAGELEN KABUPATEN PURWOREJO</t>
  </si>
  <si>
    <t>NO</t>
  </si>
  <si>
    <t>URAIAN</t>
  </si>
  <si>
    <t>URAIAN OUTPUT</t>
  </si>
  <si>
    <t>VOLUME OUTPUT</t>
  </si>
  <si>
    <t>CARA PENGADAAN</t>
  </si>
  <si>
    <t>ANGGARAN</t>
  </si>
  <si>
    <t>REALISASI</t>
  </si>
  <si>
    <t>SALDO</t>
  </si>
  <si>
    <t>% CAPAIAN OUTPUT</t>
  </si>
  <si>
    <t>TENAGA KERJA</t>
  </si>
  <si>
    <t>DURASI</t>
  </si>
  <si>
    <t>UPAH</t>
  </si>
  <si>
    <t>KET</t>
  </si>
  <si>
    <t>RP</t>
  </si>
  <si>
    <t>PENDAPATAN</t>
  </si>
  <si>
    <t>1.</t>
  </si>
  <si>
    <t>Pendapatan Transfer</t>
  </si>
  <si>
    <t>2.</t>
  </si>
  <si>
    <t>Dana Desa</t>
  </si>
  <si>
    <t>- Tahap Pertama</t>
  </si>
  <si>
    <t>- Tahap Kedua</t>
  </si>
  <si>
    <t>- Tahap Ketiga</t>
  </si>
  <si>
    <t>JUMLAH PENDAPATAN</t>
  </si>
  <si>
    <t>BELANJA BANTUAN KE DESA</t>
  </si>
  <si>
    <t>Bidang Pelaksaan Pembangunan Desa</t>
  </si>
  <si>
    <t>Penyusunan Dokumen Perencanaa &amp; Keuangan</t>
  </si>
  <si>
    <t>Penyusunan RPJMDES</t>
  </si>
  <si>
    <t>Dokumen</t>
  </si>
  <si>
    <t>1 Paket</t>
  </si>
  <si>
    <t>Swakelola</t>
  </si>
  <si>
    <t>Penyusunan Perubahan APBDES</t>
  </si>
  <si>
    <t>Penyusunan APBDES 2020</t>
  </si>
  <si>
    <t>Penyusunan RKP 2020</t>
  </si>
  <si>
    <t>Penyelenggaraan PAUD / TK</t>
  </si>
  <si>
    <t>Insentif Guru TK</t>
  </si>
  <si>
    <t>Insentip</t>
  </si>
  <si>
    <t>1 Tahun</t>
  </si>
  <si>
    <t>Penyelenggaraan Posyandu</t>
  </si>
  <si>
    <t>Penyelenggaraan Posyandu Balita</t>
  </si>
  <si>
    <t>Posyandu</t>
  </si>
  <si>
    <t>swakelola</t>
  </si>
  <si>
    <t xml:space="preserve"> </t>
  </si>
  <si>
    <t>Pembangunan Jalan Lingkungan / Gang</t>
  </si>
  <si>
    <t>Pemb. Rabat Beton 1 Rt 1 Rw 3</t>
  </si>
  <si>
    <t>Rabat Beton</t>
  </si>
  <si>
    <t>Pemb. Rabat Beton Rt 3 Rw 4</t>
  </si>
  <si>
    <t>Pemb. Rabat Beton Rt 1 Rw 5</t>
  </si>
  <si>
    <t>Pemb. Rabat Beton 1 Rt 2 Rw 5</t>
  </si>
  <si>
    <t>Pemb. Rabat Beton 2 Rt 2 Rw 5</t>
  </si>
  <si>
    <t>Pemb. Rabat Beton Rt 1 Rw 4</t>
  </si>
  <si>
    <t>Pemb. Rabat Beton Rt 3 Rw 5</t>
  </si>
  <si>
    <t>Pemb. Rabat Beton Rt 2 Rw 2</t>
  </si>
  <si>
    <t>Pemb. Rabat Beton Rt 2 Rw 3</t>
  </si>
  <si>
    <t>Pemb. Rabat Beton 2 Rt 1 Rw 3</t>
  </si>
  <si>
    <t>Kegiatan Pembangunan dan pengadaan Talud</t>
  </si>
  <si>
    <t>Pemb. Talud  Rt 1 Rw 3</t>
  </si>
  <si>
    <t>Talud</t>
  </si>
  <si>
    <t>Pemb. Talud  2 Rt 2 Rw 5</t>
  </si>
  <si>
    <t>Pemb. Talud  Rt 3 Rw 5</t>
  </si>
  <si>
    <t>14 orang</t>
  </si>
  <si>
    <t>Pemb. Talud  Rt 2 Rw 4</t>
  </si>
  <si>
    <t>Pemb. Talud  Rt 3 Rw 4</t>
  </si>
  <si>
    <t>Pemb. Talud 1  Rt 2 Rw 5</t>
  </si>
  <si>
    <t>Pembuatan Web Desa</t>
  </si>
  <si>
    <t>Pembuatan Website Desa</t>
  </si>
  <si>
    <t>Website</t>
  </si>
  <si>
    <t>3.</t>
  </si>
  <si>
    <t>Bidang Pembinaan Kemasyarakatan</t>
  </si>
  <si>
    <t>Keg. Pembangunan &amp; Pelestarian Seni &amp; Budaya</t>
  </si>
  <si>
    <t>Merti Desa</t>
  </si>
  <si>
    <t>1 Desa</t>
  </si>
  <si>
    <t>Pengadaan Alat Kesenian</t>
  </si>
  <si>
    <t>Pengadaan Alat Rebana</t>
  </si>
  <si>
    <t>Alat Kesenian</t>
  </si>
  <si>
    <t>3 Set</t>
  </si>
  <si>
    <t>JUMLAH BELANJA</t>
  </si>
  <si>
    <t>PEMBIAYAAN</t>
  </si>
  <si>
    <t>PENGELUARAN PEMBIAYAAN</t>
  </si>
  <si>
    <t>-</t>
  </si>
  <si>
    <t xml:space="preserve"> JUMLAH PEMBIAYAAN</t>
  </si>
  <si>
    <t>JUMLAH (PENDAPATAN - BELANJA - PEMBIAYAAN)</t>
  </si>
  <si>
    <t>ket</t>
  </si>
  <si>
    <t>- Prosentase penyerapan dana</t>
  </si>
  <si>
    <t>Soko, 31 Desember 2019</t>
  </si>
  <si>
    <t>- Prosentase Capaian output</t>
  </si>
  <si>
    <t>Menyetujui</t>
  </si>
  <si>
    <t>KAUR KEUANGAN  DESA SOKO</t>
  </si>
  <si>
    <t>KEPALA DESA SOKO</t>
  </si>
  <si>
    <t>SRI RAHAYU</t>
  </si>
  <si>
    <t>MULYONO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</si>
</sst>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General\ &quot;orang&quot;"/>
    <numFmt numFmtId="166" formatCode="General\ &quot;hari&quot;"/>
    <numFmt numFmtId="167" formatCode="General\ &quot;m3&quot;"/>
    <numFmt numFmtId="168" formatCode="&quot;Rabat Beton &quot;\ General"/>
    <numFmt numFmtId="169" formatCode="General\ &quot;M&quot;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sz val="12"/>
      <color theme="0"/>
      <name val="Bookman Old Style"/>
      <family val="1"/>
    </font>
    <font>
      <i/>
      <sz val="12"/>
      <color theme="1"/>
      <name val="Bookman Old Style"/>
      <family val="1"/>
    </font>
    <font>
      <b/>
      <u/>
      <sz val="12"/>
      <color theme="1"/>
      <name val="Bookman Old Style"/>
      <family val="1"/>
    </font>
    <font>
      <sz val="10"/>
      <name val="Arial"/>
      <family val="2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  <xf numFmtId="0" fontId="9" fillId="0" borderId="0"/>
    <xf numFmtId="0" fontId="2" fillId="0" borderId="0"/>
  </cellStyleXfs>
  <cellXfs count="312">
    <xf numFmtId="0" fontId="0" fillId="0" borderId="0" xfId="0"/>
    <xf numFmtId="0" fontId="3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4" fillId="0" borderId="1" xfId="2" applyFont="1" applyBorder="1" applyAlignment="1">
      <alignment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41" fontId="4" fillId="0" borderId="0" xfId="3" applyFont="1" applyAlignment="1">
      <alignment vertical="center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center" vertical="center" wrapText="1"/>
    </xf>
    <xf numFmtId="3" fontId="5" fillId="3" borderId="2" xfId="2" applyNumberFormat="1" applyFont="1" applyFill="1" applyBorder="1" applyAlignment="1">
      <alignment horizontal="right" vertical="center" wrapText="1" indent="1"/>
    </xf>
    <xf numFmtId="41" fontId="5" fillId="3" borderId="2" xfId="4" applyFont="1" applyFill="1" applyBorder="1" applyAlignment="1">
      <alignment vertical="center" wrapText="1"/>
    </xf>
    <xf numFmtId="41" fontId="4" fillId="0" borderId="0" xfId="2" applyNumberFormat="1" applyFont="1" applyAlignment="1">
      <alignment vertical="center"/>
    </xf>
    <xf numFmtId="0" fontId="4" fillId="0" borderId="6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 wrapText="1"/>
    </xf>
    <xf numFmtId="3" fontId="4" fillId="0" borderId="2" xfId="2" applyNumberFormat="1" applyFont="1" applyBorder="1" applyAlignment="1">
      <alignment horizontal="right" vertical="center" wrapText="1" indent="1"/>
    </xf>
    <xf numFmtId="164" fontId="4" fillId="0" borderId="2" xfId="5" applyNumberFormat="1" applyFont="1" applyBorder="1" applyAlignment="1">
      <alignment vertical="center" wrapText="1"/>
    </xf>
    <xf numFmtId="3" fontId="4" fillId="4" borderId="2" xfId="2" applyNumberFormat="1" applyFont="1" applyFill="1" applyBorder="1" applyAlignment="1">
      <alignment horizontal="right" vertical="center" wrapText="1" indent="1"/>
    </xf>
    <xf numFmtId="0" fontId="4" fillId="0" borderId="3" xfId="2" quotePrefix="1" applyFont="1" applyBorder="1" applyAlignment="1">
      <alignment horizontal="left" vertical="center" wrapText="1"/>
    </xf>
    <xf numFmtId="0" fontId="4" fillId="0" borderId="7" xfId="2" quotePrefix="1" applyFont="1" applyBorder="1" applyAlignment="1">
      <alignment horizontal="left" vertical="center" wrapText="1"/>
    </xf>
    <xf numFmtId="164" fontId="4" fillId="0" borderId="2" xfId="5" quotePrefix="1" applyNumberFormat="1" applyFont="1" applyBorder="1" applyAlignment="1">
      <alignment horizontal="right" vertical="center" wrapText="1"/>
    </xf>
    <xf numFmtId="0" fontId="3" fillId="5" borderId="6" xfId="2" applyFont="1" applyFill="1" applyBorder="1" applyAlignment="1">
      <alignment horizontal="left" vertical="center" wrapText="1"/>
    </xf>
    <xf numFmtId="0" fontId="3" fillId="5" borderId="7" xfId="2" applyFont="1" applyFill="1" applyBorder="1" applyAlignment="1">
      <alignment horizontal="left" vertical="center" wrapText="1"/>
    </xf>
    <xf numFmtId="0" fontId="3" fillId="5" borderId="3" xfId="2" applyFont="1" applyFill="1" applyBorder="1" applyAlignment="1">
      <alignment horizontal="left" vertical="center" wrapText="1"/>
    </xf>
    <xf numFmtId="0" fontId="3" fillId="5" borderId="7" xfId="2" applyFont="1" applyFill="1" applyBorder="1" applyAlignment="1">
      <alignment horizontal="left" vertical="center" wrapText="1"/>
    </xf>
    <xf numFmtId="0" fontId="3" fillId="5" borderId="2" xfId="2" applyFont="1" applyFill="1" applyBorder="1" applyAlignment="1">
      <alignment horizontal="center" vertical="center" wrapText="1"/>
    </xf>
    <xf numFmtId="3" fontId="3" fillId="5" borderId="2" xfId="2" applyNumberFormat="1" applyFont="1" applyFill="1" applyBorder="1" applyAlignment="1">
      <alignment horizontal="right" vertical="center" wrapText="1" indent="1"/>
    </xf>
    <xf numFmtId="41" fontId="3" fillId="5" borderId="2" xfId="4" quotePrefix="1" applyFont="1" applyFill="1" applyBorder="1" applyAlignment="1">
      <alignment horizontal="right" vertical="center" wrapText="1"/>
    </xf>
    <xf numFmtId="0" fontId="4" fillId="0" borderId="0" xfId="2" applyFont="1" applyBorder="1" applyAlignment="1">
      <alignment horizontal="left" vertical="center" wrapText="1"/>
    </xf>
    <xf numFmtId="0" fontId="4" fillId="0" borderId="8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41" fontId="4" fillId="0" borderId="2" xfId="4" applyFont="1" applyBorder="1" applyAlignment="1">
      <alignment vertical="center" wrapText="1"/>
    </xf>
    <xf numFmtId="0" fontId="5" fillId="6" borderId="6" xfId="2" applyFont="1" applyFill="1" applyBorder="1" applyAlignment="1">
      <alignment horizontal="left" vertical="center" wrapText="1"/>
    </xf>
    <xf numFmtId="0" fontId="5" fillId="6" borderId="7" xfId="2" applyFont="1" applyFill="1" applyBorder="1" applyAlignment="1">
      <alignment horizontal="left" vertical="center" wrapText="1"/>
    </xf>
    <xf numFmtId="0" fontId="5" fillId="6" borderId="3" xfId="2" applyFont="1" applyFill="1" applyBorder="1" applyAlignment="1">
      <alignment horizontal="left" vertical="center" wrapText="1"/>
    </xf>
    <xf numFmtId="0" fontId="5" fillId="6" borderId="7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center" vertical="center" wrapText="1"/>
    </xf>
    <xf numFmtId="3" fontId="3" fillId="6" borderId="2" xfId="2" applyNumberFormat="1" applyFont="1" applyFill="1" applyBorder="1" applyAlignment="1">
      <alignment horizontal="right" vertical="center" wrapText="1" indent="1"/>
    </xf>
    <xf numFmtId="41" fontId="4" fillId="3" borderId="2" xfId="4" applyFont="1" applyFill="1" applyBorder="1" applyAlignment="1">
      <alignment vertical="center" wrapText="1"/>
    </xf>
    <xf numFmtId="0" fontId="3" fillId="7" borderId="6" xfId="2" applyFont="1" applyFill="1" applyBorder="1" applyAlignment="1">
      <alignment horizontal="left" vertical="center" wrapText="1"/>
    </xf>
    <xf numFmtId="0" fontId="3" fillId="7" borderId="7" xfId="2" applyFont="1" applyFill="1" applyBorder="1" applyAlignment="1">
      <alignment horizontal="left" vertical="center" wrapText="1"/>
    </xf>
    <xf numFmtId="0" fontId="3" fillId="7" borderId="4" xfId="2" applyFont="1" applyFill="1" applyBorder="1" applyAlignment="1">
      <alignment horizontal="left" vertical="center" wrapText="1"/>
    </xf>
    <xf numFmtId="0" fontId="3" fillId="7" borderId="2" xfId="2" applyFont="1" applyFill="1" applyBorder="1" applyAlignment="1">
      <alignment horizontal="center" vertical="center" wrapText="1"/>
    </xf>
    <xf numFmtId="3" fontId="3" fillId="7" borderId="2" xfId="2" applyNumberFormat="1" applyFont="1" applyFill="1" applyBorder="1" applyAlignment="1">
      <alignment horizontal="right" vertical="center" wrapText="1" indent="1"/>
    </xf>
    <xf numFmtId="43" fontId="3" fillId="7" borderId="2" xfId="5" applyFont="1" applyFill="1" applyBorder="1" applyAlignment="1">
      <alignment horizontal="right" vertical="center" wrapText="1" indent="1"/>
    </xf>
    <xf numFmtId="41" fontId="3" fillId="7" borderId="2" xfId="4" applyFont="1" applyFill="1" applyBorder="1" applyAlignment="1">
      <alignment vertical="center" wrapText="1"/>
    </xf>
    <xf numFmtId="9" fontId="3" fillId="7" borderId="2" xfId="6" applyFont="1" applyFill="1" applyBorder="1" applyAlignment="1">
      <alignment horizontal="center" vertical="center" wrapText="1"/>
    </xf>
    <xf numFmtId="165" fontId="3" fillId="7" borderId="2" xfId="2" applyNumberFormat="1" applyFont="1" applyFill="1" applyBorder="1" applyAlignment="1">
      <alignment horizontal="center" vertical="center" wrapText="1"/>
    </xf>
    <xf numFmtId="166" fontId="3" fillId="7" borderId="2" xfId="2" applyNumberFormat="1" applyFont="1" applyFill="1" applyBorder="1" applyAlignment="1">
      <alignment horizontal="center" vertical="center" wrapText="1"/>
    </xf>
    <xf numFmtId="41" fontId="3" fillId="7" borderId="2" xfId="4" quotePrefix="1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3" fontId="3" fillId="2" borderId="2" xfId="2" applyNumberFormat="1" applyFont="1" applyFill="1" applyBorder="1" applyAlignment="1">
      <alignment horizontal="right" vertical="center" wrapText="1" indent="1"/>
    </xf>
    <xf numFmtId="43" fontId="3" fillId="2" borderId="2" xfId="5" applyFont="1" applyFill="1" applyBorder="1" applyAlignment="1">
      <alignment horizontal="right" vertical="center" wrapText="1" indent="1"/>
    </xf>
    <xf numFmtId="41" fontId="3" fillId="2" borderId="2" xfId="4" applyFont="1" applyFill="1" applyBorder="1" applyAlignment="1">
      <alignment vertical="center" wrapText="1"/>
    </xf>
    <xf numFmtId="0" fontId="4" fillId="0" borderId="3" xfId="2" quotePrefix="1" applyFont="1" applyBorder="1" applyAlignment="1">
      <alignment horizontal="center" vertical="center" wrapText="1"/>
    </xf>
    <xf numFmtId="0" fontId="4" fillId="0" borderId="7" xfId="2" applyFont="1" applyBorder="1" applyAlignment="1">
      <alignment vertical="center" wrapText="1"/>
    </xf>
    <xf numFmtId="3" fontId="4" fillId="0" borderId="2" xfId="2" applyNumberFormat="1" applyFont="1" applyFill="1" applyBorder="1" applyAlignment="1">
      <alignment horizontal="right" vertical="center" wrapText="1" indent="1"/>
    </xf>
    <xf numFmtId="41" fontId="4" fillId="0" borderId="2" xfId="4" applyFont="1" applyFill="1" applyBorder="1" applyAlignment="1">
      <alignment vertical="center" wrapText="1"/>
    </xf>
    <xf numFmtId="9" fontId="4" fillId="4" borderId="2" xfId="6" quotePrefix="1" applyFont="1" applyFill="1" applyBorder="1" applyAlignment="1">
      <alignment horizontal="center" vertical="center" wrapText="1"/>
    </xf>
    <xf numFmtId="0" fontId="4" fillId="0" borderId="9" xfId="2" quotePrefix="1" applyFont="1" applyBorder="1" applyAlignment="1">
      <alignment horizontal="center" vertical="center" wrapText="1"/>
    </xf>
    <xf numFmtId="0" fontId="4" fillId="0" borderId="10" xfId="2" applyFont="1" applyBorder="1" applyAlignment="1">
      <alignment horizontal="left" vertical="center" wrapText="1"/>
    </xf>
    <xf numFmtId="9" fontId="4" fillId="0" borderId="0" xfId="6" applyFont="1" applyAlignment="1">
      <alignment vertical="center"/>
    </xf>
    <xf numFmtId="0" fontId="3" fillId="2" borderId="7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41" fontId="3" fillId="2" borderId="2" xfId="4" applyFont="1" applyFill="1" applyBorder="1" applyAlignment="1">
      <alignment horizontal="right" vertical="center" wrapText="1" indent="1"/>
    </xf>
    <xf numFmtId="9" fontId="3" fillId="2" borderId="2" xfId="4" applyNumberFormat="1" applyFont="1" applyFill="1" applyBorder="1" applyAlignment="1">
      <alignment horizontal="center" vertical="center" wrapText="1"/>
    </xf>
    <xf numFmtId="165" fontId="3" fillId="2" borderId="2" xfId="2" quotePrefix="1" applyNumberFormat="1" applyFont="1" applyFill="1" applyBorder="1" applyAlignment="1">
      <alignment horizontal="center" vertical="center" wrapText="1"/>
    </xf>
    <xf numFmtId="166" fontId="3" fillId="2" borderId="5" xfId="2" quotePrefix="1" applyNumberFormat="1" applyFont="1" applyFill="1" applyBorder="1" applyAlignment="1">
      <alignment horizontal="center" vertical="center" wrapText="1"/>
    </xf>
    <xf numFmtId="41" fontId="3" fillId="2" borderId="2" xfId="4" quotePrefix="1" applyFont="1" applyFill="1" applyBorder="1" applyAlignment="1">
      <alignment horizontal="center" vertical="center" wrapText="1"/>
    </xf>
    <xf numFmtId="0" fontId="4" fillId="0" borderId="11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center" vertical="center" wrapText="1"/>
    </xf>
    <xf numFmtId="41" fontId="4" fillId="0" borderId="2" xfId="4" applyFont="1" applyFill="1" applyBorder="1" applyAlignment="1">
      <alignment horizontal="left" vertical="center" indent="1"/>
    </xf>
    <xf numFmtId="41" fontId="4" fillId="0" borderId="2" xfId="4" applyFont="1" applyFill="1" applyBorder="1" applyAlignment="1">
      <alignment horizontal="right" vertical="center" wrapText="1" indent="1"/>
    </xf>
    <xf numFmtId="9" fontId="4" fillId="0" borderId="2" xfId="6" applyFont="1" applyBorder="1" applyAlignment="1">
      <alignment horizontal="center" vertical="center" wrapText="1"/>
    </xf>
    <xf numFmtId="165" fontId="4" fillId="4" borderId="2" xfId="2" quotePrefix="1" applyNumberFormat="1" applyFont="1" applyFill="1" applyBorder="1" applyAlignment="1">
      <alignment horizontal="center" vertical="center" wrapText="1"/>
    </xf>
    <xf numFmtId="166" fontId="4" fillId="4" borderId="2" xfId="2" quotePrefix="1" applyNumberFormat="1" applyFont="1" applyFill="1" applyBorder="1" applyAlignment="1">
      <alignment horizontal="center" vertical="center" wrapText="1"/>
    </xf>
    <xf numFmtId="41" fontId="4" fillId="4" borderId="2" xfId="4" quotePrefix="1" applyFont="1" applyFill="1" applyBorder="1" applyAlignment="1">
      <alignment horizontal="center" vertical="center" wrapText="1"/>
    </xf>
    <xf numFmtId="43" fontId="4" fillId="0" borderId="0" xfId="2" applyNumberFormat="1" applyFont="1" applyAlignment="1">
      <alignment vertical="center"/>
    </xf>
    <xf numFmtId="0" fontId="4" fillId="0" borderId="11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41" fontId="4" fillId="0" borderId="0" xfId="4" applyFont="1" applyFill="1" applyBorder="1" applyAlignment="1">
      <alignment horizontal="left" vertical="center" indent="1"/>
    </xf>
    <xf numFmtId="41" fontId="4" fillId="0" borderId="0" xfId="4" applyFont="1" applyFill="1" applyBorder="1" applyAlignment="1">
      <alignment horizontal="right" vertical="center" wrapText="1" indent="1"/>
    </xf>
    <xf numFmtId="41" fontId="4" fillId="0" borderId="0" xfId="4" applyFont="1" applyFill="1" applyBorder="1" applyAlignment="1">
      <alignment vertical="center" wrapText="1"/>
    </xf>
    <xf numFmtId="9" fontId="4" fillId="0" borderId="0" xfId="6" applyFont="1" applyBorder="1" applyAlignment="1">
      <alignment horizontal="center" vertical="center" wrapText="1"/>
    </xf>
    <xf numFmtId="165" fontId="4" fillId="4" borderId="0" xfId="2" quotePrefix="1" applyNumberFormat="1" applyFont="1" applyFill="1" applyBorder="1" applyAlignment="1">
      <alignment horizontal="center" vertical="center" wrapText="1"/>
    </xf>
    <xf numFmtId="166" fontId="4" fillId="4" borderId="12" xfId="2" quotePrefix="1" applyNumberFormat="1" applyFont="1" applyFill="1" applyBorder="1" applyAlignment="1">
      <alignment horizontal="center" vertical="center" wrapText="1"/>
    </xf>
    <xf numFmtId="41" fontId="4" fillId="4" borderId="6" xfId="4" quotePrefix="1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left" vertical="center" wrapText="1"/>
    </xf>
    <xf numFmtId="41" fontId="3" fillId="5" borderId="2" xfId="4" applyFont="1" applyFill="1" applyBorder="1" applyAlignment="1">
      <alignment horizontal="left" vertical="center" indent="1"/>
    </xf>
    <xf numFmtId="41" fontId="3" fillId="5" borderId="2" xfId="4" applyFont="1" applyFill="1" applyBorder="1" applyAlignment="1">
      <alignment horizontal="right" vertical="center" wrapText="1" indent="1"/>
    </xf>
    <xf numFmtId="9" fontId="3" fillId="5" borderId="2" xfId="6" applyFont="1" applyFill="1" applyBorder="1" applyAlignment="1">
      <alignment horizontal="center" vertical="center" wrapText="1"/>
    </xf>
    <xf numFmtId="165" fontId="3" fillId="5" borderId="2" xfId="2" quotePrefix="1" applyNumberFormat="1" applyFont="1" applyFill="1" applyBorder="1" applyAlignment="1">
      <alignment horizontal="center" vertical="center" wrapText="1"/>
    </xf>
    <xf numFmtId="166" fontId="3" fillId="5" borderId="12" xfId="2" quotePrefix="1" applyNumberFormat="1" applyFont="1" applyFill="1" applyBorder="1" applyAlignment="1">
      <alignment horizontal="center" vertical="center" wrapText="1"/>
    </xf>
    <xf numFmtId="41" fontId="3" fillId="5" borderId="6" xfId="4" quotePrefix="1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3" fontId="4" fillId="0" borderId="6" xfId="2" applyNumberFormat="1" applyFont="1" applyBorder="1" applyAlignment="1">
      <alignment horizontal="right" vertical="center" wrapText="1" indent="1"/>
    </xf>
    <xf numFmtId="41" fontId="4" fillId="0" borderId="6" xfId="4" applyFont="1" applyFill="1" applyBorder="1" applyAlignment="1">
      <alignment vertical="center" wrapText="1"/>
    </xf>
    <xf numFmtId="41" fontId="4" fillId="0" borderId="6" xfId="4" applyFont="1" applyBorder="1" applyAlignment="1">
      <alignment horizontal="center" vertical="center" wrapText="1"/>
    </xf>
    <xf numFmtId="0" fontId="2" fillId="0" borderId="0" xfId="2"/>
    <xf numFmtId="0" fontId="3" fillId="2" borderId="12" xfId="2" applyFont="1" applyFill="1" applyBorder="1" applyAlignment="1">
      <alignment horizontal="left" vertical="center" wrapText="1"/>
    </xf>
    <xf numFmtId="0" fontId="3" fillId="2" borderId="14" xfId="2" applyFont="1" applyFill="1" applyBorder="1" applyAlignment="1">
      <alignment horizontal="left" vertical="center" wrapText="1"/>
    </xf>
    <xf numFmtId="0" fontId="3" fillId="2" borderId="13" xfId="2" applyFont="1" applyFill="1" applyBorder="1" applyAlignment="1">
      <alignment horizontal="left" vertical="center" wrapText="1"/>
    </xf>
    <xf numFmtId="0" fontId="3" fillId="2" borderId="14" xfId="2" applyFont="1" applyFill="1" applyBorder="1" applyAlignment="1">
      <alignment horizontal="left" vertical="center" wrapText="1"/>
    </xf>
    <xf numFmtId="0" fontId="3" fillId="2" borderId="14" xfId="2" applyFont="1" applyFill="1" applyBorder="1" applyAlignment="1">
      <alignment horizontal="center" vertical="center" wrapText="1"/>
    </xf>
    <xf numFmtId="167" fontId="3" fillId="2" borderId="5" xfId="2" applyNumberFormat="1" applyFont="1" applyFill="1" applyBorder="1" applyAlignment="1">
      <alignment horizontal="center" vertical="center" wrapText="1"/>
    </xf>
    <xf numFmtId="0" fontId="3" fillId="2" borderId="13" xfId="2" applyFont="1" applyFill="1" applyBorder="1" applyAlignment="1">
      <alignment horizontal="center" vertical="center" wrapText="1"/>
    </xf>
    <xf numFmtId="3" fontId="3" fillId="2" borderId="5" xfId="2" applyNumberFormat="1" applyFont="1" applyFill="1" applyBorder="1" applyAlignment="1">
      <alignment horizontal="right" vertical="center" wrapText="1" indent="1"/>
    </xf>
    <xf numFmtId="3" fontId="3" fillId="2" borderId="14" xfId="2" applyNumberFormat="1" applyFont="1" applyFill="1" applyBorder="1" applyAlignment="1">
      <alignment horizontal="right" vertical="center" wrapText="1" indent="1"/>
    </xf>
    <xf numFmtId="41" fontId="3" fillId="2" borderId="5" xfId="4" applyFont="1" applyFill="1" applyBorder="1" applyAlignment="1">
      <alignment vertical="center" wrapText="1"/>
    </xf>
    <xf numFmtId="9" fontId="3" fillId="2" borderId="5" xfId="6" quotePrefix="1" applyFont="1" applyFill="1" applyBorder="1" applyAlignment="1">
      <alignment horizontal="center" vertical="center" wrapText="1"/>
    </xf>
    <xf numFmtId="165" fontId="3" fillId="2" borderId="5" xfId="4" quotePrefix="1" applyNumberFormat="1" applyFont="1" applyFill="1" applyBorder="1" applyAlignment="1">
      <alignment horizontal="center" vertical="center" wrapText="1"/>
    </xf>
    <xf numFmtId="41" fontId="3" fillId="2" borderId="5" xfId="4" quotePrefix="1" applyFont="1" applyFill="1" applyBorder="1" applyAlignment="1">
      <alignment horizontal="center" vertical="center" wrapText="1"/>
    </xf>
    <xf numFmtId="3" fontId="4" fillId="0" borderId="0" xfId="2" applyNumberFormat="1" applyFont="1" applyAlignment="1">
      <alignment vertical="center"/>
    </xf>
    <xf numFmtId="0" fontId="4" fillId="0" borderId="6" xfId="2" applyFont="1" applyFill="1" applyBorder="1" applyAlignment="1">
      <alignment horizontal="left" vertical="center" wrapText="1"/>
    </xf>
    <xf numFmtId="0" fontId="4" fillId="0" borderId="7" xfId="2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center" vertical="center" wrapText="1"/>
    </xf>
    <xf numFmtId="168" fontId="4" fillId="0" borderId="7" xfId="7" applyNumberFormat="1" applyFont="1" applyFill="1" applyBorder="1" applyAlignment="1">
      <alignment horizontal="left" vertical="center" indent="1"/>
    </xf>
    <xf numFmtId="0" fontId="4" fillId="0" borderId="7" xfId="2" applyFont="1" applyFill="1" applyBorder="1" applyAlignment="1">
      <alignment horizontal="center" vertical="center" wrapText="1"/>
    </xf>
    <xf numFmtId="169" fontId="4" fillId="0" borderId="2" xfId="7" applyNumberFormat="1" applyFont="1" applyFill="1" applyBorder="1" applyAlignment="1">
      <alignment horizontal="right" vertical="center" indent="1"/>
    </xf>
    <xf numFmtId="0" fontId="4" fillId="0" borderId="2" xfId="2" applyFont="1" applyFill="1" applyBorder="1" applyAlignment="1">
      <alignment horizontal="center" vertical="center" wrapText="1"/>
    </xf>
    <xf numFmtId="41" fontId="4" fillId="0" borderId="2" xfId="3" applyFont="1" applyFill="1" applyBorder="1" applyAlignment="1">
      <alignment horizontal="left" vertical="center" indent="1"/>
    </xf>
    <xf numFmtId="9" fontId="4" fillId="0" borderId="2" xfId="6" quotePrefix="1" applyFont="1" applyFill="1" applyBorder="1" applyAlignment="1">
      <alignment horizontal="center" vertical="center" wrapText="1"/>
    </xf>
    <xf numFmtId="165" fontId="4" fillId="0" borderId="2" xfId="2" quotePrefix="1" applyNumberFormat="1" applyFont="1" applyFill="1" applyBorder="1" applyAlignment="1">
      <alignment horizontal="right" vertical="center" wrapText="1" indent="1"/>
    </xf>
    <xf numFmtId="166" fontId="4" fillId="0" borderId="2" xfId="2" quotePrefix="1" applyNumberFormat="1" applyFont="1" applyFill="1" applyBorder="1" applyAlignment="1">
      <alignment horizontal="right" vertical="center" wrapText="1" indent="1"/>
    </xf>
    <xf numFmtId="164" fontId="4" fillId="0" borderId="2" xfId="2" applyNumberFormat="1" applyFont="1" applyFill="1" applyBorder="1" applyAlignment="1">
      <alignment vertical="center"/>
    </xf>
    <xf numFmtId="41" fontId="0" fillId="0" borderId="0" xfId="6" applyNumberFormat="1" applyFont="1" applyFill="1"/>
    <xf numFmtId="9" fontId="4" fillId="0" borderId="0" xfId="6" applyFont="1" applyFill="1" applyAlignment="1">
      <alignment vertical="center"/>
    </xf>
    <xf numFmtId="0" fontId="4" fillId="0" borderId="0" xfId="2" applyFont="1" applyFill="1" applyAlignment="1">
      <alignment vertical="center"/>
    </xf>
    <xf numFmtId="165" fontId="4" fillId="0" borderId="5" xfId="2" quotePrefix="1" applyNumberFormat="1" applyFont="1" applyFill="1" applyBorder="1" applyAlignment="1">
      <alignment horizontal="right" vertical="center" wrapText="1" indent="1"/>
    </xf>
    <xf numFmtId="166" fontId="4" fillId="0" borderId="5" xfId="2" quotePrefix="1" applyNumberFormat="1" applyFont="1" applyFill="1" applyBorder="1" applyAlignment="1">
      <alignment horizontal="right" vertical="center" wrapText="1" indent="1"/>
    </xf>
    <xf numFmtId="168" fontId="4" fillId="0" borderId="6" xfId="7" applyNumberFormat="1" applyFont="1" applyFill="1" applyBorder="1" applyAlignment="1">
      <alignment horizontal="left" vertical="center" indent="1"/>
    </xf>
    <xf numFmtId="41" fontId="4" fillId="0" borderId="4" xfId="3" applyFont="1" applyFill="1" applyBorder="1" applyAlignment="1">
      <alignment horizontal="left" vertical="center" indent="1"/>
    </xf>
    <xf numFmtId="41" fontId="4" fillId="0" borderId="6" xfId="3" applyFont="1" applyFill="1" applyBorder="1" applyAlignment="1">
      <alignment horizontal="left" vertical="center" indent="1"/>
    </xf>
    <xf numFmtId="3" fontId="4" fillId="0" borderId="6" xfId="2" quotePrefix="1" applyNumberFormat="1" applyFont="1" applyBorder="1" applyAlignment="1">
      <alignment horizontal="center" vertical="center" wrapText="1"/>
    </xf>
    <xf numFmtId="165" fontId="4" fillId="4" borderId="6" xfId="2" quotePrefix="1" applyNumberFormat="1" applyFont="1" applyFill="1" applyBorder="1" applyAlignment="1">
      <alignment horizontal="right" vertical="center" wrapText="1" indent="1"/>
    </xf>
    <xf numFmtId="166" fontId="4" fillId="4" borderId="6" xfId="2" quotePrefix="1" applyNumberFormat="1" applyFont="1" applyFill="1" applyBorder="1" applyAlignment="1">
      <alignment horizontal="right" vertical="center" wrapText="1" indent="1"/>
    </xf>
    <xf numFmtId="41" fontId="0" fillId="0" borderId="0" xfId="6" applyNumberFormat="1" applyFont="1"/>
    <xf numFmtId="0" fontId="4" fillId="4" borderId="0" xfId="2" applyFont="1" applyFill="1" applyAlignment="1">
      <alignment vertical="center"/>
    </xf>
    <xf numFmtId="0" fontId="3" fillId="2" borderId="5" xfId="2" applyFont="1" applyFill="1" applyBorder="1" applyAlignment="1">
      <alignment horizontal="center" vertical="center" wrapText="1"/>
    </xf>
    <xf numFmtId="9" fontId="3" fillId="2" borderId="2" xfId="6" applyFont="1" applyFill="1" applyBorder="1" applyAlignment="1">
      <alignment horizontal="center" vertical="center" wrapText="1"/>
    </xf>
    <xf numFmtId="165" fontId="3" fillId="2" borderId="2" xfId="4" quotePrefix="1" applyNumberFormat="1" applyFont="1" applyFill="1" applyBorder="1" applyAlignment="1">
      <alignment horizontal="right" vertical="center" wrapText="1" indent="1"/>
    </xf>
    <xf numFmtId="166" fontId="3" fillId="2" borderId="2" xfId="2" quotePrefix="1" applyNumberFormat="1" applyFont="1" applyFill="1" applyBorder="1" applyAlignment="1">
      <alignment horizontal="right" vertical="center" wrapText="1" indent="1"/>
    </xf>
    <xf numFmtId="41" fontId="3" fillId="2" borderId="2" xfId="4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4" fillId="0" borderId="7" xfId="7" applyFont="1" applyBorder="1" applyAlignment="1">
      <alignment horizontal="left" vertical="center" indent="1"/>
    </xf>
    <xf numFmtId="0" fontId="4" fillId="4" borderId="7" xfId="2" applyFont="1" applyFill="1" applyBorder="1" applyAlignment="1">
      <alignment horizontal="center" vertical="center" wrapText="1"/>
    </xf>
    <xf numFmtId="169" fontId="4" fillId="0" borderId="2" xfId="7" applyNumberFormat="1" applyFont="1" applyBorder="1" applyAlignment="1">
      <alignment horizontal="right" vertical="center" indent="1"/>
    </xf>
    <xf numFmtId="0" fontId="4" fillId="4" borderId="2" xfId="2" applyFont="1" applyFill="1" applyBorder="1" applyAlignment="1">
      <alignment horizontal="center" vertical="center" wrapText="1"/>
    </xf>
    <xf numFmtId="41" fontId="4" fillId="0" borderId="2" xfId="3" applyFont="1" applyBorder="1" applyAlignment="1">
      <alignment horizontal="left" vertical="center" indent="1"/>
    </xf>
    <xf numFmtId="164" fontId="4" fillId="0" borderId="2" xfId="1" applyNumberFormat="1" applyFont="1" applyFill="1" applyBorder="1" applyAlignment="1">
      <alignment vertical="center"/>
    </xf>
    <xf numFmtId="9" fontId="4" fillId="4" borderId="5" xfId="6" quotePrefix="1" applyFont="1" applyFill="1" applyBorder="1" applyAlignment="1">
      <alignment horizontal="center" vertical="center" wrapText="1"/>
    </xf>
    <xf numFmtId="165" fontId="4" fillId="4" borderId="5" xfId="2" quotePrefix="1" applyNumberFormat="1" applyFont="1" applyFill="1" applyBorder="1" applyAlignment="1">
      <alignment horizontal="right" vertical="center" wrapText="1" indent="1"/>
    </xf>
    <xf numFmtId="166" fontId="4" fillId="4" borderId="5" xfId="2" quotePrefix="1" applyNumberFormat="1" applyFont="1" applyFill="1" applyBorder="1" applyAlignment="1">
      <alignment horizontal="right" vertical="center" wrapText="1" indent="1"/>
    </xf>
    <xf numFmtId="164" fontId="4" fillId="0" borderId="2" xfId="2" applyNumberFormat="1" applyFont="1" applyBorder="1" applyAlignment="1">
      <alignment vertical="center"/>
    </xf>
    <xf numFmtId="164" fontId="4" fillId="0" borderId="2" xfId="1" applyNumberFormat="1" applyFont="1" applyFill="1" applyBorder="1" applyAlignment="1">
      <alignment horizontal="right" vertical="center" wrapText="1" indent="1"/>
    </xf>
    <xf numFmtId="0" fontId="4" fillId="0" borderId="2" xfId="2" applyFont="1" applyBorder="1" applyAlignment="1">
      <alignment horizontal="right" vertical="center" indent="1"/>
    </xf>
    <xf numFmtId="164" fontId="4" fillId="0" borderId="2" xfId="5" applyNumberFormat="1" applyFont="1" applyFill="1" applyBorder="1" applyAlignment="1">
      <alignment horizontal="right" vertical="center" wrapText="1" indent="1"/>
    </xf>
    <xf numFmtId="0" fontId="4" fillId="0" borderId="12" xfId="2" applyFont="1" applyBorder="1" applyAlignment="1">
      <alignment horizontal="left" vertical="center" wrapText="1"/>
    </xf>
    <xf numFmtId="0" fontId="4" fillId="0" borderId="14" xfId="7" applyFont="1" applyBorder="1" applyAlignment="1">
      <alignment horizontal="left" vertical="center" indent="1"/>
    </xf>
    <xf numFmtId="41" fontId="4" fillId="0" borderId="12" xfId="3" applyFont="1" applyBorder="1" applyAlignment="1">
      <alignment horizontal="left" vertical="center" indent="1"/>
    </xf>
    <xf numFmtId="9" fontId="0" fillId="0" borderId="0" xfId="6" applyNumberFormat="1" applyFont="1"/>
    <xf numFmtId="0" fontId="4" fillId="0" borderId="12" xfId="2" applyFont="1" applyBorder="1" applyAlignment="1">
      <alignment horizontal="center" vertical="center" wrapText="1"/>
    </xf>
    <xf numFmtId="169" fontId="4" fillId="0" borderId="12" xfId="2" applyNumberFormat="1" applyFont="1" applyBorder="1" applyAlignment="1">
      <alignment horizontal="center" vertical="center" wrapText="1"/>
    </xf>
    <xf numFmtId="3" fontId="4" fillId="0" borderId="12" xfId="2" applyNumberFormat="1" applyFont="1" applyBorder="1" applyAlignment="1">
      <alignment horizontal="right" vertical="center" wrapText="1" indent="1"/>
    </xf>
    <xf numFmtId="41" fontId="3" fillId="2" borderId="5" xfId="4" applyFont="1" applyFill="1" applyBorder="1" applyAlignment="1">
      <alignment horizontal="right" vertical="center" wrapText="1" indent="1"/>
    </xf>
    <xf numFmtId="43" fontId="3" fillId="2" borderId="5" xfId="5" quotePrefix="1" applyFont="1" applyFill="1" applyBorder="1" applyAlignment="1">
      <alignment horizontal="center" vertical="center" wrapText="1"/>
    </xf>
    <xf numFmtId="41" fontId="3" fillId="2" borderId="5" xfId="4" applyFont="1" applyFill="1" applyBorder="1" applyAlignment="1">
      <alignment horizontal="center" vertical="center" wrapText="1"/>
    </xf>
    <xf numFmtId="0" fontId="3" fillId="2" borderId="5" xfId="2" quotePrefix="1" applyFont="1" applyFill="1" applyBorder="1" applyAlignment="1">
      <alignment horizontal="center" vertical="center" wrapText="1"/>
    </xf>
    <xf numFmtId="41" fontId="2" fillId="0" borderId="0" xfId="2" applyNumberFormat="1"/>
    <xf numFmtId="0" fontId="4" fillId="0" borderId="9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3" fontId="4" fillId="0" borderId="4" xfId="2" applyNumberFormat="1" applyFont="1" applyBorder="1" applyAlignment="1">
      <alignment horizontal="right" vertical="center" wrapText="1" indent="1"/>
    </xf>
    <xf numFmtId="41" fontId="4" fillId="0" borderId="4" xfId="4" applyFont="1" applyFill="1" applyBorder="1" applyAlignment="1">
      <alignment horizontal="right" vertical="center" wrapText="1" indent="1"/>
    </xf>
    <xf numFmtId="41" fontId="4" fillId="0" borderId="4" xfId="4" applyFont="1" applyFill="1" applyBorder="1" applyAlignment="1">
      <alignment vertical="center" wrapText="1"/>
    </xf>
    <xf numFmtId="41" fontId="4" fillId="0" borderId="4" xfId="4" applyFont="1" applyBorder="1" applyAlignment="1">
      <alignment horizontal="center" vertical="center" wrapText="1"/>
    </xf>
    <xf numFmtId="0" fontId="4" fillId="0" borderId="4" xfId="2" quotePrefix="1" applyFont="1" applyBorder="1" applyAlignment="1">
      <alignment horizontal="center" vertical="center" wrapText="1"/>
    </xf>
    <xf numFmtId="41" fontId="4" fillId="0" borderId="4" xfId="4" quotePrefix="1" applyFont="1" applyBorder="1" applyAlignment="1">
      <alignment horizontal="center" vertical="center" wrapText="1"/>
    </xf>
    <xf numFmtId="3" fontId="4" fillId="0" borderId="6" xfId="2" applyNumberFormat="1" applyFont="1" applyBorder="1" applyAlignment="1">
      <alignment horizontal="center" vertical="center" wrapText="1"/>
    </xf>
    <xf numFmtId="0" fontId="3" fillId="8" borderId="6" xfId="2" applyFont="1" applyFill="1" applyBorder="1" applyAlignment="1">
      <alignment horizontal="left" vertical="center" wrapText="1"/>
    </xf>
    <xf numFmtId="0" fontId="3" fillId="8" borderId="7" xfId="2" applyFont="1" applyFill="1" applyBorder="1" applyAlignment="1">
      <alignment horizontal="left" vertical="center" wrapText="1"/>
    </xf>
    <xf numFmtId="0" fontId="3" fillId="8" borderId="2" xfId="2" applyFont="1" applyFill="1" applyBorder="1" applyAlignment="1">
      <alignment horizontal="left" vertical="center" wrapText="1"/>
    </xf>
    <xf numFmtId="0" fontId="3" fillId="8" borderId="2" xfId="2" applyFont="1" applyFill="1" applyBorder="1" applyAlignment="1">
      <alignment horizontal="center" vertical="center" wrapText="1"/>
    </xf>
    <xf numFmtId="3" fontId="3" fillId="8" borderId="2" xfId="2" applyNumberFormat="1" applyFont="1" applyFill="1" applyBorder="1" applyAlignment="1">
      <alignment horizontal="right" vertical="center" wrapText="1" indent="1"/>
    </xf>
    <xf numFmtId="3" fontId="3" fillId="8" borderId="2" xfId="2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vertical="center"/>
    </xf>
    <xf numFmtId="9" fontId="3" fillId="2" borderId="4" xfId="6" quotePrefix="1" applyFont="1" applyFill="1" applyBorder="1" applyAlignment="1">
      <alignment horizontal="center" vertical="center" wrapText="1"/>
    </xf>
    <xf numFmtId="0" fontId="3" fillId="2" borderId="2" xfId="2" quotePrefix="1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0" xfId="2" applyFont="1" applyFill="1" applyBorder="1" applyAlignment="1">
      <alignment horizontal="left" vertical="center" wrapText="1"/>
    </xf>
    <xf numFmtId="3" fontId="4" fillId="0" borderId="4" xfId="2" applyNumberFormat="1" applyFont="1" applyFill="1" applyBorder="1" applyAlignment="1">
      <alignment horizontal="right" vertical="center" wrapText="1" indent="1"/>
    </xf>
    <xf numFmtId="0" fontId="4" fillId="0" borderId="14" xfId="2" applyFont="1" applyBorder="1" applyAlignment="1">
      <alignment horizontal="left" vertical="center" wrapText="1"/>
    </xf>
    <xf numFmtId="0" fontId="4" fillId="4" borderId="7" xfId="2" applyFont="1" applyFill="1" applyBorder="1" applyAlignment="1">
      <alignment horizontal="left" vertical="center" wrapText="1"/>
    </xf>
    <xf numFmtId="0" fontId="4" fillId="0" borderId="7" xfId="2" applyFont="1" applyBorder="1" applyAlignment="1">
      <alignment horizontal="center" vertical="center" wrapText="1"/>
    </xf>
    <xf numFmtId="9" fontId="4" fillId="0" borderId="2" xfId="6" quotePrefix="1" applyFont="1" applyBorder="1" applyAlignment="1">
      <alignment horizontal="center" vertical="center" wrapText="1"/>
    </xf>
    <xf numFmtId="41" fontId="4" fillId="0" borderId="2" xfId="4" quotePrefix="1" applyFont="1" applyBorder="1" applyAlignment="1">
      <alignment horizontal="center" vertical="center" wrapText="1"/>
    </xf>
    <xf numFmtId="0" fontId="4" fillId="0" borderId="2" xfId="2" quotePrefix="1" applyFont="1" applyBorder="1" applyAlignment="1">
      <alignment horizontal="center" vertical="center" wrapText="1"/>
    </xf>
    <xf numFmtId="0" fontId="3" fillId="2" borderId="11" xfId="2" applyFont="1" applyFill="1" applyBorder="1" applyAlignment="1">
      <alignment horizontal="left" vertical="center" wrapText="1"/>
    </xf>
    <xf numFmtId="0" fontId="3" fillId="2" borderId="10" xfId="2" applyFont="1" applyFill="1" applyBorder="1" applyAlignment="1">
      <alignment horizontal="left" vertical="center" wrapText="1"/>
    </xf>
    <xf numFmtId="0" fontId="3" fillId="2" borderId="3" xfId="2" quotePrefix="1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vertical="center" wrapText="1"/>
    </xf>
    <xf numFmtId="3" fontId="3" fillId="2" borderId="2" xfId="2" applyNumberFormat="1" applyFont="1" applyFill="1" applyBorder="1" applyAlignment="1">
      <alignment horizontal="center" vertical="center" wrapText="1"/>
    </xf>
    <xf numFmtId="3" fontId="4" fillId="0" borderId="2" xfId="2" applyNumberFormat="1" applyFont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9" fontId="3" fillId="2" borderId="2" xfId="6" quotePrefix="1" applyFont="1" applyFill="1" applyBorder="1" applyAlignment="1">
      <alignment horizontal="center" vertical="center" wrapText="1"/>
    </xf>
    <xf numFmtId="166" fontId="3" fillId="2" borderId="2" xfId="2" quotePrefix="1" applyNumberFormat="1" applyFont="1" applyFill="1" applyBorder="1" applyAlignment="1">
      <alignment horizontal="center" vertical="center" wrapText="1"/>
    </xf>
    <xf numFmtId="41" fontId="3" fillId="2" borderId="2" xfId="2" quotePrefix="1" applyNumberFormat="1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right" vertical="center" wrapText="1" indent="1"/>
    </xf>
    <xf numFmtId="0" fontId="4" fillId="3" borderId="2" xfId="2" applyFont="1" applyFill="1" applyBorder="1" applyAlignment="1">
      <alignment horizontal="right" vertical="center" wrapText="1"/>
    </xf>
    <xf numFmtId="0" fontId="4" fillId="0" borderId="2" xfId="2" applyFont="1" applyBorder="1" applyAlignment="1">
      <alignment horizontal="right" vertical="center" wrapText="1" indent="1"/>
    </xf>
    <xf numFmtId="41" fontId="3" fillId="0" borderId="2" xfId="4" applyFont="1" applyBorder="1" applyAlignment="1">
      <alignment vertical="center" wrapText="1"/>
    </xf>
    <xf numFmtId="0" fontId="4" fillId="5" borderId="6" xfId="2" applyFont="1" applyFill="1" applyBorder="1" applyAlignment="1">
      <alignment horizontal="center" vertical="center" wrapText="1"/>
    </xf>
    <xf numFmtId="0" fontId="4" fillId="5" borderId="7" xfId="2" applyFont="1" applyFill="1" applyBorder="1" applyAlignment="1">
      <alignment horizontal="center" vertical="center" wrapText="1"/>
    </xf>
    <xf numFmtId="0" fontId="4" fillId="5" borderId="2" xfId="2" applyFont="1" applyFill="1" applyBorder="1" applyAlignment="1">
      <alignment horizontal="center" vertical="center" wrapText="1"/>
    </xf>
    <xf numFmtId="0" fontId="4" fillId="5" borderId="2" xfId="2" applyFont="1" applyFill="1" applyBorder="1" applyAlignment="1">
      <alignment horizontal="right" vertical="center" wrapText="1" indent="1"/>
    </xf>
    <xf numFmtId="0" fontId="4" fillId="5" borderId="2" xfId="2" applyFont="1" applyFill="1" applyBorder="1" applyAlignment="1">
      <alignment horizontal="right" vertical="center" wrapText="1"/>
    </xf>
    <xf numFmtId="0" fontId="4" fillId="0" borderId="0" xfId="2" applyFont="1" applyAlignment="1">
      <alignment horizontal="left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right" vertical="center" wrapText="1"/>
    </xf>
    <xf numFmtId="0" fontId="4" fillId="0" borderId="0" xfId="2" applyFont="1" applyAlignment="1">
      <alignment horizontal="right" vertical="center" wrapText="1"/>
    </xf>
    <xf numFmtId="0" fontId="4" fillId="0" borderId="0" xfId="2" quotePrefix="1" applyFont="1" applyAlignment="1">
      <alignment horizontal="right" vertical="center" wrapText="1"/>
    </xf>
    <xf numFmtId="9" fontId="4" fillId="0" borderId="0" xfId="2" quotePrefix="1" applyNumberFormat="1" applyFont="1" applyAlignment="1">
      <alignment vertical="center" wrapText="1"/>
    </xf>
    <xf numFmtId="9" fontId="4" fillId="0" borderId="0" xfId="2" applyNumberFormat="1" applyFont="1" applyAlignment="1">
      <alignment horizontal="left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quotePrefix="1" applyFont="1" applyAlignment="1">
      <alignment vertical="top" wrapText="1"/>
    </xf>
    <xf numFmtId="9" fontId="4" fillId="0" borderId="0" xfId="2" applyNumberFormat="1" applyFont="1" applyAlignment="1">
      <alignment horizontal="left" vertical="top" wrapText="1"/>
    </xf>
    <xf numFmtId="41" fontId="4" fillId="0" borderId="0" xfId="2" applyNumberFormat="1" applyFont="1" applyAlignment="1">
      <alignment vertical="center" wrapText="1"/>
    </xf>
    <xf numFmtId="0" fontId="6" fillId="0" borderId="0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9" fontId="4" fillId="0" borderId="0" xfId="6" applyFont="1" applyAlignment="1">
      <alignment vertical="center" wrapText="1"/>
    </xf>
    <xf numFmtId="3" fontId="4" fillId="0" borderId="0" xfId="2" applyNumberFormat="1" applyFont="1" applyAlignment="1">
      <alignment vertical="center" wrapText="1"/>
    </xf>
    <xf numFmtId="3" fontId="4" fillId="0" borderId="0" xfId="2" applyNumberFormat="1" applyFont="1" applyAlignment="1">
      <alignment horizontal="right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right" vertical="center" indent="1"/>
    </xf>
    <xf numFmtId="41" fontId="4" fillId="0" borderId="0" xfId="2" applyNumberFormat="1" applyFont="1" applyAlignment="1">
      <alignment horizontal="right" vertical="center" indent="1"/>
    </xf>
    <xf numFmtId="43" fontId="4" fillId="0" borderId="0" xfId="1" applyFont="1" applyAlignment="1">
      <alignment vertical="center"/>
    </xf>
    <xf numFmtId="0" fontId="4" fillId="0" borderId="0" xfId="2" applyFont="1" applyAlignment="1">
      <alignment horizontal="right" vertical="center"/>
    </xf>
    <xf numFmtId="3" fontId="4" fillId="0" borderId="0" xfId="2" applyNumberFormat="1" applyFont="1" applyAlignment="1">
      <alignment horizontal="right" vertical="center" indent="1"/>
    </xf>
    <xf numFmtId="43" fontId="3" fillId="0" borderId="0" xfId="2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0" fontId="4" fillId="0" borderId="0" xfId="2" applyFont="1" applyBorder="1" applyAlignment="1">
      <alignment vertical="center"/>
    </xf>
    <xf numFmtId="3" fontId="4" fillId="0" borderId="0" xfId="2" applyNumberFormat="1" applyFont="1" applyFill="1" applyBorder="1" applyAlignment="1">
      <alignment vertical="center"/>
    </xf>
    <xf numFmtId="3" fontId="4" fillId="0" borderId="0" xfId="2" applyNumberFormat="1" applyFont="1" applyBorder="1" applyAlignment="1">
      <alignment vertical="center"/>
    </xf>
    <xf numFmtId="0" fontId="3" fillId="0" borderId="0" xfId="2" applyFont="1" applyBorder="1" applyAlignment="1">
      <alignment vertical="center"/>
    </xf>
    <xf numFmtId="0" fontId="3" fillId="0" borderId="15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right" vertical="center" wrapText="1" indent="1"/>
    </xf>
    <xf numFmtId="0" fontId="3" fillId="0" borderId="16" xfId="2" applyFont="1" applyBorder="1" applyAlignment="1">
      <alignment horizontal="center" vertical="center" wrapText="1"/>
    </xf>
    <xf numFmtId="0" fontId="3" fillId="0" borderId="19" xfId="2" applyFont="1" applyBorder="1" applyAlignment="1">
      <alignment horizontal="center" vertical="center" wrapText="1"/>
    </xf>
    <xf numFmtId="0" fontId="3" fillId="0" borderId="20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center" vertical="center" wrapText="1"/>
    </xf>
    <xf numFmtId="0" fontId="4" fillId="2" borderId="21" xfId="2" applyFont="1" applyFill="1" applyBorder="1" applyAlignment="1">
      <alignment horizontal="center" vertical="center" wrapText="1"/>
    </xf>
    <xf numFmtId="0" fontId="5" fillId="3" borderId="22" xfId="2" applyFont="1" applyFill="1" applyBorder="1" applyAlignment="1">
      <alignment horizontal="left" vertical="center" wrapText="1"/>
    </xf>
    <xf numFmtId="0" fontId="5" fillId="3" borderId="21" xfId="2" applyFont="1" applyFill="1" applyBorder="1" applyAlignment="1">
      <alignment vertical="center" wrapText="1"/>
    </xf>
    <xf numFmtId="0" fontId="4" fillId="0" borderId="22" xfId="2" applyFont="1" applyBorder="1" applyAlignment="1">
      <alignment horizontal="left" vertical="center" wrapText="1"/>
    </xf>
    <xf numFmtId="0" fontId="4" fillId="2" borderId="21" xfId="2" applyFont="1" applyFill="1" applyBorder="1" applyAlignment="1">
      <alignment vertical="center" wrapText="1"/>
    </xf>
    <xf numFmtId="0" fontId="3" fillId="5" borderId="22" xfId="2" applyFont="1" applyFill="1" applyBorder="1" applyAlignment="1">
      <alignment horizontal="left" vertical="center" wrapText="1"/>
    </xf>
    <xf numFmtId="0" fontId="3" fillId="5" borderId="21" xfId="2" applyFont="1" applyFill="1" applyBorder="1" applyAlignment="1">
      <alignment vertical="center" wrapText="1"/>
    </xf>
    <xf numFmtId="0" fontId="4" fillId="0" borderId="23" xfId="2" applyFont="1" applyBorder="1" applyAlignment="1">
      <alignment horizontal="left" vertical="center" wrapText="1"/>
    </xf>
    <xf numFmtId="0" fontId="4" fillId="0" borderId="21" xfId="2" applyFont="1" applyBorder="1" applyAlignment="1">
      <alignment vertical="center" wrapText="1"/>
    </xf>
    <xf numFmtId="0" fontId="5" fillId="6" borderId="22" xfId="2" applyFont="1" applyFill="1" applyBorder="1" applyAlignment="1">
      <alignment horizontal="left" vertical="center" wrapText="1"/>
    </xf>
    <xf numFmtId="0" fontId="3" fillId="6" borderId="21" xfId="2" applyFont="1" applyFill="1" applyBorder="1" applyAlignment="1">
      <alignment vertical="center" wrapText="1"/>
    </xf>
    <xf numFmtId="0" fontId="3" fillId="7" borderId="22" xfId="2" applyFont="1" applyFill="1" applyBorder="1" applyAlignment="1">
      <alignment horizontal="left" vertical="center" wrapText="1"/>
    </xf>
    <xf numFmtId="0" fontId="3" fillId="7" borderId="21" xfId="2" applyFont="1" applyFill="1" applyBorder="1" applyAlignment="1">
      <alignment vertical="center" wrapText="1"/>
    </xf>
    <xf numFmtId="0" fontId="3" fillId="2" borderId="22" xfId="2" applyFont="1" applyFill="1" applyBorder="1" applyAlignment="1">
      <alignment horizontal="left" vertical="center" wrapText="1"/>
    </xf>
    <xf numFmtId="0" fontId="3" fillId="2" borderId="21" xfId="2" applyFont="1" applyFill="1" applyBorder="1" applyAlignment="1">
      <alignment vertical="center" wrapText="1"/>
    </xf>
    <xf numFmtId="0" fontId="4" fillId="0" borderId="24" xfId="2" applyFont="1" applyBorder="1" applyAlignment="1">
      <alignment horizontal="left" vertical="center" wrapText="1"/>
    </xf>
    <xf numFmtId="0" fontId="4" fillId="0" borderId="25" xfId="2" applyFont="1" applyBorder="1" applyAlignment="1">
      <alignment vertical="center" wrapText="1"/>
    </xf>
    <xf numFmtId="0" fontId="3" fillId="5" borderId="25" xfId="2" applyFont="1" applyFill="1" applyBorder="1" applyAlignment="1">
      <alignment vertical="center" wrapText="1"/>
    </xf>
    <xf numFmtId="0" fontId="4" fillId="0" borderId="26" xfId="2" applyFont="1" applyBorder="1" applyAlignment="1">
      <alignment vertical="center" wrapText="1"/>
    </xf>
    <xf numFmtId="0" fontId="3" fillId="2" borderId="27" xfId="2" applyFont="1" applyFill="1" applyBorder="1" applyAlignment="1">
      <alignment horizontal="left" vertical="center" wrapText="1"/>
    </xf>
    <xf numFmtId="0" fontId="3" fillId="2" borderId="28" xfId="2" applyFont="1" applyFill="1" applyBorder="1" applyAlignment="1">
      <alignment vertical="center" wrapText="1"/>
    </xf>
    <xf numFmtId="0" fontId="4" fillId="0" borderId="22" xfId="2" applyFont="1" applyFill="1" applyBorder="1" applyAlignment="1">
      <alignment horizontal="left" vertical="center" wrapText="1"/>
    </xf>
    <xf numFmtId="0" fontId="4" fillId="0" borderId="21" xfId="2" applyFont="1" applyFill="1" applyBorder="1" applyAlignment="1">
      <alignment vertical="center" wrapText="1"/>
    </xf>
    <xf numFmtId="0" fontId="4" fillId="0" borderId="29" xfId="2" applyFont="1" applyBorder="1" applyAlignment="1">
      <alignment vertical="center" wrapText="1"/>
    </xf>
    <xf numFmtId="0" fontId="4" fillId="0" borderId="30" xfId="2" applyFont="1" applyBorder="1" applyAlignment="1">
      <alignment vertical="center" wrapText="1"/>
    </xf>
    <xf numFmtId="0" fontId="4" fillId="0" borderId="27" xfId="2" applyFont="1" applyBorder="1" applyAlignment="1">
      <alignment horizontal="left" vertical="center" wrapText="1"/>
    </xf>
    <xf numFmtId="0" fontId="3" fillId="8" borderId="22" xfId="2" applyFont="1" applyFill="1" applyBorder="1" applyAlignment="1">
      <alignment horizontal="left" vertical="center" wrapText="1"/>
    </xf>
    <xf numFmtId="0" fontId="3" fillId="8" borderId="21" xfId="2" applyFont="1" applyFill="1" applyBorder="1" applyAlignment="1">
      <alignment vertical="center" wrapText="1"/>
    </xf>
    <xf numFmtId="0" fontId="3" fillId="2" borderId="24" xfId="2" applyFont="1" applyFill="1" applyBorder="1" applyAlignment="1">
      <alignment horizontal="left" vertical="center" wrapText="1"/>
    </xf>
    <xf numFmtId="0" fontId="3" fillId="2" borderId="20" xfId="2" applyFont="1" applyFill="1" applyBorder="1" applyAlignment="1">
      <alignment horizontal="center" vertical="center" wrapText="1"/>
    </xf>
    <xf numFmtId="0" fontId="4" fillId="3" borderId="21" xfId="2" applyFont="1" applyFill="1" applyBorder="1" applyAlignment="1">
      <alignment vertical="center" wrapText="1"/>
    </xf>
    <xf numFmtId="0" fontId="4" fillId="5" borderId="22" xfId="2" applyFont="1" applyFill="1" applyBorder="1" applyAlignment="1">
      <alignment horizontal="center" vertical="center" wrapText="1"/>
    </xf>
    <xf numFmtId="0" fontId="4" fillId="5" borderId="21" xfId="2" applyFont="1" applyFill="1" applyBorder="1" applyAlignment="1">
      <alignment vertical="center" wrapText="1"/>
    </xf>
    <xf numFmtId="0" fontId="3" fillId="0" borderId="31" xfId="2" applyFont="1" applyBorder="1" applyAlignment="1">
      <alignment horizontal="center" vertical="center" wrapText="1"/>
    </xf>
    <xf numFmtId="0" fontId="3" fillId="0" borderId="32" xfId="2" applyFont="1" applyBorder="1" applyAlignment="1">
      <alignment horizontal="center" vertical="center" wrapText="1"/>
    </xf>
    <xf numFmtId="0" fontId="4" fillId="0" borderId="32" xfId="2" applyFont="1" applyBorder="1" applyAlignment="1">
      <alignment horizontal="center" vertical="center" wrapText="1"/>
    </xf>
    <xf numFmtId="41" fontId="3" fillId="0" borderId="32" xfId="2" applyNumberFormat="1" applyFont="1" applyBorder="1" applyAlignment="1">
      <alignment horizontal="right" vertical="center" wrapText="1" indent="1"/>
    </xf>
    <xf numFmtId="41" fontId="3" fillId="0" borderId="32" xfId="4" applyFont="1" applyBorder="1" applyAlignment="1">
      <alignment vertical="center" wrapText="1"/>
    </xf>
    <xf numFmtId="0" fontId="4" fillId="0" borderId="33" xfId="2" applyFont="1" applyBorder="1" applyAlignment="1">
      <alignment vertical="center" wrapText="1"/>
    </xf>
  </cellXfs>
  <cellStyles count="13">
    <cellStyle name="Comma" xfId="1" builtinId="3"/>
    <cellStyle name="Comma [0] 2" xfId="3"/>
    <cellStyle name="Comma [0] 2 2" xfId="4"/>
    <cellStyle name="Comma 2" xfId="8"/>
    <cellStyle name="Comma 2 2" xfId="5"/>
    <cellStyle name="Comma 3" xfId="9"/>
    <cellStyle name="Normal" xfId="0" builtinId="0"/>
    <cellStyle name="Normal 2" xfId="7"/>
    <cellStyle name="Normal 2 2" xfId="10"/>
    <cellStyle name="Normal 2 2 2" xfId="2"/>
    <cellStyle name="Normal 3" xfId="11"/>
    <cellStyle name="Normal 4" xfId="12"/>
    <cellStyle name="Percent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_DESA\2019\REALISASI\DDS\LAP_DD_3\REALISASI_DD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!!REKAP-RAB"/>
      <sheetName val="R1"/>
      <sheetName val="R2"/>
      <sheetName val="R3"/>
      <sheetName val="R4"/>
      <sheetName val="R5"/>
      <sheetName val="R6"/>
      <sheetName val="R7"/>
      <sheetName val="R8"/>
      <sheetName val="R9"/>
      <sheetName val="R10"/>
      <sheetName val="T1"/>
      <sheetName val="T2"/>
      <sheetName val="T3"/>
      <sheetName val="T4"/>
      <sheetName val="T5"/>
      <sheetName val="T6"/>
      <sheetName val="T7"/>
      <sheetName val="!!PENGEMBALIAN"/>
      <sheetName val="!!PRASASTI"/>
      <sheetName val="LAP DD II"/>
      <sheetName val="REAL-BU SRI (2)"/>
      <sheetName val="REAL-BU SRI"/>
      <sheetName val="LAP DD III"/>
      <sheetName val="--"/>
      <sheetName val="1R"/>
      <sheetName val="2R"/>
      <sheetName val="3R"/>
      <sheetName val="4R"/>
      <sheetName val="5R"/>
      <sheetName val="6R"/>
      <sheetName val="7R"/>
      <sheetName val="8R"/>
      <sheetName val="9R"/>
      <sheetName val="10R"/>
      <sheetName val="--------"/>
      <sheetName val="1T"/>
      <sheetName val="2T"/>
      <sheetName val="3T"/>
      <sheetName val="4T"/>
      <sheetName val="5T"/>
      <sheetName val="6T"/>
      <sheetName val="7T"/>
      <sheetName val="###"/>
    </sheetNames>
    <sheetDataSet>
      <sheetData sheetId="0">
        <row r="3">
          <cell r="AD3">
            <v>10565500</v>
          </cell>
        </row>
        <row r="4">
          <cell r="AD4">
            <v>17320800</v>
          </cell>
        </row>
        <row r="5">
          <cell r="AD5">
            <v>10046300</v>
          </cell>
        </row>
        <row r="6">
          <cell r="AD6">
            <v>19128200</v>
          </cell>
        </row>
        <row r="7">
          <cell r="AD7">
            <v>2157900</v>
          </cell>
        </row>
        <row r="8">
          <cell r="AD8">
            <v>9511500</v>
          </cell>
        </row>
        <row r="9">
          <cell r="AD9">
            <v>11142200</v>
          </cell>
        </row>
        <row r="10">
          <cell r="AD10">
            <v>4409200</v>
          </cell>
        </row>
        <row r="11">
          <cell r="AD11">
            <v>2043100</v>
          </cell>
        </row>
        <row r="12">
          <cell r="AD12">
            <v>4142400</v>
          </cell>
        </row>
        <row r="13">
          <cell r="AD13">
            <v>17587000</v>
          </cell>
        </row>
        <row r="14">
          <cell r="AD14">
            <v>18998200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S98"/>
  <sheetViews>
    <sheetView tabSelected="1" view="pageBreakPreview" topLeftCell="D23" zoomScale="55" zoomScaleNormal="40" zoomScaleSheetLayoutView="55" workbookViewId="0">
      <selection activeCell="Q40" sqref="Q40"/>
    </sheetView>
  </sheetViews>
  <sheetFormatPr defaultRowHeight="15.75"/>
  <cols>
    <col min="1" max="1" width="3.7109375" style="2" customWidth="1"/>
    <col min="2" max="2" width="3.42578125" style="2" customWidth="1"/>
    <col min="3" max="3" width="4.7109375" style="2" customWidth="1"/>
    <col min="4" max="4" width="4.28515625" style="251" customWidth="1"/>
    <col min="5" max="5" width="72" style="2" customWidth="1"/>
    <col min="6" max="6" width="18.5703125" style="2" customWidth="1"/>
    <col min="7" max="7" width="16.7109375" style="251" customWidth="1"/>
    <col min="8" max="8" width="16.28515625" style="2" customWidth="1"/>
    <col min="9" max="10" width="27" style="252" customWidth="1"/>
    <col min="11" max="11" width="27" style="2" customWidth="1"/>
    <col min="12" max="12" width="15.5703125" style="2" customWidth="1"/>
    <col min="13" max="13" width="14.42578125" style="255" customWidth="1"/>
    <col min="14" max="14" width="12.5703125" style="2" customWidth="1"/>
    <col min="15" max="15" width="17.85546875" style="2" customWidth="1"/>
    <col min="16" max="16" width="14.7109375" style="2" customWidth="1"/>
    <col min="17" max="17" width="17.42578125" style="2" customWidth="1"/>
    <col min="18" max="18" width="23.85546875" style="2" customWidth="1"/>
    <col min="19" max="19" width="16.42578125" style="2" bestFit="1" customWidth="1"/>
    <col min="20" max="16384" width="9.140625" style="2"/>
  </cols>
  <sheetData>
    <row r="1" spans="1:18" ht="2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29.25" customHeight="1" thickBo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</row>
    <row r="3" spans="1:18">
      <c r="A3" s="263" t="s">
        <v>2</v>
      </c>
      <c r="B3" s="264"/>
      <c r="C3" s="265"/>
      <c r="D3" s="264" t="s">
        <v>3</v>
      </c>
      <c r="E3" s="264"/>
      <c r="F3" s="264" t="s">
        <v>4</v>
      </c>
      <c r="G3" s="266" t="s">
        <v>5</v>
      </c>
      <c r="H3" s="266" t="s">
        <v>6</v>
      </c>
      <c r="I3" s="267" t="s">
        <v>7</v>
      </c>
      <c r="J3" s="267" t="s">
        <v>8</v>
      </c>
      <c r="K3" s="268" t="s">
        <v>9</v>
      </c>
      <c r="L3" s="266" t="s">
        <v>10</v>
      </c>
      <c r="M3" s="264" t="s">
        <v>11</v>
      </c>
      <c r="N3" s="264" t="s">
        <v>12</v>
      </c>
      <c r="O3" s="264" t="s">
        <v>13</v>
      </c>
      <c r="P3" s="269" t="s">
        <v>14</v>
      </c>
      <c r="Q3" s="259"/>
    </row>
    <row r="4" spans="1:18">
      <c r="A4" s="270"/>
      <c r="B4" s="4"/>
      <c r="C4" s="5"/>
      <c r="D4" s="4"/>
      <c r="E4" s="4"/>
      <c r="F4" s="4"/>
      <c r="G4" s="7"/>
      <c r="H4" s="7"/>
      <c r="I4" s="6" t="s">
        <v>15</v>
      </c>
      <c r="J4" s="6" t="s">
        <v>15</v>
      </c>
      <c r="K4" s="6" t="s">
        <v>15</v>
      </c>
      <c r="L4" s="7"/>
      <c r="M4" s="4"/>
      <c r="N4" s="4"/>
      <c r="O4" s="4"/>
      <c r="P4" s="271"/>
      <c r="Q4" s="259"/>
      <c r="R4" s="8"/>
    </row>
    <row r="5" spans="1:18">
      <c r="A5" s="272">
        <v>1</v>
      </c>
      <c r="B5" s="9"/>
      <c r="C5" s="10"/>
      <c r="D5" s="11"/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1">
        <v>8</v>
      </c>
      <c r="L5" s="11">
        <v>9</v>
      </c>
      <c r="M5" s="11">
        <v>10</v>
      </c>
      <c r="N5" s="11">
        <v>11</v>
      </c>
      <c r="O5" s="11">
        <v>12</v>
      </c>
      <c r="P5" s="273">
        <v>13</v>
      </c>
      <c r="Q5" s="259"/>
    </row>
    <row r="6" spans="1:18" ht="19.5" customHeight="1">
      <c r="A6" s="274">
        <v>1</v>
      </c>
      <c r="B6" s="12"/>
      <c r="C6" s="13"/>
      <c r="D6" s="14" t="s">
        <v>16</v>
      </c>
      <c r="E6" s="14"/>
      <c r="F6" s="15"/>
      <c r="G6" s="15"/>
      <c r="H6" s="15"/>
      <c r="I6" s="16"/>
      <c r="J6" s="16"/>
      <c r="K6" s="17"/>
      <c r="L6" s="15"/>
      <c r="M6" s="15"/>
      <c r="N6" s="15"/>
      <c r="O6" s="15"/>
      <c r="P6" s="275"/>
      <c r="Q6" s="259"/>
      <c r="R6" s="18"/>
    </row>
    <row r="7" spans="1:18" ht="19.5" customHeight="1">
      <c r="A7" s="276" t="s">
        <v>17</v>
      </c>
      <c r="B7" s="19">
        <v>2</v>
      </c>
      <c r="C7" s="20"/>
      <c r="D7" s="21" t="s">
        <v>18</v>
      </c>
      <c r="E7" s="22"/>
      <c r="F7" s="23"/>
      <c r="G7" s="23"/>
      <c r="H7" s="23"/>
      <c r="I7" s="24"/>
      <c r="J7" s="24"/>
      <c r="K7" s="25"/>
      <c r="L7" s="11"/>
      <c r="M7" s="11"/>
      <c r="N7" s="11"/>
      <c r="O7" s="11"/>
      <c r="P7" s="277"/>
      <c r="Q7" s="259"/>
      <c r="R7" s="18"/>
    </row>
    <row r="8" spans="1:18" ht="19.5" customHeight="1">
      <c r="A8" s="276" t="s">
        <v>17</v>
      </c>
      <c r="B8" s="19" t="s">
        <v>19</v>
      </c>
      <c r="C8" s="20">
        <v>1</v>
      </c>
      <c r="D8" s="21" t="s">
        <v>20</v>
      </c>
      <c r="E8" s="22"/>
      <c r="F8" s="23"/>
      <c r="G8" s="23"/>
      <c r="H8" s="23"/>
      <c r="I8" s="26">
        <f>SUM(I9:I11)</f>
        <v>767640000</v>
      </c>
      <c r="J8" s="24"/>
      <c r="K8" s="25"/>
      <c r="L8" s="11"/>
      <c r="M8" s="11"/>
      <c r="N8" s="11"/>
      <c r="O8" s="11"/>
      <c r="P8" s="277"/>
      <c r="Q8" s="259"/>
      <c r="R8" s="18"/>
    </row>
    <row r="9" spans="1:18" ht="19.5" customHeight="1">
      <c r="A9" s="276"/>
      <c r="B9" s="19"/>
      <c r="C9" s="20"/>
      <c r="D9" s="27" t="s">
        <v>21</v>
      </c>
      <c r="E9" s="28"/>
      <c r="F9" s="23"/>
      <c r="G9" s="23"/>
      <c r="H9" s="23"/>
      <c r="I9" s="24">
        <v>153528000</v>
      </c>
      <c r="J9" s="24">
        <v>153528000</v>
      </c>
      <c r="K9" s="29">
        <v>0</v>
      </c>
      <c r="L9" s="11"/>
      <c r="M9" s="11"/>
      <c r="N9" s="11"/>
      <c r="O9" s="11"/>
      <c r="P9" s="277"/>
      <c r="Q9" s="259"/>
      <c r="R9" s="18"/>
    </row>
    <row r="10" spans="1:18" ht="19.5" customHeight="1">
      <c r="A10" s="276"/>
      <c r="B10" s="19"/>
      <c r="C10" s="20"/>
      <c r="D10" s="27" t="s">
        <v>22</v>
      </c>
      <c r="E10" s="28"/>
      <c r="F10" s="23"/>
      <c r="G10" s="23"/>
      <c r="H10" s="23"/>
      <c r="I10" s="24">
        <v>307056000</v>
      </c>
      <c r="J10" s="24">
        <f>I10</f>
        <v>307056000</v>
      </c>
      <c r="K10" s="29">
        <f>I10-J10</f>
        <v>0</v>
      </c>
      <c r="L10" s="11"/>
      <c r="M10" s="11"/>
      <c r="N10" s="11"/>
      <c r="O10" s="11"/>
      <c r="P10" s="277"/>
      <c r="Q10" s="259"/>
    </row>
    <row r="11" spans="1:18" ht="19.5" customHeight="1">
      <c r="A11" s="276"/>
      <c r="B11" s="19"/>
      <c r="C11" s="20"/>
      <c r="D11" s="27" t="s">
        <v>23</v>
      </c>
      <c r="E11" s="28"/>
      <c r="F11" s="23"/>
      <c r="G11" s="23"/>
      <c r="H11" s="23"/>
      <c r="I11" s="24">
        <v>307056000</v>
      </c>
      <c r="J11" s="24">
        <f>I11</f>
        <v>307056000</v>
      </c>
      <c r="K11" s="29">
        <f>I11-J11</f>
        <v>0</v>
      </c>
      <c r="L11" s="11"/>
      <c r="M11" s="11"/>
      <c r="N11" s="11"/>
      <c r="O11" s="11"/>
      <c r="P11" s="277"/>
      <c r="Q11" s="259"/>
    </row>
    <row r="12" spans="1:18" ht="19.5" customHeight="1">
      <c r="A12" s="278"/>
      <c r="B12" s="30"/>
      <c r="C12" s="31"/>
      <c r="D12" s="32" t="s">
        <v>24</v>
      </c>
      <c r="E12" s="33"/>
      <c r="F12" s="34"/>
      <c r="G12" s="34"/>
      <c r="H12" s="34"/>
      <c r="I12" s="35">
        <f>SUM(I9:I11)</f>
        <v>767640000</v>
      </c>
      <c r="J12" s="35">
        <f>SUM(J9:J11)</f>
        <v>767640000</v>
      </c>
      <c r="K12" s="36">
        <f>I12-J12</f>
        <v>0</v>
      </c>
      <c r="L12" s="34"/>
      <c r="M12" s="34"/>
      <c r="N12" s="34"/>
      <c r="O12" s="34"/>
      <c r="P12" s="279"/>
      <c r="Q12" s="259"/>
    </row>
    <row r="13" spans="1:18" ht="19.5" customHeight="1">
      <c r="A13" s="280"/>
      <c r="B13" s="37"/>
      <c r="C13" s="38"/>
      <c r="D13" s="39"/>
      <c r="E13" s="40"/>
      <c r="F13" s="23"/>
      <c r="G13" s="23"/>
      <c r="H13" s="23"/>
      <c r="I13" s="24"/>
      <c r="J13" s="24"/>
      <c r="K13" s="41">
        <f t="shared" ref="K13:K58" si="0">SUM(I13-J13)</f>
        <v>0</v>
      </c>
      <c r="L13" s="23"/>
      <c r="M13" s="23"/>
      <c r="N13" s="23"/>
      <c r="O13" s="23"/>
      <c r="P13" s="281"/>
      <c r="Q13" s="259"/>
    </row>
    <row r="14" spans="1:18" ht="19.5" customHeight="1">
      <c r="A14" s="282">
        <v>2</v>
      </c>
      <c r="B14" s="42"/>
      <c r="C14" s="43"/>
      <c r="D14" s="44" t="s">
        <v>25</v>
      </c>
      <c r="E14" s="45"/>
      <c r="F14" s="46"/>
      <c r="G14" s="46"/>
      <c r="H14" s="46"/>
      <c r="I14" s="47"/>
      <c r="J14" s="47"/>
      <c r="K14" s="48">
        <f t="shared" si="0"/>
        <v>0</v>
      </c>
      <c r="L14" s="46"/>
      <c r="M14" s="46"/>
      <c r="N14" s="46"/>
      <c r="O14" s="46"/>
      <c r="P14" s="283"/>
      <c r="Q14" s="259"/>
    </row>
    <row r="15" spans="1:18" ht="19.5" customHeight="1">
      <c r="A15" s="284" t="s">
        <v>19</v>
      </c>
      <c r="B15" s="49">
        <v>1</v>
      </c>
      <c r="C15" s="50"/>
      <c r="D15" s="51" t="s">
        <v>26</v>
      </c>
      <c r="E15" s="51"/>
      <c r="F15" s="52"/>
      <c r="G15" s="52"/>
      <c r="H15" s="52"/>
      <c r="I15" s="53">
        <f>I16</f>
        <v>8054100</v>
      </c>
      <c r="J15" s="54">
        <f>J16</f>
        <v>8054100</v>
      </c>
      <c r="K15" s="55">
        <f>K16</f>
        <v>0</v>
      </c>
      <c r="L15" s="56"/>
      <c r="M15" s="57"/>
      <c r="N15" s="58"/>
      <c r="O15" s="59"/>
      <c r="P15" s="285"/>
      <c r="Q15" s="259"/>
    </row>
    <row r="16" spans="1:18" ht="19.5" customHeight="1">
      <c r="A16" s="286" t="s">
        <v>19</v>
      </c>
      <c r="B16" s="60" t="s">
        <v>17</v>
      </c>
      <c r="C16" s="61">
        <v>2</v>
      </c>
      <c r="D16" s="62" t="s">
        <v>27</v>
      </c>
      <c r="E16" s="63"/>
      <c r="F16" s="11"/>
      <c r="G16" s="11"/>
      <c r="H16" s="11"/>
      <c r="I16" s="64">
        <f>SUM(I17:I20)</f>
        <v>8054100</v>
      </c>
      <c r="J16" s="65">
        <f>SUM(J17:J20)</f>
        <v>8054100</v>
      </c>
      <c r="K16" s="66">
        <f t="shared" si="0"/>
        <v>0</v>
      </c>
      <c r="L16" s="11"/>
      <c r="M16" s="11"/>
      <c r="N16" s="11"/>
      <c r="O16" s="11"/>
      <c r="P16" s="277"/>
      <c r="Q16" s="259"/>
    </row>
    <row r="17" spans="1:19" ht="19.5" customHeight="1">
      <c r="A17" s="280"/>
      <c r="B17" s="37"/>
      <c r="C17" s="38"/>
      <c r="D17" s="67">
        <v>1</v>
      </c>
      <c r="E17" s="68" t="s">
        <v>28</v>
      </c>
      <c r="F17" s="23" t="s">
        <v>29</v>
      </c>
      <c r="G17" s="23" t="s">
        <v>30</v>
      </c>
      <c r="H17" s="23" t="s">
        <v>31</v>
      </c>
      <c r="I17" s="24">
        <v>6379100</v>
      </c>
      <c r="J17" s="69">
        <f>I17</f>
        <v>6379100</v>
      </c>
      <c r="K17" s="70">
        <f>SUM(I17-J17)</f>
        <v>0</v>
      </c>
      <c r="L17" s="71">
        <v>1</v>
      </c>
      <c r="M17" s="23"/>
      <c r="N17" s="23"/>
      <c r="O17" s="23"/>
      <c r="P17" s="281"/>
      <c r="Q17" s="259"/>
      <c r="R17" s="18"/>
    </row>
    <row r="18" spans="1:19" ht="19.5" customHeight="1">
      <c r="A18" s="280"/>
      <c r="B18" s="37"/>
      <c r="C18" s="38"/>
      <c r="D18" s="72">
        <v>2</v>
      </c>
      <c r="E18" s="73" t="s">
        <v>32</v>
      </c>
      <c r="F18" s="23" t="s">
        <v>29</v>
      </c>
      <c r="G18" s="23" t="s">
        <v>30</v>
      </c>
      <c r="H18" s="23" t="s">
        <v>31</v>
      </c>
      <c r="I18" s="24">
        <v>500000</v>
      </c>
      <c r="J18" s="69">
        <f>I18</f>
        <v>500000</v>
      </c>
      <c r="K18" s="70">
        <f t="shared" si="0"/>
        <v>0</v>
      </c>
      <c r="L18" s="71">
        <v>1</v>
      </c>
      <c r="M18" s="23"/>
      <c r="N18" s="23"/>
      <c r="O18" s="23"/>
      <c r="P18" s="281"/>
      <c r="Q18" s="259"/>
      <c r="R18" s="74"/>
    </row>
    <row r="19" spans="1:19" ht="19.5" customHeight="1">
      <c r="A19" s="280"/>
      <c r="B19" s="37"/>
      <c r="C19" s="38"/>
      <c r="D19" s="67">
        <v>3</v>
      </c>
      <c r="E19" s="73" t="s">
        <v>33</v>
      </c>
      <c r="F19" s="23" t="s">
        <v>29</v>
      </c>
      <c r="G19" s="23" t="s">
        <v>30</v>
      </c>
      <c r="H19" s="23" t="s">
        <v>31</v>
      </c>
      <c r="I19" s="24">
        <v>500000</v>
      </c>
      <c r="J19" s="69">
        <f>I19</f>
        <v>500000</v>
      </c>
      <c r="K19" s="70">
        <f t="shared" si="0"/>
        <v>0</v>
      </c>
      <c r="L19" s="71">
        <v>1</v>
      </c>
      <c r="M19" s="23"/>
      <c r="N19" s="23"/>
      <c r="O19" s="23"/>
      <c r="P19" s="281"/>
      <c r="Q19" s="259"/>
    </row>
    <row r="20" spans="1:19" ht="19.5" customHeight="1">
      <c r="A20" s="280"/>
      <c r="B20" s="37"/>
      <c r="C20" s="38"/>
      <c r="D20" s="72">
        <v>4</v>
      </c>
      <c r="E20" s="73" t="s">
        <v>34</v>
      </c>
      <c r="F20" s="23" t="s">
        <v>29</v>
      </c>
      <c r="G20" s="23" t="s">
        <v>30</v>
      </c>
      <c r="H20" s="23" t="s">
        <v>31</v>
      </c>
      <c r="I20" s="24">
        <v>675000</v>
      </c>
      <c r="J20" s="69">
        <f>I20</f>
        <v>675000</v>
      </c>
      <c r="K20" s="70">
        <f>SUM(I20-J20)</f>
        <v>0</v>
      </c>
      <c r="L20" s="71">
        <v>1</v>
      </c>
      <c r="M20" s="23"/>
      <c r="N20" s="23"/>
      <c r="O20" s="23"/>
      <c r="P20" s="281"/>
      <c r="Q20" s="259"/>
    </row>
    <row r="21" spans="1:19" ht="19.5" customHeight="1">
      <c r="A21" s="284" t="s">
        <v>19</v>
      </c>
      <c r="B21" s="49">
        <v>2</v>
      </c>
      <c r="C21" s="50"/>
      <c r="D21" s="51" t="s">
        <v>26</v>
      </c>
      <c r="E21" s="51"/>
      <c r="F21" s="52"/>
      <c r="G21" s="52"/>
      <c r="H21" s="52"/>
      <c r="I21" s="53">
        <f>SUM(I22,I25,I28,I40,I48)</f>
        <v>737325900</v>
      </c>
      <c r="J21" s="53">
        <f>SUM(J22,J25,J28,J40,J48,)</f>
        <v>613612300</v>
      </c>
      <c r="K21" s="55">
        <f t="shared" si="0"/>
        <v>123713600</v>
      </c>
      <c r="L21" s="56"/>
      <c r="M21" s="57"/>
      <c r="N21" s="58"/>
      <c r="O21" s="59"/>
      <c r="P21" s="285"/>
      <c r="Q21" s="259"/>
    </row>
    <row r="22" spans="1:19" ht="19.5" customHeight="1">
      <c r="A22" s="286" t="s">
        <v>19</v>
      </c>
      <c r="B22" s="60" t="s">
        <v>19</v>
      </c>
      <c r="C22" s="61">
        <v>3</v>
      </c>
      <c r="D22" s="62" t="s">
        <v>35</v>
      </c>
      <c r="E22" s="63"/>
      <c r="F22" s="75"/>
      <c r="G22" s="76"/>
      <c r="H22" s="76"/>
      <c r="I22" s="64">
        <f>SUM(I23:I23)</f>
        <v>8400000</v>
      </c>
      <c r="J22" s="77">
        <f>SUM(J23:J23)</f>
        <v>8400000</v>
      </c>
      <c r="K22" s="66">
        <f t="shared" si="0"/>
        <v>0</v>
      </c>
      <c r="L22" s="78"/>
      <c r="M22" s="79"/>
      <c r="N22" s="80"/>
      <c r="O22" s="81"/>
      <c r="P22" s="287"/>
      <c r="Q22" s="259"/>
    </row>
    <row r="23" spans="1:19" ht="19.5" customHeight="1">
      <c r="A23" s="288"/>
      <c r="B23" s="82"/>
      <c r="C23" s="82"/>
      <c r="D23" s="83">
        <v>1</v>
      </c>
      <c r="E23" s="82" t="s">
        <v>36</v>
      </c>
      <c r="F23" s="23" t="s">
        <v>37</v>
      </c>
      <c r="G23" s="23" t="s">
        <v>38</v>
      </c>
      <c r="H23" s="23" t="s">
        <v>31</v>
      </c>
      <c r="I23" s="84">
        <v>8400000</v>
      </c>
      <c r="J23" s="85">
        <f>I23</f>
        <v>8400000</v>
      </c>
      <c r="K23" s="70">
        <f t="shared" si="0"/>
        <v>0</v>
      </c>
      <c r="L23" s="86"/>
      <c r="M23" s="87"/>
      <c r="N23" s="88"/>
      <c r="O23" s="89"/>
      <c r="P23" s="281"/>
      <c r="Q23" s="259"/>
      <c r="R23" s="90"/>
    </row>
    <row r="24" spans="1:19" ht="19.5" customHeight="1">
      <c r="A24" s="288"/>
      <c r="B24" s="82"/>
      <c r="C24" s="82"/>
      <c r="D24" s="91"/>
      <c r="E24" s="82"/>
      <c r="F24" s="92"/>
      <c r="G24" s="92"/>
      <c r="H24" s="92"/>
      <c r="I24" s="93"/>
      <c r="J24" s="94"/>
      <c r="K24" s="95">
        <f t="shared" si="0"/>
        <v>0</v>
      </c>
      <c r="L24" s="96"/>
      <c r="M24" s="97"/>
      <c r="N24" s="98"/>
      <c r="O24" s="99"/>
      <c r="P24" s="289"/>
      <c r="Q24" s="259"/>
    </row>
    <row r="25" spans="1:19" ht="19.5" customHeight="1">
      <c r="A25" s="286" t="s">
        <v>19</v>
      </c>
      <c r="B25" s="60" t="s">
        <v>19</v>
      </c>
      <c r="C25" s="61">
        <v>4</v>
      </c>
      <c r="D25" s="100" t="s">
        <v>39</v>
      </c>
      <c r="E25" s="100"/>
      <c r="F25" s="34"/>
      <c r="G25" s="34"/>
      <c r="H25" s="34"/>
      <c r="I25" s="101">
        <f>I26</f>
        <v>10500000</v>
      </c>
      <c r="J25" s="102">
        <f>J26</f>
        <v>10500000</v>
      </c>
      <c r="K25" s="66">
        <f t="shared" si="0"/>
        <v>0</v>
      </c>
      <c r="L25" s="103"/>
      <c r="M25" s="104"/>
      <c r="N25" s="105"/>
      <c r="O25" s="106"/>
      <c r="P25" s="290"/>
      <c r="Q25" s="259"/>
    </row>
    <row r="26" spans="1:19" ht="19.5" customHeight="1">
      <c r="A26" s="288"/>
      <c r="B26" s="82"/>
      <c r="C26" s="82"/>
      <c r="D26" s="91">
        <v>1</v>
      </c>
      <c r="E26" s="82" t="s">
        <v>40</v>
      </c>
      <c r="F26" s="23" t="s">
        <v>41</v>
      </c>
      <c r="G26" s="23" t="s">
        <v>38</v>
      </c>
      <c r="H26" s="23" t="s">
        <v>42</v>
      </c>
      <c r="I26" s="84">
        <v>10500000</v>
      </c>
      <c r="J26" s="85">
        <f>I26</f>
        <v>10500000</v>
      </c>
      <c r="K26" s="70">
        <f t="shared" si="0"/>
        <v>0</v>
      </c>
      <c r="L26" s="86"/>
      <c r="M26" s="87"/>
      <c r="N26" s="88"/>
      <c r="O26" s="89"/>
      <c r="P26" s="281"/>
      <c r="Q26" s="259"/>
    </row>
    <row r="27" spans="1:19" ht="19.5" customHeight="1">
      <c r="A27" s="276"/>
      <c r="B27" s="19"/>
      <c r="C27" s="19"/>
      <c r="D27" s="107"/>
      <c r="E27" s="19"/>
      <c r="F27" s="107"/>
      <c r="G27" s="107" t="s">
        <v>43</v>
      </c>
      <c r="H27" s="107"/>
      <c r="I27" s="108"/>
      <c r="J27" s="108"/>
      <c r="K27" s="109">
        <f t="shared" si="0"/>
        <v>0</v>
      </c>
      <c r="L27" s="107"/>
      <c r="M27" s="107"/>
      <c r="N27" s="107"/>
      <c r="O27" s="110"/>
      <c r="P27" s="291"/>
      <c r="Q27" s="259"/>
      <c r="R27" s="111"/>
    </row>
    <row r="28" spans="1:19" ht="19.5" customHeight="1">
      <c r="A28" s="292" t="s">
        <v>19</v>
      </c>
      <c r="B28" s="112" t="s">
        <v>19</v>
      </c>
      <c r="C28" s="113">
        <v>5</v>
      </c>
      <c r="D28" s="114" t="s">
        <v>44</v>
      </c>
      <c r="E28" s="115"/>
      <c r="F28" s="116"/>
      <c r="G28" s="117"/>
      <c r="H28" s="118"/>
      <c r="I28" s="119">
        <f>SUM(I29:I38)</f>
        <v>469897000</v>
      </c>
      <c r="J28" s="120">
        <f>SUM(J29:J38)</f>
        <v>401292800</v>
      </c>
      <c r="K28" s="121">
        <f t="shared" si="0"/>
        <v>68604200</v>
      </c>
      <c r="L28" s="122"/>
      <c r="M28" s="123"/>
      <c r="N28" s="80"/>
      <c r="O28" s="124"/>
      <c r="P28" s="293"/>
      <c r="Q28" s="259"/>
      <c r="R28" s="111"/>
      <c r="S28" s="125"/>
    </row>
    <row r="29" spans="1:19" s="140" customFormat="1" ht="19.5" customHeight="1">
      <c r="A29" s="294"/>
      <c r="B29" s="126"/>
      <c r="C29" s="127"/>
      <c r="D29" s="128">
        <v>1</v>
      </c>
      <c r="E29" s="129" t="s">
        <v>45</v>
      </c>
      <c r="F29" s="130" t="s">
        <v>46</v>
      </c>
      <c r="G29" s="131">
        <v>108</v>
      </c>
      <c r="H29" s="132" t="s">
        <v>42</v>
      </c>
      <c r="I29" s="133">
        <v>35584800</v>
      </c>
      <c r="J29" s="133">
        <v>34321100</v>
      </c>
      <c r="K29" s="70">
        <f t="shared" si="0"/>
        <v>1263700</v>
      </c>
      <c r="L29" s="134">
        <v>1</v>
      </c>
      <c r="M29" s="135">
        <v>41</v>
      </c>
      <c r="N29" s="136">
        <v>11</v>
      </c>
      <c r="O29" s="137">
        <f ca="1">'[1]!!REKAP-RAB'!AD3</f>
        <v>10565500</v>
      </c>
      <c r="P29" s="295"/>
      <c r="Q29" s="260"/>
      <c r="R29" s="138"/>
      <c r="S29" s="139"/>
    </row>
    <row r="30" spans="1:19" s="140" customFormat="1" ht="19.5" customHeight="1">
      <c r="A30" s="294"/>
      <c r="B30" s="126"/>
      <c r="C30" s="127"/>
      <c r="D30" s="128">
        <v>2</v>
      </c>
      <c r="E30" s="129" t="s">
        <v>47</v>
      </c>
      <c r="F30" s="130" t="s">
        <v>46</v>
      </c>
      <c r="G30" s="131">
        <v>250</v>
      </c>
      <c r="H30" s="132" t="s">
        <v>42</v>
      </c>
      <c r="I30" s="133">
        <v>92009000</v>
      </c>
      <c r="J30" s="133">
        <v>76107500</v>
      </c>
      <c r="K30" s="70">
        <f t="shared" si="0"/>
        <v>15901500</v>
      </c>
      <c r="L30" s="134">
        <v>1</v>
      </c>
      <c r="M30" s="135">
        <v>28</v>
      </c>
      <c r="N30" s="136">
        <v>22</v>
      </c>
      <c r="O30" s="137">
        <f ca="1">'[1]!!REKAP-RAB'!AD4</f>
        <v>17320800</v>
      </c>
      <c r="P30" s="295"/>
      <c r="Q30" s="260"/>
      <c r="R30" s="138"/>
      <c r="S30" s="139"/>
    </row>
    <row r="31" spans="1:19" s="140" customFormat="1" ht="19.5" customHeight="1">
      <c r="A31" s="294"/>
      <c r="B31" s="126"/>
      <c r="C31" s="127"/>
      <c r="D31" s="128">
        <v>3</v>
      </c>
      <c r="E31" s="129" t="s">
        <v>48</v>
      </c>
      <c r="F31" s="130" t="s">
        <v>46</v>
      </c>
      <c r="G31" s="131">
        <v>177</v>
      </c>
      <c r="H31" s="132" t="s">
        <v>42</v>
      </c>
      <c r="I31" s="133">
        <v>51966300</v>
      </c>
      <c r="J31" s="133">
        <v>47469100</v>
      </c>
      <c r="K31" s="70">
        <f t="shared" si="0"/>
        <v>4497200</v>
      </c>
      <c r="L31" s="134">
        <v>1</v>
      </c>
      <c r="M31" s="135">
        <v>56</v>
      </c>
      <c r="N31" s="136">
        <v>12</v>
      </c>
      <c r="O31" s="137">
        <f ca="1">'[1]!!REKAP-RAB'!AD5</f>
        <v>10046300</v>
      </c>
      <c r="P31" s="295"/>
      <c r="Q31" s="260"/>
      <c r="R31" s="138"/>
      <c r="S31" s="139"/>
    </row>
    <row r="32" spans="1:19" s="140" customFormat="1" ht="19.5" customHeight="1">
      <c r="A32" s="294"/>
      <c r="B32" s="126"/>
      <c r="C32" s="127"/>
      <c r="D32" s="128">
        <v>4</v>
      </c>
      <c r="E32" s="129" t="s">
        <v>49</v>
      </c>
      <c r="F32" s="130" t="s">
        <v>46</v>
      </c>
      <c r="G32" s="131">
        <v>288</v>
      </c>
      <c r="H32" s="132" t="s">
        <v>42</v>
      </c>
      <c r="I32" s="133">
        <v>121417500</v>
      </c>
      <c r="J32" s="133">
        <v>95623700</v>
      </c>
      <c r="K32" s="70">
        <f t="shared" si="0"/>
        <v>25793800</v>
      </c>
      <c r="L32" s="134">
        <v>1</v>
      </c>
      <c r="M32" s="135">
        <v>41</v>
      </c>
      <c r="N32" s="136">
        <v>19</v>
      </c>
      <c r="O32" s="137">
        <f ca="1">'[1]!!REKAP-RAB'!AD6</f>
        <v>19128200</v>
      </c>
      <c r="P32" s="295"/>
      <c r="Q32" s="260"/>
      <c r="R32" s="138"/>
      <c r="S32" s="139"/>
    </row>
    <row r="33" spans="1:19" s="140" customFormat="1" ht="19.5" customHeight="1">
      <c r="A33" s="294"/>
      <c r="B33" s="126"/>
      <c r="C33" s="127"/>
      <c r="D33" s="128">
        <v>5</v>
      </c>
      <c r="E33" s="129" t="s">
        <v>50</v>
      </c>
      <c r="F33" s="130" t="s">
        <v>46</v>
      </c>
      <c r="G33" s="131">
        <v>57</v>
      </c>
      <c r="H33" s="132" t="s">
        <v>42</v>
      </c>
      <c r="I33" s="133">
        <v>11281000</v>
      </c>
      <c r="J33" s="133">
        <v>9790500</v>
      </c>
      <c r="K33" s="70">
        <f t="shared" si="0"/>
        <v>1490500</v>
      </c>
      <c r="L33" s="134">
        <v>1</v>
      </c>
      <c r="M33" s="141">
        <v>13</v>
      </c>
      <c r="N33" s="142">
        <v>3</v>
      </c>
      <c r="O33" s="137">
        <f ca="1">'[1]!!REKAP-RAB'!AD7</f>
        <v>2157900</v>
      </c>
      <c r="P33" s="295"/>
      <c r="Q33" s="260"/>
      <c r="R33" s="138"/>
      <c r="S33" s="139"/>
    </row>
    <row r="34" spans="1:19" s="140" customFormat="1" ht="19.5" customHeight="1">
      <c r="A34" s="294"/>
      <c r="B34" s="126"/>
      <c r="C34" s="127"/>
      <c r="D34" s="128">
        <v>6</v>
      </c>
      <c r="E34" s="129" t="s">
        <v>51</v>
      </c>
      <c r="F34" s="130" t="s">
        <v>46</v>
      </c>
      <c r="G34" s="131">
        <v>138</v>
      </c>
      <c r="H34" s="132" t="s">
        <v>42</v>
      </c>
      <c r="I34" s="133">
        <v>45312400</v>
      </c>
      <c r="J34" s="133">
        <v>42146100</v>
      </c>
      <c r="K34" s="70">
        <f t="shared" si="0"/>
        <v>3166300</v>
      </c>
      <c r="L34" s="134">
        <v>1</v>
      </c>
      <c r="M34" s="141">
        <v>34</v>
      </c>
      <c r="N34" s="142">
        <v>12</v>
      </c>
      <c r="O34" s="137">
        <f ca="1">'[1]!!REKAP-RAB'!AD8</f>
        <v>9511500</v>
      </c>
      <c r="P34" s="295"/>
      <c r="Q34" s="260"/>
      <c r="R34" s="138"/>
      <c r="S34" s="139"/>
    </row>
    <row r="35" spans="1:19" s="140" customFormat="1" ht="19.5" customHeight="1">
      <c r="A35" s="294"/>
      <c r="B35" s="126"/>
      <c r="C35" s="127"/>
      <c r="D35" s="128">
        <v>7</v>
      </c>
      <c r="E35" s="143" t="s">
        <v>52</v>
      </c>
      <c r="F35" s="132" t="s">
        <v>46</v>
      </c>
      <c r="G35" s="131">
        <v>150</v>
      </c>
      <c r="H35" s="132" t="s">
        <v>42</v>
      </c>
      <c r="I35" s="133">
        <v>54813900</v>
      </c>
      <c r="J35" s="144">
        <v>48940400</v>
      </c>
      <c r="K35" s="70">
        <f t="shared" si="0"/>
        <v>5873500</v>
      </c>
      <c r="L35" s="134">
        <v>1</v>
      </c>
      <c r="M35" s="141">
        <v>35</v>
      </c>
      <c r="N35" s="142">
        <v>14</v>
      </c>
      <c r="O35" s="137">
        <f ca="1">'[1]!!REKAP-RAB'!AD9</f>
        <v>11142200</v>
      </c>
      <c r="P35" s="295"/>
      <c r="Q35" s="260"/>
      <c r="R35" s="138"/>
      <c r="S35" s="139"/>
    </row>
    <row r="36" spans="1:19" s="140" customFormat="1" ht="19.5" customHeight="1">
      <c r="A36" s="294"/>
      <c r="B36" s="126"/>
      <c r="C36" s="126"/>
      <c r="D36" s="128">
        <v>8</v>
      </c>
      <c r="E36" s="143" t="s">
        <v>53</v>
      </c>
      <c r="F36" s="132" t="s">
        <v>46</v>
      </c>
      <c r="G36" s="131">
        <v>113</v>
      </c>
      <c r="H36" s="132" t="s">
        <v>42</v>
      </c>
      <c r="I36" s="145">
        <v>18284300</v>
      </c>
      <c r="J36" s="144">
        <v>15523800</v>
      </c>
      <c r="K36" s="70">
        <f t="shared" si="0"/>
        <v>2760500</v>
      </c>
      <c r="L36" s="134">
        <v>1</v>
      </c>
      <c r="M36" s="141">
        <v>32</v>
      </c>
      <c r="N36" s="142">
        <v>3</v>
      </c>
      <c r="O36" s="137">
        <f ca="1">'[1]!!REKAP-RAB'!AD10</f>
        <v>4409200</v>
      </c>
      <c r="P36" s="295"/>
      <c r="Q36" s="260"/>
      <c r="R36" s="138"/>
      <c r="S36" s="139"/>
    </row>
    <row r="37" spans="1:19" s="140" customFormat="1" ht="19.5" customHeight="1">
      <c r="A37" s="294"/>
      <c r="B37" s="126"/>
      <c r="C37" s="126"/>
      <c r="D37" s="128">
        <v>9</v>
      </c>
      <c r="E37" s="143" t="s">
        <v>54</v>
      </c>
      <c r="F37" s="132" t="s">
        <v>46</v>
      </c>
      <c r="G37" s="131">
        <v>38</v>
      </c>
      <c r="H37" s="132" t="s">
        <v>42</v>
      </c>
      <c r="I37" s="145">
        <v>13070500</v>
      </c>
      <c r="J37" s="144">
        <v>10352700</v>
      </c>
      <c r="K37" s="70">
        <f t="shared" si="0"/>
        <v>2717800</v>
      </c>
      <c r="L37" s="134">
        <v>1</v>
      </c>
      <c r="M37" s="141">
        <v>20</v>
      </c>
      <c r="N37" s="142">
        <v>3</v>
      </c>
      <c r="O37" s="137">
        <f ca="1">'[1]!!REKAP-RAB'!AD11</f>
        <v>2043100</v>
      </c>
      <c r="P37" s="295"/>
      <c r="Q37" s="260"/>
      <c r="R37" s="138"/>
      <c r="S37" s="139"/>
    </row>
    <row r="38" spans="1:19" s="140" customFormat="1" ht="19.5" customHeight="1">
      <c r="A38" s="294"/>
      <c r="B38" s="126"/>
      <c r="C38" s="126"/>
      <c r="D38" s="128">
        <v>10</v>
      </c>
      <c r="E38" s="143" t="s">
        <v>55</v>
      </c>
      <c r="F38" s="132" t="s">
        <v>46</v>
      </c>
      <c r="G38" s="131">
        <v>100</v>
      </c>
      <c r="H38" s="132" t="s">
        <v>42</v>
      </c>
      <c r="I38" s="145">
        <v>26157300</v>
      </c>
      <c r="J38" s="144">
        <v>21017900</v>
      </c>
      <c r="K38" s="70">
        <f t="shared" si="0"/>
        <v>5139400</v>
      </c>
      <c r="L38" s="134">
        <v>1</v>
      </c>
      <c r="M38" s="141">
        <v>33</v>
      </c>
      <c r="N38" s="142">
        <v>4</v>
      </c>
      <c r="O38" s="137">
        <f ca="1">'[1]!!REKAP-RAB'!AD12</f>
        <v>4142400</v>
      </c>
      <c r="P38" s="295"/>
      <c r="Q38" s="260"/>
      <c r="R38" s="138"/>
      <c r="S38" s="139"/>
    </row>
    <row r="39" spans="1:19" s="150" customFormat="1" ht="19.5" customHeight="1">
      <c r="A39" s="276"/>
      <c r="B39" s="19"/>
      <c r="C39" s="19"/>
      <c r="D39" s="107"/>
      <c r="E39" s="19"/>
      <c r="F39" s="107"/>
      <c r="G39" s="107"/>
      <c r="H39" s="107"/>
      <c r="I39" s="108"/>
      <c r="J39" s="108"/>
      <c r="K39" s="109">
        <f t="shared" si="0"/>
        <v>0</v>
      </c>
      <c r="L39" s="146"/>
      <c r="M39" s="147"/>
      <c r="N39" s="148"/>
      <c r="O39" s="107"/>
      <c r="P39" s="291"/>
      <c r="Q39" s="261"/>
      <c r="R39" s="149"/>
      <c r="S39" s="74"/>
    </row>
    <row r="40" spans="1:19" s="150" customFormat="1" ht="19.5" customHeight="1">
      <c r="A40" s="292" t="s">
        <v>19</v>
      </c>
      <c r="B40" s="112" t="s">
        <v>19</v>
      </c>
      <c r="C40" s="113">
        <v>6</v>
      </c>
      <c r="D40" s="114" t="s">
        <v>56</v>
      </c>
      <c r="E40" s="115"/>
      <c r="F40" s="116"/>
      <c r="G40" s="117"/>
      <c r="H40" s="151"/>
      <c r="I40" s="119">
        <f>SUM(I41:I46)</f>
        <v>243548900</v>
      </c>
      <c r="J40" s="119">
        <f>SUM(J41:J46)</f>
        <v>188439500</v>
      </c>
      <c r="K40" s="121">
        <f t="shared" si="0"/>
        <v>55109400</v>
      </c>
      <c r="L40" s="152"/>
      <c r="M40" s="153"/>
      <c r="N40" s="154"/>
      <c r="O40" s="155"/>
      <c r="P40" s="287"/>
      <c r="Q40" s="261"/>
      <c r="R40" s="149"/>
      <c r="S40" s="74"/>
    </row>
    <row r="41" spans="1:19" ht="19.5" customHeight="1">
      <c r="A41" s="276"/>
      <c r="B41" s="19"/>
      <c r="C41" s="20"/>
      <c r="D41" s="156">
        <v>1</v>
      </c>
      <c r="E41" s="157" t="s">
        <v>57</v>
      </c>
      <c r="F41" s="158" t="s">
        <v>58</v>
      </c>
      <c r="G41" s="159">
        <v>40</v>
      </c>
      <c r="H41" s="160" t="s">
        <v>42</v>
      </c>
      <c r="I41" s="161">
        <v>61524000</v>
      </c>
      <c r="J41" s="162">
        <v>52450600</v>
      </c>
      <c r="K41" s="70">
        <f t="shared" ref="K41:K46" si="1">I41-J41</f>
        <v>9073400</v>
      </c>
      <c r="L41" s="163">
        <v>1</v>
      </c>
      <c r="M41" s="164">
        <v>38</v>
      </c>
      <c r="N41" s="165">
        <v>17</v>
      </c>
      <c r="O41" s="166">
        <f ca="1">'[1]!!REKAP-RAB'!AD13</f>
        <v>17587000</v>
      </c>
      <c r="P41" s="281"/>
      <c r="Q41" s="261"/>
      <c r="R41" s="149"/>
      <c r="S41" s="74"/>
    </row>
    <row r="42" spans="1:19" ht="19.5" customHeight="1">
      <c r="A42" s="276"/>
      <c r="B42" s="19"/>
      <c r="C42" s="20"/>
      <c r="D42" s="156">
        <v>2</v>
      </c>
      <c r="E42" s="157" t="s">
        <v>59</v>
      </c>
      <c r="F42" s="158" t="s">
        <v>58</v>
      </c>
      <c r="G42" s="159">
        <v>46</v>
      </c>
      <c r="H42" s="160" t="s">
        <v>42</v>
      </c>
      <c r="I42" s="161">
        <v>62892600</v>
      </c>
      <c r="J42" s="162">
        <v>43975200</v>
      </c>
      <c r="K42" s="70">
        <f t="shared" si="1"/>
        <v>18917400</v>
      </c>
      <c r="L42" s="163">
        <v>1</v>
      </c>
      <c r="M42" s="164">
        <v>48</v>
      </c>
      <c r="N42" s="165">
        <v>18</v>
      </c>
      <c r="O42" s="166">
        <f ca="1">'[1]!!REKAP-RAB'!AD14</f>
        <v>18998200</v>
      </c>
      <c r="P42" s="281"/>
      <c r="Q42" s="261"/>
      <c r="R42" s="149"/>
      <c r="S42" s="74"/>
    </row>
    <row r="43" spans="1:19" ht="19.5" customHeight="1">
      <c r="A43" s="276"/>
      <c r="B43" s="19"/>
      <c r="C43" s="20"/>
      <c r="D43" s="156">
        <v>3</v>
      </c>
      <c r="E43" s="157" t="s">
        <v>60</v>
      </c>
      <c r="F43" s="158" t="s">
        <v>58</v>
      </c>
      <c r="G43" s="159">
        <v>20</v>
      </c>
      <c r="H43" s="160" t="s">
        <v>42</v>
      </c>
      <c r="I43" s="161">
        <v>41005500</v>
      </c>
      <c r="J43" s="167">
        <v>29828300</v>
      </c>
      <c r="K43" s="70">
        <f t="shared" si="1"/>
        <v>11177200</v>
      </c>
      <c r="L43" s="163">
        <v>1</v>
      </c>
      <c r="M43" s="168" t="s">
        <v>61</v>
      </c>
      <c r="N43" s="165">
        <v>13</v>
      </c>
      <c r="O43" s="89">
        <v>11464700</v>
      </c>
      <c r="P43" s="281"/>
      <c r="Q43" s="261"/>
      <c r="R43" s="149"/>
      <c r="S43" s="74"/>
    </row>
    <row r="44" spans="1:19" ht="19.5" customHeight="1">
      <c r="A44" s="288"/>
      <c r="B44" s="82"/>
      <c r="C44" s="73"/>
      <c r="D44" s="156">
        <v>4</v>
      </c>
      <c r="E44" s="157" t="s">
        <v>62</v>
      </c>
      <c r="F44" s="158" t="s">
        <v>58</v>
      </c>
      <c r="G44" s="159">
        <v>23</v>
      </c>
      <c r="H44" s="160" t="s">
        <v>42</v>
      </c>
      <c r="I44" s="161">
        <v>21177700</v>
      </c>
      <c r="J44" s="169">
        <v>19758800</v>
      </c>
      <c r="K44" s="70">
        <f t="shared" si="1"/>
        <v>1418900</v>
      </c>
      <c r="L44" s="163">
        <v>1</v>
      </c>
      <c r="M44" s="164">
        <v>12</v>
      </c>
      <c r="N44" s="165">
        <v>10</v>
      </c>
      <c r="O44" s="89">
        <v>6499000</v>
      </c>
      <c r="P44" s="296"/>
      <c r="Q44" s="261"/>
      <c r="R44" s="149"/>
      <c r="S44" s="74"/>
    </row>
    <row r="45" spans="1:19" ht="19.5" customHeight="1">
      <c r="A45" s="276"/>
      <c r="B45" s="19"/>
      <c r="C45" s="19"/>
      <c r="D45" s="156">
        <v>5</v>
      </c>
      <c r="E45" s="157" t="s">
        <v>63</v>
      </c>
      <c r="F45" s="158" t="s">
        <v>58</v>
      </c>
      <c r="G45" s="159">
        <v>11</v>
      </c>
      <c r="H45" s="160" t="s">
        <v>42</v>
      </c>
      <c r="I45" s="161">
        <v>15386100</v>
      </c>
      <c r="J45" s="85">
        <v>11654200</v>
      </c>
      <c r="K45" s="70">
        <f t="shared" si="1"/>
        <v>3731900</v>
      </c>
      <c r="L45" s="71">
        <v>1</v>
      </c>
      <c r="M45" s="164">
        <v>7</v>
      </c>
      <c r="N45" s="165">
        <v>5</v>
      </c>
      <c r="O45" s="89">
        <v>2176000</v>
      </c>
      <c r="P45" s="297"/>
      <c r="Q45" s="261"/>
      <c r="R45" s="149"/>
      <c r="S45" s="74"/>
    </row>
    <row r="46" spans="1:19" ht="19.5" customHeight="1">
      <c r="A46" s="298"/>
      <c r="B46" s="170"/>
      <c r="C46" s="19"/>
      <c r="D46" s="156">
        <v>6</v>
      </c>
      <c r="E46" s="171" t="s">
        <v>64</v>
      </c>
      <c r="F46" s="158" t="s">
        <v>58</v>
      </c>
      <c r="G46" s="159">
        <v>31</v>
      </c>
      <c r="H46" s="160" t="s">
        <v>42</v>
      </c>
      <c r="I46" s="172">
        <v>41563000</v>
      </c>
      <c r="J46" s="85">
        <v>30772400</v>
      </c>
      <c r="K46" s="70">
        <f t="shared" si="1"/>
        <v>10790600</v>
      </c>
      <c r="L46" s="71">
        <v>1</v>
      </c>
      <c r="M46" s="164">
        <v>35</v>
      </c>
      <c r="N46" s="165">
        <v>8</v>
      </c>
      <c r="O46" s="89">
        <v>9302100</v>
      </c>
      <c r="P46" s="289"/>
      <c r="Q46" s="261"/>
      <c r="R46" s="173"/>
      <c r="S46" s="74"/>
    </row>
    <row r="47" spans="1:19" ht="31.5" customHeight="1">
      <c r="A47" s="298"/>
      <c r="B47" s="170"/>
      <c r="C47" s="170"/>
      <c r="D47" s="174"/>
      <c r="E47" s="171"/>
      <c r="F47" s="174"/>
      <c r="G47" s="175"/>
      <c r="H47" s="174"/>
      <c r="I47" s="176"/>
      <c r="J47" s="108"/>
      <c r="K47" s="109">
        <f t="shared" si="0"/>
        <v>0</v>
      </c>
      <c r="L47" s="146"/>
      <c r="M47" s="107"/>
      <c r="N47" s="107"/>
      <c r="O47" s="107"/>
      <c r="P47" s="291"/>
      <c r="Q47" s="261"/>
      <c r="R47" s="149"/>
      <c r="S47" s="74"/>
    </row>
    <row r="48" spans="1:19" ht="19.5" customHeight="1">
      <c r="A48" s="292" t="s">
        <v>19</v>
      </c>
      <c r="B48" s="112" t="s">
        <v>19</v>
      </c>
      <c r="C48" s="113">
        <v>7</v>
      </c>
      <c r="D48" s="114" t="s">
        <v>65</v>
      </c>
      <c r="E48" s="115"/>
      <c r="F48" s="116"/>
      <c r="G48" s="151"/>
      <c r="H48" s="151"/>
      <c r="I48" s="119">
        <f>I49</f>
        <v>4980000</v>
      </c>
      <c r="J48" s="177">
        <f>J49</f>
        <v>4980000</v>
      </c>
      <c r="K48" s="121">
        <f t="shared" si="0"/>
        <v>0</v>
      </c>
      <c r="L48" s="178"/>
      <c r="M48" s="179"/>
      <c r="N48" s="180"/>
      <c r="O48" s="180"/>
      <c r="P48" s="293"/>
      <c r="Q48" s="261"/>
      <c r="R48" s="181"/>
      <c r="S48" s="74"/>
    </row>
    <row r="49" spans="1:18" ht="19.5" customHeight="1">
      <c r="A49" s="288"/>
      <c r="B49" s="82"/>
      <c r="C49" s="73"/>
      <c r="D49" s="182">
        <v>1</v>
      </c>
      <c r="E49" s="73" t="s">
        <v>66</v>
      </c>
      <c r="F49" s="183" t="s">
        <v>67</v>
      </c>
      <c r="G49" s="184" t="s">
        <v>30</v>
      </c>
      <c r="H49" s="184" t="s">
        <v>42</v>
      </c>
      <c r="I49" s="185">
        <v>4980000</v>
      </c>
      <c r="J49" s="186">
        <f>I49</f>
        <v>4980000</v>
      </c>
      <c r="K49" s="187">
        <f t="shared" si="0"/>
        <v>0</v>
      </c>
      <c r="L49" s="71">
        <v>1</v>
      </c>
      <c r="M49" s="188"/>
      <c r="N49" s="189"/>
      <c r="O49" s="190"/>
      <c r="P49" s="297"/>
      <c r="Q49" s="261"/>
    </row>
    <row r="50" spans="1:18" ht="61.5" customHeight="1">
      <c r="A50" s="276"/>
      <c r="B50" s="19"/>
      <c r="C50" s="19"/>
      <c r="D50" s="107"/>
      <c r="E50" s="19"/>
      <c r="F50" s="107"/>
      <c r="G50" s="107"/>
      <c r="H50" s="107"/>
      <c r="I50" s="108"/>
      <c r="J50" s="108"/>
      <c r="K50" s="109">
        <f t="shared" si="0"/>
        <v>0</v>
      </c>
      <c r="L50" s="191"/>
      <c r="M50" s="107"/>
      <c r="N50" s="107"/>
      <c r="O50" s="107"/>
      <c r="P50" s="291"/>
      <c r="Q50" s="259"/>
    </row>
    <row r="51" spans="1:18" s="198" customFormat="1" ht="19.5" customHeight="1">
      <c r="A51" s="299" t="s">
        <v>19</v>
      </c>
      <c r="B51" s="192" t="s">
        <v>68</v>
      </c>
      <c r="C51" s="193"/>
      <c r="D51" s="194" t="s">
        <v>69</v>
      </c>
      <c r="E51" s="194"/>
      <c r="F51" s="195"/>
      <c r="G51" s="195"/>
      <c r="H51" s="195"/>
      <c r="I51" s="196">
        <f>SUM(I52,I55)</f>
        <v>22260000</v>
      </c>
      <c r="J51" s="196">
        <f>SUM(J52,J55)</f>
        <v>22260000</v>
      </c>
      <c r="K51" s="55">
        <f t="shared" si="0"/>
        <v>0</v>
      </c>
      <c r="L51" s="197"/>
      <c r="M51" s="195"/>
      <c r="N51" s="195"/>
      <c r="O51" s="195"/>
      <c r="P51" s="300"/>
      <c r="Q51" s="262"/>
    </row>
    <row r="52" spans="1:18" s="198" customFormat="1" ht="19.5" customHeight="1">
      <c r="A52" s="292" t="s">
        <v>19</v>
      </c>
      <c r="B52" s="112" t="s">
        <v>68</v>
      </c>
      <c r="C52" s="113">
        <v>1</v>
      </c>
      <c r="D52" s="114" t="s">
        <v>70</v>
      </c>
      <c r="E52" s="115"/>
      <c r="F52" s="116"/>
      <c r="G52" s="151"/>
      <c r="H52" s="151"/>
      <c r="I52" s="119">
        <f>I53</f>
        <v>7684000</v>
      </c>
      <c r="J52" s="119">
        <f>J53</f>
        <v>7684000</v>
      </c>
      <c r="K52" s="66">
        <f t="shared" si="0"/>
        <v>0</v>
      </c>
      <c r="L52" s="199"/>
      <c r="M52" s="179"/>
      <c r="N52" s="200"/>
      <c r="O52" s="180"/>
      <c r="P52" s="293"/>
      <c r="Q52" s="262"/>
    </row>
    <row r="53" spans="1:18" ht="19.5" customHeight="1">
      <c r="A53" s="288"/>
      <c r="B53" s="82"/>
      <c r="C53" s="73"/>
      <c r="D53" s="201">
        <v>1</v>
      </c>
      <c r="E53" s="202" t="s">
        <v>71</v>
      </c>
      <c r="F53" s="183" t="s">
        <v>71</v>
      </c>
      <c r="G53" s="184" t="s">
        <v>72</v>
      </c>
      <c r="H53" s="184" t="s">
        <v>42</v>
      </c>
      <c r="I53" s="185">
        <v>7684000</v>
      </c>
      <c r="J53" s="203">
        <f>I53</f>
        <v>7684000</v>
      </c>
      <c r="K53" s="70">
        <f t="shared" si="0"/>
        <v>0</v>
      </c>
      <c r="L53" s="71">
        <v>1</v>
      </c>
      <c r="M53" s="190"/>
      <c r="N53" s="189"/>
      <c r="O53" s="189"/>
      <c r="P53" s="297"/>
      <c r="Q53" s="259"/>
    </row>
    <row r="54" spans="1:18" ht="19.5" customHeight="1">
      <c r="A54" s="298"/>
      <c r="B54" s="170"/>
      <c r="C54" s="204"/>
      <c r="D54" s="156"/>
      <c r="E54" s="205"/>
      <c r="F54" s="206"/>
      <c r="G54" s="23"/>
      <c r="H54" s="23"/>
      <c r="I54" s="24"/>
      <c r="J54" s="69"/>
      <c r="K54" s="70">
        <f t="shared" si="0"/>
        <v>0</v>
      </c>
      <c r="L54" s="207"/>
      <c r="M54" s="208"/>
      <c r="N54" s="209"/>
      <c r="O54" s="209"/>
      <c r="P54" s="281"/>
      <c r="Q54" s="259"/>
    </row>
    <row r="55" spans="1:18" s="198" customFormat="1" ht="19.5" customHeight="1">
      <c r="A55" s="301" t="s">
        <v>19</v>
      </c>
      <c r="B55" s="210" t="s">
        <v>68</v>
      </c>
      <c r="C55" s="211">
        <v>2</v>
      </c>
      <c r="D55" s="212"/>
      <c r="E55" s="213" t="s">
        <v>73</v>
      </c>
      <c r="F55" s="76"/>
      <c r="G55" s="76"/>
      <c r="H55" s="76"/>
      <c r="I55" s="64">
        <f>I56</f>
        <v>14576000</v>
      </c>
      <c r="J55" s="64">
        <f>J56</f>
        <v>14576000</v>
      </c>
      <c r="K55" s="66">
        <f t="shared" si="0"/>
        <v>0</v>
      </c>
      <c r="L55" s="214"/>
      <c r="M55" s="76"/>
      <c r="N55" s="76"/>
      <c r="O55" s="76"/>
      <c r="P55" s="287"/>
      <c r="Q55" s="262"/>
    </row>
    <row r="56" spans="1:18" ht="19.5" customHeight="1">
      <c r="A56" s="280"/>
      <c r="B56" s="37"/>
      <c r="C56" s="38"/>
      <c r="D56" s="72">
        <v>1</v>
      </c>
      <c r="E56" s="73" t="s">
        <v>74</v>
      </c>
      <c r="F56" s="23" t="s">
        <v>75</v>
      </c>
      <c r="G56" s="23" t="s">
        <v>76</v>
      </c>
      <c r="H56" s="23" t="s">
        <v>42</v>
      </c>
      <c r="I56" s="24">
        <v>14576000</v>
      </c>
      <c r="J56" s="69">
        <f>I56</f>
        <v>14576000</v>
      </c>
      <c r="K56" s="70">
        <f t="shared" si="0"/>
        <v>0</v>
      </c>
      <c r="L56" s="71">
        <v>1</v>
      </c>
      <c r="M56" s="23"/>
      <c r="N56" s="23"/>
      <c r="O56" s="23"/>
      <c r="P56" s="281"/>
      <c r="Q56" s="259"/>
    </row>
    <row r="57" spans="1:18" ht="19.5" customHeight="1">
      <c r="A57" s="280"/>
      <c r="B57" s="37"/>
      <c r="C57" s="38"/>
      <c r="D57" s="72"/>
      <c r="E57" s="73"/>
      <c r="F57" s="23"/>
      <c r="G57" s="23"/>
      <c r="H57" s="23"/>
      <c r="I57" s="24"/>
      <c r="J57" s="24"/>
      <c r="K57" s="70">
        <f t="shared" si="0"/>
        <v>0</v>
      </c>
      <c r="L57" s="215"/>
      <c r="M57" s="23"/>
      <c r="N57" s="23"/>
      <c r="O57" s="23"/>
      <c r="P57" s="281"/>
      <c r="Q57" s="259"/>
    </row>
    <row r="58" spans="1:18" ht="19.5" customHeight="1">
      <c r="A58" s="302" t="s">
        <v>77</v>
      </c>
      <c r="B58" s="216"/>
      <c r="C58" s="216"/>
      <c r="D58" s="216"/>
      <c r="E58" s="216"/>
      <c r="F58" s="11"/>
      <c r="G58" s="11"/>
      <c r="H58" s="11"/>
      <c r="I58" s="64">
        <f>SUM(I15,I21,I51)</f>
        <v>767640000</v>
      </c>
      <c r="J58" s="64">
        <f>SUM(J15,J21,J51)</f>
        <v>643926400</v>
      </c>
      <c r="K58" s="66">
        <f t="shared" si="0"/>
        <v>123713600</v>
      </c>
      <c r="L58" s="217">
        <v>1</v>
      </c>
      <c r="M58" s="79"/>
      <c r="N58" s="218"/>
      <c r="O58" s="219">
        <f>O28+O40</f>
        <v>0</v>
      </c>
      <c r="P58" s="277"/>
      <c r="Q58" s="259"/>
      <c r="R58" s="74"/>
    </row>
    <row r="59" spans="1:18" ht="19.5" customHeight="1">
      <c r="A59" s="274">
        <v>3</v>
      </c>
      <c r="B59" s="12"/>
      <c r="C59" s="13"/>
      <c r="D59" s="220" t="s">
        <v>78</v>
      </c>
      <c r="E59" s="221"/>
      <c r="F59" s="222"/>
      <c r="G59" s="222"/>
      <c r="H59" s="222"/>
      <c r="I59" s="223"/>
      <c r="J59" s="223"/>
      <c r="K59" s="224"/>
      <c r="L59" s="222"/>
      <c r="M59" s="222"/>
      <c r="N59" s="222"/>
      <c r="O59" s="222"/>
      <c r="P59" s="303"/>
      <c r="Q59" s="259"/>
      <c r="R59" s="18"/>
    </row>
    <row r="60" spans="1:18" ht="19.5" customHeight="1">
      <c r="A60" s="276" t="s">
        <v>68</v>
      </c>
      <c r="B60" s="19">
        <v>1</v>
      </c>
      <c r="C60" s="20"/>
      <c r="D60" s="21" t="s">
        <v>79</v>
      </c>
      <c r="E60" s="22"/>
      <c r="F60" s="23"/>
      <c r="G60" s="23"/>
      <c r="H60" s="23"/>
      <c r="I60" s="225"/>
      <c r="J60" s="24"/>
      <c r="K60" s="226"/>
      <c r="L60" s="23"/>
      <c r="M60" s="23"/>
      <c r="N60" s="23"/>
      <c r="O60" s="23"/>
      <c r="P60" s="281"/>
      <c r="Q60" s="259"/>
    </row>
    <row r="61" spans="1:18" ht="19.5" customHeight="1">
      <c r="A61" s="276" t="s">
        <v>68</v>
      </c>
      <c r="B61" s="19" t="s">
        <v>17</v>
      </c>
      <c r="C61" s="20">
        <v>1</v>
      </c>
      <c r="D61" s="67" t="s">
        <v>80</v>
      </c>
      <c r="E61" s="20"/>
      <c r="F61" s="23"/>
      <c r="G61" s="23"/>
      <c r="H61" s="23"/>
      <c r="I61" s="225"/>
      <c r="J61" s="24"/>
      <c r="K61" s="226"/>
      <c r="L61" s="23"/>
      <c r="M61" s="23"/>
      <c r="N61" s="23"/>
      <c r="O61" s="23"/>
      <c r="P61" s="281"/>
      <c r="Q61" s="259"/>
    </row>
    <row r="62" spans="1:18" ht="19.5" customHeight="1">
      <c r="A62" s="276" t="s">
        <v>68</v>
      </c>
      <c r="B62" s="19" t="s">
        <v>17</v>
      </c>
      <c r="C62" s="20">
        <v>2</v>
      </c>
      <c r="D62" s="27" t="s">
        <v>80</v>
      </c>
      <c r="E62" s="22"/>
      <c r="F62" s="23"/>
      <c r="G62" s="23"/>
      <c r="H62" s="23"/>
      <c r="I62" s="225"/>
      <c r="J62" s="225"/>
      <c r="K62" s="226"/>
      <c r="L62" s="23"/>
      <c r="M62" s="23"/>
      <c r="N62" s="23"/>
      <c r="O62" s="23"/>
      <c r="P62" s="281"/>
      <c r="Q62" s="259"/>
    </row>
    <row r="63" spans="1:18" ht="19.5" customHeight="1">
      <c r="A63" s="304" t="s">
        <v>81</v>
      </c>
      <c r="B63" s="227"/>
      <c r="C63" s="227"/>
      <c r="D63" s="227"/>
      <c r="E63" s="228"/>
      <c r="F63" s="229"/>
      <c r="G63" s="229"/>
      <c r="H63" s="229"/>
      <c r="I63" s="230"/>
      <c r="J63" s="230"/>
      <c r="K63" s="231"/>
      <c r="L63" s="229"/>
      <c r="M63" s="229"/>
      <c r="N63" s="229"/>
      <c r="O63" s="229"/>
      <c r="P63" s="305"/>
      <c r="Q63" s="259"/>
    </row>
    <row r="64" spans="1:18" ht="27.75" customHeight="1" thickBot="1">
      <c r="A64" s="306" t="s">
        <v>82</v>
      </c>
      <c r="B64" s="307"/>
      <c r="C64" s="307"/>
      <c r="D64" s="307"/>
      <c r="E64" s="307"/>
      <c r="F64" s="308"/>
      <c r="G64" s="308"/>
      <c r="H64" s="308"/>
      <c r="I64" s="309">
        <f>I12-I58-I63</f>
        <v>0</v>
      </c>
      <c r="J64" s="309">
        <f>J12-J58</f>
        <v>123713600</v>
      </c>
      <c r="K64" s="310"/>
      <c r="L64" s="308"/>
      <c r="M64" s="308"/>
      <c r="N64" s="308"/>
      <c r="O64" s="308"/>
      <c r="P64" s="311"/>
      <c r="Q64" s="259"/>
    </row>
    <row r="65" spans="1:16">
      <c r="A65" s="232"/>
      <c r="B65" s="232"/>
      <c r="C65" s="232"/>
      <c r="D65" s="233"/>
      <c r="E65" s="234"/>
      <c r="F65" s="234"/>
      <c r="G65" s="233"/>
      <c r="H65" s="233"/>
      <c r="I65" s="234"/>
      <c r="J65" s="235"/>
      <c r="K65" s="234"/>
      <c r="M65" s="2"/>
      <c r="P65" s="234"/>
    </row>
    <row r="66" spans="1:16">
      <c r="A66" s="236" t="s">
        <v>83</v>
      </c>
      <c r="B66" s="237"/>
      <c r="C66" s="237"/>
      <c r="D66" s="237"/>
      <c r="E66" s="238" t="s">
        <v>84</v>
      </c>
      <c r="F66" s="239">
        <f>(J12-J64)/J12</f>
        <v>0.8388390391329269</v>
      </c>
      <c r="G66" s="233"/>
      <c r="H66" s="233"/>
      <c r="I66" s="234"/>
      <c r="J66" s="235"/>
      <c r="K66" s="234"/>
      <c r="L66" s="240" t="s">
        <v>85</v>
      </c>
      <c r="M66" s="240"/>
      <c r="N66" s="240"/>
      <c r="O66" s="240"/>
      <c r="P66" s="234"/>
    </row>
    <row r="67" spans="1:16">
      <c r="A67" s="232"/>
      <c r="B67" s="232"/>
      <c r="C67" s="232"/>
      <c r="D67" s="233"/>
      <c r="E67" s="241" t="s">
        <v>86</v>
      </c>
      <c r="F67" s="242">
        <f>L58</f>
        <v>1</v>
      </c>
      <c r="G67" s="233"/>
      <c r="H67" s="233"/>
      <c r="I67" s="243"/>
      <c r="J67" s="235"/>
      <c r="K67" s="234"/>
      <c r="L67" s="244" t="s">
        <v>87</v>
      </c>
      <c r="M67" s="244"/>
      <c r="N67" s="244"/>
      <c r="O67" s="244"/>
      <c r="P67" s="234"/>
    </row>
    <row r="68" spans="1:16">
      <c r="A68" s="232"/>
      <c r="B68" s="232"/>
      <c r="C68" s="232"/>
      <c r="D68" s="233"/>
      <c r="E68" s="245" t="s">
        <v>88</v>
      </c>
      <c r="F68" s="234"/>
      <c r="G68" s="233"/>
      <c r="H68" s="233"/>
      <c r="I68" s="246"/>
      <c r="J68" s="235"/>
      <c r="K68" s="234"/>
      <c r="L68" s="1" t="s">
        <v>89</v>
      </c>
      <c r="M68" s="1"/>
      <c r="N68" s="1"/>
      <c r="O68" s="1"/>
      <c r="P68" s="234"/>
    </row>
    <row r="69" spans="1:16" ht="36" customHeight="1">
      <c r="A69" s="232"/>
      <c r="B69" s="232"/>
      <c r="C69" s="232"/>
      <c r="D69" s="233"/>
      <c r="E69" s="233"/>
      <c r="F69" s="234"/>
      <c r="G69" s="233"/>
      <c r="H69" s="233"/>
      <c r="I69" s="234"/>
      <c r="J69" s="235"/>
      <c r="K69" s="247"/>
      <c r="L69" s="233"/>
      <c r="M69" s="233"/>
      <c r="N69" s="233"/>
      <c r="O69" s="233"/>
      <c r="P69" s="234"/>
    </row>
    <row r="70" spans="1:16">
      <c r="A70" s="232"/>
      <c r="B70" s="232"/>
      <c r="C70" s="232"/>
      <c r="D70" s="233"/>
      <c r="E70" s="233"/>
      <c r="F70" s="234"/>
      <c r="G70" s="233"/>
      <c r="H70" s="233"/>
      <c r="I70" s="234"/>
      <c r="J70" s="235"/>
      <c r="K70" s="234"/>
      <c r="L70" s="233"/>
      <c r="M70" s="233"/>
      <c r="N70" s="233"/>
      <c r="O70" s="233"/>
      <c r="P70" s="234"/>
    </row>
    <row r="71" spans="1:16">
      <c r="A71" s="232"/>
      <c r="B71" s="232"/>
      <c r="C71" s="232"/>
      <c r="D71" s="233"/>
      <c r="E71" s="233"/>
      <c r="F71" s="234"/>
      <c r="G71" s="233"/>
      <c r="H71" s="233"/>
      <c r="I71" s="247"/>
      <c r="J71" s="248"/>
      <c r="K71" s="234"/>
      <c r="L71" s="233"/>
      <c r="M71" s="233"/>
      <c r="N71" s="233"/>
      <c r="O71" s="233"/>
      <c r="P71" s="234"/>
    </row>
    <row r="72" spans="1:16">
      <c r="A72" s="232"/>
      <c r="B72" s="232"/>
      <c r="C72" s="232"/>
      <c r="D72" s="233"/>
      <c r="E72" s="249" t="s">
        <v>90</v>
      </c>
      <c r="F72" s="234"/>
      <c r="G72" s="233"/>
      <c r="H72" s="233"/>
      <c r="I72" s="234"/>
      <c r="J72" s="235"/>
      <c r="K72" s="234"/>
      <c r="L72" s="250" t="s">
        <v>91</v>
      </c>
      <c r="M72" s="250"/>
      <c r="N72" s="250"/>
      <c r="O72" s="250"/>
      <c r="P72" s="234"/>
    </row>
    <row r="75" spans="1:16">
      <c r="J75" s="253"/>
      <c r="K75" s="254"/>
    </row>
    <row r="76" spans="1:16">
      <c r="J76" s="256"/>
    </row>
    <row r="79" spans="1:16">
      <c r="K79" s="257"/>
      <c r="L79" s="257"/>
    </row>
    <row r="82" spans="7:10">
      <c r="I82" s="256"/>
    </row>
    <row r="89" spans="7:10">
      <c r="J89" s="253"/>
    </row>
    <row r="93" spans="7:10">
      <c r="G93" s="258"/>
    </row>
    <row r="98" spans="9:9">
      <c r="I98" s="253">
        <f>G93+J89</f>
        <v>0</v>
      </c>
    </row>
  </sheetData>
  <mergeCells count="44">
    <mergeCell ref="L67:O67"/>
    <mergeCell ref="L68:O68"/>
    <mergeCell ref="L72:O72"/>
    <mergeCell ref="K79:L79"/>
    <mergeCell ref="D60:E60"/>
    <mergeCell ref="D62:E62"/>
    <mergeCell ref="A63:E63"/>
    <mergeCell ref="A64:E64"/>
    <mergeCell ref="A66:D66"/>
    <mergeCell ref="L66:O66"/>
    <mergeCell ref="D40:E40"/>
    <mergeCell ref="D48:E48"/>
    <mergeCell ref="D51:E51"/>
    <mergeCell ref="D52:E52"/>
    <mergeCell ref="A58:E58"/>
    <mergeCell ref="D59:E59"/>
    <mergeCell ref="D15:E15"/>
    <mergeCell ref="D16:E16"/>
    <mergeCell ref="D21:E21"/>
    <mergeCell ref="D22:E22"/>
    <mergeCell ref="D25:E25"/>
    <mergeCell ref="D28:E28"/>
    <mergeCell ref="D9:E9"/>
    <mergeCell ref="D10:E10"/>
    <mergeCell ref="D11:E11"/>
    <mergeCell ref="D12:E12"/>
    <mergeCell ref="D13:E13"/>
    <mergeCell ref="D14:E14"/>
    <mergeCell ref="O3:O4"/>
    <mergeCell ref="P3:P4"/>
    <mergeCell ref="A5:C5"/>
    <mergeCell ref="D6:E6"/>
    <mergeCell ref="D7:E7"/>
    <mergeCell ref="D8:E8"/>
    <mergeCell ref="A1:P1"/>
    <mergeCell ref="A2:P2"/>
    <mergeCell ref="A3:C4"/>
    <mergeCell ref="D3:E4"/>
    <mergeCell ref="F3:F4"/>
    <mergeCell ref="G3:G4"/>
    <mergeCell ref="H3:H4"/>
    <mergeCell ref="L3:L4"/>
    <mergeCell ref="M3:M4"/>
    <mergeCell ref="N3:N4"/>
  </mergeCells>
  <pageMargins left="0.7" right="0.7" top="0.75" bottom="0.75" header="0.3" footer="0.3"/>
  <pageSetup paperSize="20000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 DD III</vt:lpstr>
      <vt:lpstr>'LAP DD III'!Print_Area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2020-01-03T02:47:44Z</cp:lastPrinted>
  <dcterms:created xsi:type="dcterms:W3CDTF">2020-01-03T02:45:22Z</dcterms:created>
  <dcterms:modified xsi:type="dcterms:W3CDTF">2020-01-03T08:57:53Z</dcterms:modified>
</cp:coreProperties>
</file>