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edro\Documents\tomato_soil_amendments\"/>
    </mc:Choice>
  </mc:AlternateContent>
  <xr:revisionPtr revIDLastSave="0" documentId="13_ncr:1_{C525C143-A17E-4A25-B641-B5D41A16864E}" xr6:coauthVersionLast="47" xr6:coauthVersionMax="47" xr10:uidLastSave="{00000000-0000-0000-0000-000000000000}"/>
  <bookViews>
    <workbookView xWindow="-108" yWindow="-108" windowWidth="23256" windowHeight="12576" xr2:uid="{19B243ED-5238-4291-9CC6-00CFB0AA47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" i="1" l="1"/>
  <c r="Y10" i="1"/>
  <c r="W10" i="1"/>
  <c r="V10" i="1"/>
  <c r="U10" i="1"/>
  <c r="T10" i="1"/>
  <c r="K10" i="1"/>
  <c r="D10" i="1"/>
  <c r="E10" i="1"/>
  <c r="F10" i="1"/>
  <c r="G10" i="1"/>
  <c r="H10" i="1"/>
  <c r="I10" i="1"/>
  <c r="E21" i="1" l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1" i="1"/>
  <c r="J10" i="1" l="1"/>
  <c r="J23" i="1" s="1"/>
  <c r="Y23" i="1"/>
  <c r="Z23" i="1"/>
  <c r="AA10" i="1"/>
  <c r="AA23" i="1" s="1"/>
  <c r="X10" i="1"/>
  <c r="X23" i="1" s="1"/>
  <c r="V23" i="1"/>
  <c r="U23" i="1"/>
  <c r="T23" i="1"/>
  <c r="S10" i="1"/>
  <c r="S23" i="1" s="1"/>
  <c r="Q10" i="1"/>
  <c r="Q23" i="1" s="1"/>
  <c r="P10" i="1"/>
  <c r="P23" i="1" s="1"/>
  <c r="O10" i="1"/>
  <c r="O23" i="1" s="1"/>
  <c r="M10" i="1"/>
  <c r="M23" i="1" s="1"/>
  <c r="L10" i="1"/>
  <c r="L23" i="1" s="1"/>
  <c r="K23" i="1"/>
  <c r="I23" i="1"/>
  <c r="H23" i="1"/>
  <c r="E23" i="1"/>
  <c r="F23" i="1"/>
  <c r="G23" i="1"/>
  <c r="N10" i="1"/>
  <c r="N23" i="1" s="1"/>
  <c r="R10" i="1"/>
  <c r="R23" i="1" s="1"/>
  <c r="W23" i="1"/>
  <c r="D23" i="1"/>
</calcChain>
</file>

<file path=xl/sharedStrings.xml><?xml version="1.0" encoding="utf-8"?>
<sst xmlns="http://schemas.openxmlformats.org/spreadsheetml/2006/main" count="61" uniqueCount="40">
  <si>
    <t>Plot</t>
  </si>
  <si>
    <t>pH</t>
  </si>
  <si>
    <t>EC</t>
  </si>
  <si>
    <t>SOM</t>
  </si>
  <si>
    <t>Total N</t>
  </si>
  <si>
    <t>Av. P</t>
  </si>
  <si>
    <t>Av. K</t>
  </si>
  <si>
    <t>C</t>
  </si>
  <si>
    <t>Co</t>
  </si>
  <si>
    <t>B</t>
  </si>
  <si>
    <t>T</t>
  </si>
  <si>
    <t>Actinomycetes</t>
  </si>
  <si>
    <t>Bacillus</t>
  </si>
  <si>
    <t>Pseudomonas</t>
  </si>
  <si>
    <t>Cellulolytic</t>
  </si>
  <si>
    <t>Proteolytic</t>
  </si>
  <si>
    <t>Phosphate_solubilizers</t>
  </si>
  <si>
    <t>Nitrogen_fixers</t>
  </si>
  <si>
    <t>Soil chemical assessment</t>
  </si>
  <si>
    <t>MII</t>
  </si>
  <si>
    <t>Soil biological assessment</t>
  </si>
  <si>
    <t>N° of PGPR over 1E06</t>
  </si>
  <si>
    <t>Soil Quality Index (SQI)</t>
  </si>
  <si>
    <t>C= Control</t>
  </si>
  <si>
    <t>Co= Compost</t>
  </si>
  <si>
    <t>B= Bokashi</t>
  </si>
  <si>
    <t>T= Trichoderma</t>
  </si>
  <si>
    <t>Adequate range</t>
  </si>
  <si>
    <t>Deficient</t>
  </si>
  <si>
    <t>Excess</t>
  </si>
  <si>
    <t>Over 1E06</t>
  </si>
  <si>
    <t>Under 1E06</t>
  </si>
  <si>
    <t>Chemical variable</t>
  </si>
  <si>
    <t>PGPR-Abundance</t>
  </si>
  <si>
    <t>4.5-8.2</t>
  </si>
  <si>
    <t>&lt; 2000 dS/m</t>
  </si>
  <si>
    <t>10-20 ppm</t>
  </si>
  <si>
    <t>150-300 ppm</t>
  </si>
  <si>
    <t>0.1-2 %</t>
  </si>
  <si>
    <t>&gt;3.4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</si>
</sst>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164" fontId="1" fillId="3" borderId="0" xfId="0" applyNumberFormat="1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2" fillId="0" borderId="1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FF0B-D864-4FAB-B29E-6FFF097D66D1}">
  <dimension ref="A1:AE23"/>
  <sheetViews>
    <sheetView tabSelected="1" zoomScale="85" zoomScaleNormal="85" workbookViewId="0">
      <selection activeCell="U33" sqref="U33"/>
    </sheetView>
  </sheetViews>
  <sheetFormatPr defaultRowHeight="13.2" x14ac:dyDescent="0.25"/>
  <cols>
    <col min="1" max="1" width="15.21875" style="2" customWidth="1"/>
    <col min="2" max="2" width="22.33203125" style="2" bestFit="1" customWidth="1"/>
    <col min="3" max="3" width="22.33203125" style="2" customWidth="1"/>
    <col min="4" max="27" width="7.77734375" style="2" customWidth="1"/>
    <col min="28" max="16384" width="8.88671875" style="2"/>
  </cols>
  <sheetData>
    <row r="1" spans="1:31" x14ac:dyDescent="0.25">
      <c r="A1" s="27" t="s">
        <v>0</v>
      </c>
      <c r="B1" s="27"/>
      <c r="D1" s="26">
        <v>1</v>
      </c>
      <c r="E1" s="26"/>
      <c r="F1" s="26"/>
      <c r="G1" s="26"/>
      <c r="H1" s="26">
        <v>2</v>
      </c>
      <c r="I1" s="26"/>
      <c r="J1" s="26"/>
      <c r="K1" s="26"/>
      <c r="L1" s="26">
        <v>3</v>
      </c>
      <c r="M1" s="26"/>
      <c r="N1" s="26"/>
      <c r="O1" s="26"/>
      <c r="P1" s="26">
        <v>4</v>
      </c>
      <c r="Q1" s="26"/>
      <c r="R1" s="26"/>
      <c r="S1" s="26"/>
      <c r="T1" s="26">
        <v>6</v>
      </c>
      <c r="U1" s="26"/>
      <c r="V1" s="26"/>
      <c r="W1" s="26"/>
      <c r="X1" s="26">
        <v>7</v>
      </c>
      <c r="Y1" s="26"/>
      <c r="Z1" s="26"/>
      <c r="AA1" s="26"/>
    </row>
    <row r="2" spans="1:31" x14ac:dyDescent="0.25">
      <c r="A2" s="27" t="s">
        <v>19</v>
      </c>
      <c r="B2" s="27"/>
      <c r="D2" s="26">
        <v>49</v>
      </c>
      <c r="E2" s="26"/>
      <c r="F2" s="26"/>
      <c r="G2" s="26"/>
      <c r="H2" s="26">
        <v>70</v>
      </c>
      <c r="I2" s="26"/>
      <c r="J2" s="26"/>
      <c r="K2" s="26"/>
      <c r="L2" s="26">
        <v>57</v>
      </c>
      <c r="M2" s="26"/>
      <c r="N2" s="26"/>
      <c r="O2" s="26"/>
      <c r="P2" s="26">
        <v>77</v>
      </c>
      <c r="Q2" s="26"/>
      <c r="R2" s="26"/>
      <c r="S2" s="26"/>
      <c r="T2" s="26">
        <v>20</v>
      </c>
      <c r="U2" s="26"/>
      <c r="V2" s="26"/>
      <c r="W2" s="26"/>
      <c r="X2" s="26">
        <v>59</v>
      </c>
      <c r="Y2" s="26"/>
      <c r="Z2" s="26"/>
      <c r="AA2" s="26"/>
      <c r="AC2" s="2" t="s">
        <v>23</v>
      </c>
    </row>
    <row r="3" spans="1:31" x14ac:dyDescent="0.25">
      <c r="A3" s="27" t="s">
        <v>32</v>
      </c>
      <c r="B3" s="27"/>
      <c r="C3" s="2" t="s">
        <v>27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7</v>
      </c>
      <c r="U3" s="1" t="s">
        <v>8</v>
      </c>
      <c r="V3" s="1" t="s">
        <v>9</v>
      </c>
      <c r="W3" s="1" t="s">
        <v>10</v>
      </c>
      <c r="X3" s="1" t="s">
        <v>7</v>
      </c>
      <c r="Y3" s="1" t="s">
        <v>8</v>
      </c>
      <c r="Z3" s="1" t="s">
        <v>9</v>
      </c>
      <c r="AA3" s="1" t="s">
        <v>10</v>
      </c>
      <c r="AC3" s="2" t="s">
        <v>24</v>
      </c>
    </row>
    <row r="4" spans="1:31" x14ac:dyDescent="0.25">
      <c r="B4" s="2" t="s">
        <v>1</v>
      </c>
      <c r="C4" s="1" t="s">
        <v>34</v>
      </c>
      <c r="D4" s="3"/>
      <c r="E4" s="4"/>
      <c r="F4" s="4"/>
      <c r="G4" s="5"/>
      <c r="H4" s="3"/>
      <c r="I4" s="4"/>
      <c r="J4" s="17"/>
      <c r="K4" s="5"/>
      <c r="L4" s="6"/>
      <c r="M4" s="6"/>
      <c r="N4" s="6"/>
      <c r="O4" s="6"/>
      <c r="P4" s="3"/>
      <c r="Q4" s="4"/>
      <c r="R4" s="4"/>
      <c r="S4" s="5"/>
      <c r="T4" s="3"/>
      <c r="U4" s="4"/>
      <c r="V4" s="4"/>
      <c r="W4" s="5"/>
      <c r="X4" s="3"/>
      <c r="Y4" s="4"/>
      <c r="Z4" s="4"/>
      <c r="AA4" s="5"/>
      <c r="AC4" s="2" t="s">
        <v>25</v>
      </c>
    </row>
    <row r="5" spans="1:31" x14ac:dyDescent="0.25">
      <c r="B5" s="2" t="s">
        <v>2</v>
      </c>
      <c r="C5" s="1" t="s">
        <v>35</v>
      </c>
      <c r="D5" s="7"/>
      <c r="E5" s="6"/>
      <c r="F5" s="6"/>
      <c r="G5" s="8"/>
      <c r="H5" s="7"/>
      <c r="I5" s="6"/>
      <c r="J5" s="6"/>
      <c r="K5" s="8"/>
      <c r="L5" s="6"/>
      <c r="M5" s="6"/>
      <c r="N5" s="6"/>
      <c r="O5" s="6"/>
      <c r="P5" s="7"/>
      <c r="Q5" s="6"/>
      <c r="R5" s="6"/>
      <c r="S5" s="8"/>
      <c r="T5" s="7"/>
      <c r="U5" s="6"/>
      <c r="V5" s="6"/>
      <c r="W5" s="8"/>
      <c r="X5" s="7"/>
      <c r="Y5" s="6"/>
      <c r="Z5" s="6"/>
      <c r="AA5" s="8"/>
      <c r="AC5" s="2" t="s">
        <v>26</v>
      </c>
    </row>
    <row r="6" spans="1:31" x14ac:dyDescent="0.25">
      <c r="B6" s="2" t="s">
        <v>3</v>
      </c>
      <c r="C6" s="1" t="s">
        <v>39</v>
      </c>
      <c r="D6" s="7"/>
      <c r="E6" s="6"/>
      <c r="F6" s="6"/>
      <c r="G6" s="8"/>
      <c r="H6" s="18"/>
      <c r="I6" s="19"/>
      <c r="J6" s="19"/>
      <c r="K6" s="8"/>
      <c r="L6" s="6"/>
      <c r="M6" s="6"/>
      <c r="N6" s="6"/>
      <c r="O6" s="6"/>
      <c r="P6" s="7"/>
      <c r="Q6" s="19"/>
      <c r="R6" s="6"/>
      <c r="S6" s="20"/>
      <c r="T6" s="18"/>
      <c r="U6" s="19"/>
      <c r="V6" s="6"/>
      <c r="W6" s="20"/>
      <c r="X6" s="18"/>
      <c r="Y6" s="6"/>
      <c r="Z6" s="6"/>
      <c r="AA6" s="20"/>
    </row>
    <row r="7" spans="1:31" x14ac:dyDescent="0.25">
      <c r="B7" s="2" t="s">
        <v>4</v>
      </c>
      <c r="C7" s="1" t="s">
        <v>38</v>
      </c>
      <c r="D7" s="7"/>
      <c r="E7" s="6"/>
      <c r="F7" s="6"/>
      <c r="G7" s="8"/>
      <c r="H7" s="7"/>
      <c r="I7" s="6"/>
      <c r="J7" s="6"/>
      <c r="K7" s="8"/>
      <c r="L7" s="6"/>
      <c r="M7" s="6"/>
      <c r="N7" s="6"/>
      <c r="O7" s="6"/>
      <c r="P7" s="7"/>
      <c r="Q7" s="6"/>
      <c r="R7" s="6"/>
      <c r="S7" s="8"/>
      <c r="T7" s="7"/>
      <c r="U7" s="6"/>
      <c r="V7" s="6"/>
      <c r="W7" s="8"/>
      <c r="X7" s="7"/>
      <c r="Y7" s="6"/>
      <c r="Z7" s="6"/>
      <c r="AA7" s="8"/>
      <c r="AC7" s="6"/>
      <c r="AD7" s="2" t="s">
        <v>27</v>
      </c>
    </row>
    <row r="8" spans="1:31" x14ac:dyDescent="0.25">
      <c r="B8" s="2" t="s">
        <v>5</v>
      </c>
      <c r="C8" s="30" t="s">
        <v>36</v>
      </c>
      <c r="D8" s="9"/>
      <c r="E8" s="10"/>
      <c r="F8" s="10"/>
      <c r="G8" s="11"/>
      <c r="H8" s="9"/>
      <c r="I8" s="10"/>
      <c r="J8" s="10"/>
      <c r="K8" s="11"/>
      <c r="L8" s="10"/>
      <c r="M8" s="10"/>
      <c r="N8" s="10"/>
      <c r="O8" s="10"/>
      <c r="P8" s="9"/>
      <c r="Q8" s="10"/>
      <c r="R8" s="10"/>
      <c r="S8" s="11"/>
      <c r="T8" s="7"/>
      <c r="U8" s="10"/>
      <c r="V8" s="10"/>
      <c r="W8" s="8"/>
      <c r="X8" s="9"/>
      <c r="Y8" s="10"/>
      <c r="Z8" s="10"/>
      <c r="AA8" s="11"/>
      <c r="AD8" s="2" t="s">
        <v>28</v>
      </c>
    </row>
    <row r="9" spans="1:31" x14ac:dyDescent="0.25">
      <c r="B9" s="2" t="s">
        <v>6</v>
      </c>
      <c r="C9" s="1" t="s">
        <v>37</v>
      </c>
      <c r="D9" s="12"/>
      <c r="E9" s="13"/>
      <c r="F9" s="13"/>
      <c r="G9" s="14"/>
      <c r="H9" s="21"/>
      <c r="I9" s="22"/>
      <c r="J9" s="22"/>
      <c r="K9" s="23"/>
      <c r="L9" s="19"/>
      <c r="M9" s="19"/>
      <c r="N9" s="6"/>
      <c r="O9" s="19"/>
      <c r="P9" s="12"/>
      <c r="Q9" s="13"/>
      <c r="R9" s="13"/>
      <c r="S9" s="23"/>
      <c r="T9" s="21"/>
      <c r="U9" s="22"/>
      <c r="V9" s="22"/>
      <c r="W9" s="23"/>
      <c r="X9" s="21"/>
      <c r="Y9" s="22"/>
      <c r="Z9" s="22"/>
      <c r="AA9" s="23"/>
      <c r="AC9" s="10"/>
      <c r="AD9" s="2" t="s">
        <v>29</v>
      </c>
    </row>
    <row r="10" spans="1:31" x14ac:dyDescent="0.25">
      <c r="B10" s="2" t="s">
        <v>18</v>
      </c>
      <c r="C10" s="1"/>
      <c r="D10" s="2">
        <f>5/6</f>
        <v>0.83333333333333337</v>
      </c>
      <c r="E10" s="2">
        <f t="shared" ref="E10:W10" si="0">5/6</f>
        <v>0.83333333333333337</v>
      </c>
      <c r="F10" s="2">
        <f t="shared" si="0"/>
        <v>0.83333333333333337</v>
      </c>
      <c r="G10" s="2">
        <f t="shared" si="0"/>
        <v>0.83333333333333337</v>
      </c>
      <c r="H10" s="2">
        <f>3/6</f>
        <v>0.5</v>
      </c>
      <c r="I10" s="2">
        <f>3/6</f>
        <v>0.5</v>
      </c>
      <c r="J10" s="2">
        <f>2/6</f>
        <v>0.33333333333333331</v>
      </c>
      <c r="K10" s="2">
        <f>4/6</f>
        <v>0.66666666666666663</v>
      </c>
      <c r="L10" s="2">
        <f>4/6</f>
        <v>0.66666666666666663</v>
      </c>
      <c r="M10" s="2">
        <f>4/6</f>
        <v>0.66666666666666663</v>
      </c>
      <c r="N10" s="2">
        <f t="shared" si="0"/>
        <v>0.83333333333333337</v>
      </c>
      <c r="O10" s="2">
        <f>4/6</f>
        <v>0.66666666666666663</v>
      </c>
      <c r="P10" s="2">
        <f>5/6</f>
        <v>0.83333333333333337</v>
      </c>
      <c r="Q10" s="2">
        <f>4/6</f>
        <v>0.66666666666666663</v>
      </c>
      <c r="R10" s="2">
        <f t="shared" si="0"/>
        <v>0.83333333333333337</v>
      </c>
      <c r="S10" s="2">
        <f>3/6</f>
        <v>0.5</v>
      </c>
      <c r="T10" s="2">
        <f>4/6</f>
        <v>0.66666666666666663</v>
      </c>
      <c r="U10" s="2">
        <f>3/6</f>
        <v>0.5</v>
      </c>
      <c r="V10" s="2">
        <f>4/6</f>
        <v>0.66666666666666663</v>
      </c>
      <c r="W10" s="2">
        <f>4/6</f>
        <v>0.66666666666666663</v>
      </c>
      <c r="X10" s="2">
        <f>3/6</f>
        <v>0.5</v>
      </c>
      <c r="Y10" s="2">
        <f>4/6</f>
        <v>0.66666666666666663</v>
      </c>
      <c r="Z10" s="2">
        <f>4/6</f>
        <v>0.66666666666666663</v>
      </c>
      <c r="AA10" s="2">
        <f t="shared" ref="Y10:AA10" si="1">3/6</f>
        <v>0.5</v>
      </c>
    </row>
    <row r="11" spans="1:31" x14ac:dyDescent="0.25">
      <c r="AB11" s="25"/>
      <c r="AC11" s="25"/>
      <c r="AD11" s="25"/>
      <c r="AE11" s="25"/>
    </row>
    <row r="13" spans="1:31" x14ac:dyDescent="0.25">
      <c r="A13" s="2" t="s">
        <v>33</v>
      </c>
      <c r="B13" s="26" t="s">
        <v>11</v>
      </c>
      <c r="C13" s="26"/>
      <c r="D13" s="15">
        <v>536700</v>
      </c>
      <c r="E13" s="15">
        <v>629933.33333333337</v>
      </c>
      <c r="F13" s="15">
        <v>529966.66666666663</v>
      </c>
      <c r="G13" s="15">
        <v>699966.66666666663</v>
      </c>
      <c r="H13" s="24">
        <v>5299333.3333333302</v>
      </c>
      <c r="I13" s="24">
        <v>6199666.666666667</v>
      </c>
      <c r="J13" s="24">
        <v>5499333.333333333</v>
      </c>
      <c r="K13" s="24">
        <v>6799666.666666667</v>
      </c>
      <c r="L13" s="24">
        <v>4199333.333333333</v>
      </c>
      <c r="M13" s="24">
        <v>4499666.666666667</v>
      </c>
      <c r="N13" s="24">
        <v>4999666.666666667</v>
      </c>
      <c r="O13" s="24">
        <v>4499333.333333333</v>
      </c>
      <c r="P13" s="24">
        <v>5999333.333333333</v>
      </c>
      <c r="Q13" s="24">
        <v>5799333.333333333</v>
      </c>
      <c r="R13" s="24">
        <v>6199333.333333333</v>
      </c>
      <c r="S13" s="24">
        <v>5999666.666666667</v>
      </c>
      <c r="T13" s="24">
        <v>4299333.333333333</v>
      </c>
      <c r="U13" s="24">
        <v>3799666.666666667</v>
      </c>
      <c r="V13" s="24">
        <v>4199333.333333333</v>
      </c>
      <c r="W13" s="24">
        <v>3999666.666666667</v>
      </c>
      <c r="X13" s="24">
        <v>5499333.333333333</v>
      </c>
      <c r="Y13" s="24">
        <v>4799666.666666667</v>
      </c>
      <c r="Z13" s="24">
        <v>6199333.333333333</v>
      </c>
      <c r="AA13" s="24">
        <v>5999333.333333333</v>
      </c>
      <c r="AC13" s="6"/>
      <c r="AD13" s="2" t="s">
        <v>30</v>
      </c>
    </row>
    <row r="14" spans="1:31" x14ac:dyDescent="0.25">
      <c r="B14" s="26" t="s">
        <v>12</v>
      </c>
      <c r="C14" s="26"/>
      <c r="D14" s="24">
        <v>4799333.333333333</v>
      </c>
      <c r="E14" s="24">
        <v>5499666.666666667</v>
      </c>
      <c r="F14" s="24">
        <v>5799333.333333333</v>
      </c>
      <c r="G14" s="24">
        <v>6499666.666666667</v>
      </c>
      <c r="H14" s="24">
        <v>4799666.666666667</v>
      </c>
      <c r="I14" s="24">
        <v>5499666.666666667</v>
      </c>
      <c r="J14" s="24">
        <v>4999666.666666667</v>
      </c>
      <c r="K14" s="24">
        <v>5499666.666666667</v>
      </c>
      <c r="L14" s="24">
        <v>3499333.333333333</v>
      </c>
      <c r="M14" s="24">
        <v>4499333.333333333</v>
      </c>
      <c r="N14" s="24">
        <v>4499666.666666667</v>
      </c>
      <c r="O14" s="24">
        <v>3499333.333333333</v>
      </c>
      <c r="P14" s="24">
        <v>6199333.333333333</v>
      </c>
      <c r="Q14" s="24">
        <v>6499333.333333333</v>
      </c>
      <c r="R14" s="24">
        <v>6199333.333333333</v>
      </c>
      <c r="S14" s="24">
        <v>5399666.666666667</v>
      </c>
      <c r="T14" s="24">
        <v>5399333.333333333</v>
      </c>
      <c r="U14" s="24">
        <v>5499666.666666667</v>
      </c>
      <c r="V14" s="24">
        <v>6699666.666666667</v>
      </c>
      <c r="W14" s="24">
        <v>3999666.666666667</v>
      </c>
      <c r="X14" s="24">
        <v>5499666.666666667</v>
      </c>
      <c r="Y14" s="24">
        <v>6799333.333333333</v>
      </c>
      <c r="Z14" s="24">
        <v>6499666.666666667</v>
      </c>
      <c r="AA14" s="24">
        <v>7199666.666666667</v>
      </c>
      <c r="AC14" s="10"/>
      <c r="AD14" s="2" t="s">
        <v>31</v>
      </c>
    </row>
    <row r="15" spans="1:31" x14ac:dyDescent="0.25">
      <c r="B15" s="26" t="s">
        <v>13</v>
      </c>
      <c r="C15" s="26"/>
      <c r="D15" s="24">
        <v>5999333.333333333</v>
      </c>
      <c r="E15" s="24">
        <v>6299666.666666667</v>
      </c>
      <c r="F15" s="24">
        <v>5799333.333333333</v>
      </c>
      <c r="G15" s="24">
        <v>5499666.666666667</v>
      </c>
      <c r="H15" s="15">
        <v>779933.33333333337</v>
      </c>
      <c r="I15" s="15">
        <v>859933.33333333337</v>
      </c>
      <c r="J15" s="15">
        <v>829933.33333333337</v>
      </c>
      <c r="K15" s="15">
        <v>749933.33333333337</v>
      </c>
      <c r="L15" s="24">
        <v>4099666.666666667</v>
      </c>
      <c r="M15" s="24">
        <v>4999666.666666667</v>
      </c>
      <c r="N15" s="24">
        <v>4799666.666666667</v>
      </c>
      <c r="O15" s="24">
        <v>5499333.333333333</v>
      </c>
      <c r="P15" s="24">
        <v>5499333.333333333</v>
      </c>
      <c r="Q15" s="24">
        <v>6799666.666666667</v>
      </c>
      <c r="R15" s="24">
        <v>6499666.666666667</v>
      </c>
      <c r="S15" s="24">
        <v>6999666.666666667</v>
      </c>
      <c r="T15" s="24">
        <v>4199333.333333333</v>
      </c>
      <c r="U15" s="24">
        <v>3799333.333333333</v>
      </c>
      <c r="V15" s="24">
        <v>5499666.666666667</v>
      </c>
      <c r="W15" s="24">
        <v>4499666.666666667</v>
      </c>
      <c r="X15" s="15">
        <v>879933.33333333337</v>
      </c>
      <c r="Y15" s="24">
        <v>829933.33333333337</v>
      </c>
      <c r="Z15" s="15">
        <v>789933.33333333337</v>
      </c>
      <c r="AA15" s="15">
        <v>799966.66666666663</v>
      </c>
    </row>
    <row r="16" spans="1:31" x14ac:dyDescent="0.25">
      <c r="B16" s="26" t="s">
        <v>14</v>
      </c>
      <c r="C16" s="26"/>
      <c r="D16" s="15">
        <v>649933.33333333337</v>
      </c>
      <c r="E16" s="15">
        <v>499966.66666666669</v>
      </c>
      <c r="F16" s="15">
        <v>449933.33333333331</v>
      </c>
      <c r="G16" s="15">
        <v>549933.33333333337</v>
      </c>
      <c r="H16" s="15">
        <v>499933.33333333331</v>
      </c>
      <c r="I16" s="15">
        <v>449966.66666666669</v>
      </c>
      <c r="J16" s="15">
        <v>549966.66666666663</v>
      </c>
      <c r="K16" s="15">
        <v>499933.33333333331</v>
      </c>
      <c r="L16" s="15">
        <v>399966.66666666669</v>
      </c>
      <c r="M16" s="15">
        <v>319933.33333333331</v>
      </c>
      <c r="N16" s="15">
        <v>379966.66666666669</v>
      </c>
      <c r="O16" s="15">
        <v>419966.66666666669</v>
      </c>
      <c r="P16" s="15">
        <v>399966.66666666669</v>
      </c>
      <c r="Q16" s="15">
        <v>399966.66666666669</v>
      </c>
      <c r="R16" s="15">
        <v>449933.33333333331</v>
      </c>
      <c r="S16" s="15">
        <v>499966.66666666669</v>
      </c>
      <c r="T16" s="15">
        <v>449966.66666666669</v>
      </c>
      <c r="U16" s="15">
        <v>449933.33333333331</v>
      </c>
      <c r="V16" s="15">
        <v>379966.66666666669</v>
      </c>
      <c r="W16" s="15">
        <v>409966.66666666669</v>
      </c>
      <c r="X16" s="15">
        <v>449933.33333333331</v>
      </c>
      <c r="Y16" s="15">
        <v>449966.66666666669</v>
      </c>
      <c r="Z16" s="15">
        <v>399966.66666666669</v>
      </c>
      <c r="AA16" s="15">
        <v>449933.33333333331</v>
      </c>
    </row>
    <row r="17" spans="2:27" x14ac:dyDescent="0.25">
      <c r="B17" s="26" t="s">
        <v>15</v>
      </c>
      <c r="C17" s="26"/>
      <c r="D17" s="24">
        <v>4499333.333333333</v>
      </c>
      <c r="E17" s="24">
        <v>6799666.666666667</v>
      </c>
      <c r="F17" s="24">
        <v>7499000</v>
      </c>
      <c r="G17" s="24">
        <v>7299333.333333333</v>
      </c>
      <c r="H17" s="24">
        <v>5499333.333333333</v>
      </c>
      <c r="I17" s="24">
        <v>7599666.666666667</v>
      </c>
      <c r="J17" s="24">
        <v>6299333.333333333</v>
      </c>
      <c r="K17" s="24">
        <v>6499666.666666667</v>
      </c>
      <c r="L17" s="24">
        <v>2099333.333333333</v>
      </c>
      <c r="M17" s="24">
        <v>1799666.666666667</v>
      </c>
      <c r="N17" s="24">
        <v>2499333.333333333</v>
      </c>
      <c r="O17" s="24">
        <v>2799666.666666667</v>
      </c>
      <c r="P17" s="24">
        <v>4799666.666666667</v>
      </c>
      <c r="Q17" s="24">
        <v>3899666.666666667</v>
      </c>
      <c r="R17" s="24">
        <v>4499666.666666667</v>
      </c>
      <c r="S17" s="24">
        <v>4999333.333333333</v>
      </c>
      <c r="T17" s="24">
        <v>2199666.666666667</v>
      </c>
      <c r="U17" s="24">
        <v>3499333.333333333</v>
      </c>
      <c r="V17" s="24">
        <v>3799333.333333333</v>
      </c>
      <c r="W17" s="24">
        <v>2799333.333333333</v>
      </c>
      <c r="X17" s="24">
        <v>5999333.333333333</v>
      </c>
      <c r="Y17" s="24">
        <v>5499666.666666667</v>
      </c>
      <c r="Z17" s="24">
        <v>5199666.666666667</v>
      </c>
      <c r="AA17" s="24">
        <v>6499666.666666667</v>
      </c>
    </row>
    <row r="18" spans="2:27" x14ac:dyDescent="0.25">
      <c r="B18" s="26" t="s">
        <v>16</v>
      </c>
      <c r="C18" s="26"/>
      <c r="D18" s="15">
        <v>519966.66666666669</v>
      </c>
      <c r="E18" s="15">
        <v>549933.33333333337</v>
      </c>
      <c r="F18" s="15">
        <v>649966.66666666663</v>
      </c>
      <c r="G18" s="15">
        <v>629966.66666666663</v>
      </c>
      <c r="H18" s="15">
        <v>499533.33333333331</v>
      </c>
      <c r="I18" s="15">
        <v>649966.66666666663</v>
      </c>
      <c r="J18" s="15">
        <v>619933.33333333337</v>
      </c>
      <c r="K18" s="15">
        <v>579966.66666666663</v>
      </c>
      <c r="L18" s="15">
        <v>349966.66666666669</v>
      </c>
      <c r="M18" s="15">
        <v>419933.33333333331</v>
      </c>
      <c r="N18" s="15">
        <v>599933.33333333337</v>
      </c>
      <c r="O18" s="15">
        <v>649933.33333333337</v>
      </c>
      <c r="P18" s="15">
        <v>349966.66666666669</v>
      </c>
      <c r="Q18" s="15">
        <v>349933.33333333331</v>
      </c>
      <c r="R18" s="15">
        <v>419978.33333333331</v>
      </c>
      <c r="S18" s="15">
        <v>449966.66666666669</v>
      </c>
      <c r="T18" s="15">
        <v>449966.66666666669</v>
      </c>
      <c r="U18" s="15">
        <v>549933.33333333337</v>
      </c>
      <c r="V18" s="15">
        <v>619966.66666666663</v>
      </c>
      <c r="W18" s="15">
        <v>599933.33333333337</v>
      </c>
      <c r="X18" s="15">
        <v>429966.66666666669</v>
      </c>
      <c r="Y18" s="15">
        <v>519966.66666666669</v>
      </c>
      <c r="Z18" s="15">
        <v>579933.33333333337</v>
      </c>
      <c r="AA18" s="15">
        <v>619933.33333333337</v>
      </c>
    </row>
    <row r="19" spans="2:27" x14ac:dyDescent="0.25">
      <c r="B19" s="26" t="s">
        <v>17</v>
      </c>
      <c r="C19" s="26"/>
      <c r="D19" s="15">
        <v>849966.66666666663</v>
      </c>
      <c r="E19" s="15">
        <v>719933.33333333337</v>
      </c>
      <c r="F19" s="15">
        <v>949966.66666666663</v>
      </c>
      <c r="G19" s="15">
        <v>849933.33333333337</v>
      </c>
      <c r="H19" s="15">
        <v>749933.33333333337</v>
      </c>
      <c r="I19" s="15">
        <v>819933.33333333337</v>
      </c>
      <c r="J19" s="15">
        <v>849933.33333333337</v>
      </c>
      <c r="K19" s="15">
        <v>849966.66666666663</v>
      </c>
      <c r="L19" s="24">
        <v>2399666.666666667</v>
      </c>
      <c r="M19" s="24">
        <v>3099666.666666667</v>
      </c>
      <c r="N19" s="24">
        <v>2799333.333333333</v>
      </c>
      <c r="O19" s="24">
        <v>2999666.666666667</v>
      </c>
      <c r="P19" s="15">
        <v>299933.33333333331</v>
      </c>
      <c r="Q19" s="15">
        <v>449966.66666666669</v>
      </c>
      <c r="R19" s="15">
        <v>379933.33333333331</v>
      </c>
      <c r="S19" s="15">
        <v>279933.33333333331</v>
      </c>
      <c r="T19" s="15">
        <v>749966.66666666663</v>
      </c>
      <c r="U19" s="15">
        <v>829966.66666666663</v>
      </c>
      <c r="V19" s="15">
        <v>819966.66666666663</v>
      </c>
      <c r="W19" s="15">
        <v>869933.33333333337</v>
      </c>
      <c r="X19" s="24">
        <v>4499333.333333333</v>
      </c>
      <c r="Y19" s="24">
        <v>5499666.666666667</v>
      </c>
      <c r="Z19" s="24">
        <v>4999666.666666667</v>
      </c>
      <c r="AA19" s="24">
        <v>5499333.333333333</v>
      </c>
    </row>
    <row r="20" spans="2:27" x14ac:dyDescent="0.25">
      <c r="B20" s="26" t="s">
        <v>21</v>
      </c>
      <c r="C20" s="26"/>
      <c r="D20" s="2">
        <v>3</v>
      </c>
      <c r="E20" s="2">
        <v>3</v>
      </c>
      <c r="F20" s="2">
        <v>3</v>
      </c>
      <c r="G20" s="2">
        <v>3</v>
      </c>
      <c r="H20" s="2">
        <v>3</v>
      </c>
      <c r="I20" s="2">
        <v>3</v>
      </c>
      <c r="J20" s="2">
        <v>3</v>
      </c>
      <c r="K20" s="2">
        <v>3</v>
      </c>
      <c r="L20" s="2">
        <v>5</v>
      </c>
      <c r="M20" s="2">
        <v>5</v>
      </c>
      <c r="N20" s="2">
        <v>5</v>
      </c>
      <c r="O20" s="2">
        <v>5</v>
      </c>
      <c r="P20" s="2">
        <v>4</v>
      </c>
      <c r="Q20" s="2">
        <v>4</v>
      </c>
      <c r="R20" s="2">
        <v>5</v>
      </c>
      <c r="S20" s="2">
        <v>4</v>
      </c>
      <c r="T20" s="2">
        <v>4</v>
      </c>
      <c r="U20" s="2">
        <v>4</v>
      </c>
      <c r="V20" s="2">
        <v>4</v>
      </c>
      <c r="W20" s="2">
        <v>4</v>
      </c>
      <c r="X20" s="2">
        <v>4</v>
      </c>
      <c r="Y20" s="2">
        <v>5</v>
      </c>
      <c r="Z20" s="2">
        <v>4</v>
      </c>
      <c r="AA20" s="2">
        <v>4</v>
      </c>
    </row>
    <row r="21" spans="2:27" x14ac:dyDescent="0.25">
      <c r="B21" s="26" t="s">
        <v>20</v>
      </c>
      <c r="C21" s="26"/>
      <c r="D21" s="16">
        <f>D20/7</f>
        <v>0.42857142857142855</v>
      </c>
      <c r="E21" s="16">
        <f t="shared" ref="E21:AA21" si="2">E20/7</f>
        <v>0.42857142857142855</v>
      </c>
      <c r="F21" s="16">
        <f t="shared" si="2"/>
        <v>0.42857142857142855</v>
      </c>
      <c r="G21" s="16">
        <f t="shared" si="2"/>
        <v>0.42857142857142855</v>
      </c>
      <c r="H21" s="16">
        <f t="shared" si="2"/>
        <v>0.42857142857142855</v>
      </c>
      <c r="I21" s="16">
        <f t="shared" si="2"/>
        <v>0.42857142857142855</v>
      </c>
      <c r="J21" s="16">
        <f t="shared" si="2"/>
        <v>0.42857142857142855</v>
      </c>
      <c r="K21" s="16">
        <f t="shared" si="2"/>
        <v>0.42857142857142855</v>
      </c>
      <c r="L21" s="16">
        <f t="shared" si="2"/>
        <v>0.7142857142857143</v>
      </c>
      <c r="M21" s="16">
        <f t="shared" si="2"/>
        <v>0.7142857142857143</v>
      </c>
      <c r="N21" s="16">
        <f t="shared" si="2"/>
        <v>0.7142857142857143</v>
      </c>
      <c r="O21" s="16">
        <f t="shared" si="2"/>
        <v>0.7142857142857143</v>
      </c>
      <c r="P21" s="16">
        <f t="shared" si="2"/>
        <v>0.5714285714285714</v>
      </c>
      <c r="Q21" s="16">
        <f t="shared" si="2"/>
        <v>0.5714285714285714</v>
      </c>
      <c r="R21" s="16">
        <f t="shared" si="2"/>
        <v>0.7142857142857143</v>
      </c>
      <c r="S21" s="16">
        <f t="shared" si="2"/>
        <v>0.5714285714285714</v>
      </c>
      <c r="T21" s="16">
        <f t="shared" si="2"/>
        <v>0.5714285714285714</v>
      </c>
      <c r="U21" s="16">
        <f t="shared" si="2"/>
        <v>0.5714285714285714</v>
      </c>
      <c r="V21" s="16">
        <f t="shared" si="2"/>
        <v>0.5714285714285714</v>
      </c>
      <c r="W21" s="16">
        <f t="shared" si="2"/>
        <v>0.5714285714285714</v>
      </c>
      <c r="X21" s="16">
        <f t="shared" si="2"/>
        <v>0.5714285714285714</v>
      </c>
      <c r="Y21" s="16">
        <f t="shared" si="2"/>
        <v>0.7142857142857143</v>
      </c>
      <c r="Z21" s="16">
        <f t="shared" si="2"/>
        <v>0.5714285714285714</v>
      </c>
      <c r="AA21" s="16">
        <f t="shared" si="2"/>
        <v>0.5714285714285714</v>
      </c>
    </row>
    <row r="22" spans="2:27" ht="13.8" thickBot="1" x14ac:dyDescent="0.3"/>
    <row r="23" spans="2:27" ht="15" customHeight="1" thickBot="1" x14ac:dyDescent="0.3">
      <c r="B23" s="28" t="s">
        <v>22</v>
      </c>
      <c r="C23" s="29"/>
      <c r="D23" s="31">
        <f>SQRT(D10*D21)</f>
        <v>0.59761430466719678</v>
      </c>
      <c r="E23" s="31">
        <f t="shared" ref="E23:AA23" si="3">SQRT(E10*E21)</f>
        <v>0.59761430466719678</v>
      </c>
      <c r="F23" s="31">
        <f t="shared" si="3"/>
        <v>0.59761430466719678</v>
      </c>
      <c r="G23" s="31">
        <f t="shared" si="3"/>
        <v>0.59761430466719678</v>
      </c>
      <c r="H23" s="31">
        <f t="shared" si="3"/>
        <v>0.46291004988627571</v>
      </c>
      <c r="I23" s="31">
        <f t="shared" si="3"/>
        <v>0.46291004988627571</v>
      </c>
      <c r="J23" s="31">
        <f t="shared" si="3"/>
        <v>0.3779644730092272</v>
      </c>
      <c r="K23" s="31">
        <f t="shared" si="3"/>
        <v>0.53452248382484879</v>
      </c>
      <c r="L23" s="31">
        <f t="shared" si="3"/>
        <v>0.69006555934235425</v>
      </c>
      <c r="M23" s="31">
        <f t="shared" si="3"/>
        <v>0.69006555934235425</v>
      </c>
      <c r="N23" s="31">
        <f t="shared" si="3"/>
        <v>0.77151674981045959</v>
      </c>
      <c r="O23" s="31">
        <f t="shared" si="3"/>
        <v>0.69006555934235425</v>
      </c>
      <c r="P23" s="31">
        <f t="shared" si="3"/>
        <v>0.69006555934235425</v>
      </c>
      <c r="Q23" s="31">
        <f t="shared" si="3"/>
        <v>0.61721339984836765</v>
      </c>
      <c r="R23" s="31">
        <f t="shared" si="3"/>
        <v>0.77151674981045959</v>
      </c>
      <c r="S23" s="31">
        <f t="shared" si="3"/>
        <v>0.53452248382484879</v>
      </c>
      <c r="T23" s="31">
        <f t="shared" si="3"/>
        <v>0.61721339984836765</v>
      </c>
      <c r="U23" s="31">
        <f t="shared" si="3"/>
        <v>0.53452248382484879</v>
      </c>
      <c r="V23" s="31">
        <f t="shared" si="3"/>
        <v>0.61721339984836765</v>
      </c>
      <c r="W23" s="31">
        <f t="shared" si="3"/>
        <v>0.61721339984836765</v>
      </c>
      <c r="X23" s="31">
        <f t="shared" si="3"/>
        <v>0.53452248382484879</v>
      </c>
      <c r="Y23" s="31">
        <f t="shared" si="3"/>
        <v>0.69006555934235425</v>
      </c>
      <c r="Z23" s="31">
        <f t="shared" si="3"/>
        <v>0.61721339984836765</v>
      </c>
      <c r="AA23" s="31">
        <f t="shared" si="3"/>
        <v>0.53452248382484879</v>
      </c>
    </row>
  </sheetData>
  <mergeCells count="25">
    <mergeCell ref="B18:C18"/>
    <mergeCell ref="B23:C23"/>
    <mergeCell ref="B19:C19"/>
    <mergeCell ref="B20:C20"/>
    <mergeCell ref="B21:C21"/>
    <mergeCell ref="B13:C13"/>
    <mergeCell ref="B14:C14"/>
    <mergeCell ref="B15:C15"/>
    <mergeCell ref="B16:C16"/>
    <mergeCell ref="B17:C17"/>
    <mergeCell ref="X1:AA1"/>
    <mergeCell ref="A3:B3"/>
    <mergeCell ref="D2:G2"/>
    <mergeCell ref="H2:K2"/>
    <mergeCell ref="L2:O2"/>
    <mergeCell ref="P2:S2"/>
    <mergeCell ref="T2:W2"/>
    <mergeCell ref="X2:AA2"/>
    <mergeCell ref="A2:B2"/>
    <mergeCell ref="D1:G1"/>
    <mergeCell ref="H1:K1"/>
    <mergeCell ref="L1:O1"/>
    <mergeCell ref="P1:S1"/>
    <mergeCell ref="A1:B1"/>
    <mergeCell ref="T1:W1"/>
  </mergeCells>
  <conditionalFormatting sqref="D2:AA2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Mondaca</dc:creator>
  <cp:lastModifiedBy>Pedro Mondaca</cp:lastModifiedBy>
  <dcterms:created xsi:type="dcterms:W3CDTF">2024-02-02T15:17:29Z</dcterms:created>
  <dcterms:modified xsi:type="dcterms:W3CDTF">2024-04-02T18:39:55Z</dcterms:modified>
</cp:coreProperties>
</file>