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C:\fuentes\Lot_Excel\Lot_Gordo\"/>
    </mc:Choice>
  </mc:AlternateContent>
  <xr:revisionPtr revIDLastSave="0" documentId="13_ncr:1_{0F8BE578-6EBC-4DD7-B0C7-355F76CCE875}" xr6:coauthVersionLast="40" xr6:coauthVersionMax="40" xr10:uidLastSave="{00000000-0000-0000-0000-000000000000}"/>
  <bookViews>
    <workbookView xWindow="0" yWindow="0" windowWidth="28800" windowHeight="11610" tabRatio="392" activeTab="2" xr2:uid="{00000000-000D-0000-FFFF-FFFF00000000}"/>
  </bookViews>
  <sheets>
    <sheet name="Resultados" sheetId="1" r:id="rId1"/>
    <sheet name="Boletos" sheetId="7" r:id="rId2"/>
    <sheet name="Apuestas" sheetId="8" r:id="rId3"/>
    <sheet name="MisApuestas" sheetId="4" r:id="rId4"/>
    <sheet name="Salida" sheetId="9" r:id="rId5"/>
    <sheet name="Metodos" sheetId="10" r:id="rId6"/>
  </sheets>
  <functionGroups builtInGroupCount="19"/>
  <definedNames>
    <definedName name="_xlnm._FilterDatabase" localSheetId="2" hidden="1">Apuestas!$A$1:$P$1</definedName>
    <definedName name="_xlnm._FilterDatabase" localSheetId="1" hidden="1">Boletos!$A$1:$L$1</definedName>
    <definedName name="_xlnm._FilterDatabase" localSheetId="3" hidden="1">MisApuestas!$A$2:$P$67</definedName>
    <definedName name="_xlnm._FilterDatabase" localSheetId="4" hidden="1">Salida!$A$9:$T$63</definedName>
    <definedName name="_par3">#REF!</definedName>
    <definedName name="_par4">#REF!</definedName>
    <definedName name="_xlnm.Print_Area" localSheetId="0">Resultados!#REF!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</definedNames>
  <calcPr calcId="181029" calcOnSave="0"/>
</workbook>
</file>

<file path=xl/calcChain.xml><?xml version="1.0" encoding="utf-8"?>
<calcChain xmlns="http://schemas.openxmlformats.org/spreadsheetml/2006/main">
  <c r="E4" i="8" l="1"/>
  <c r="D278" i="1" l="1"/>
  <c r="E278" i="1"/>
  <c r="B3" i="7" l="1"/>
  <c r="I3" i="7"/>
  <c r="L3" i="7"/>
  <c r="E3" i="8"/>
  <c r="B2" i="7" l="1"/>
  <c r="I2" i="7"/>
  <c r="L2" i="7"/>
  <c r="E2" i="8"/>
  <c r="D277" i="1" l="1"/>
  <c r="E277" i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E3" i="1"/>
  <c r="D3" i="1"/>
  <c r="E2" i="1"/>
  <c r="D2" i="1"/>
</calcChain>
</file>

<file path=xl/sharedStrings.xml><?xml version="1.0" encoding="utf-8"?>
<sst xmlns="http://schemas.openxmlformats.org/spreadsheetml/2006/main" count="949" uniqueCount="388">
  <si>
    <t>N</t>
  </si>
  <si>
    <t>Sorteo</t>
  </si>
  <si>
    <t>Fecha</t>
  </si>
  <si>
    <t>Dia</t>
  </si>
  <si>
    <t>Sem</t>
  </si>
  <si>
    <t>N1</t>
  </si>
  <si>
    <t>N2</t>
  </si>
  <si>
    <t>N3</t>
  </si>
  <si>
    <t>N4</t>
  </si>
  <si>
    <t>N5</t>
  </si>
  <si>
    <t>N6</t>
  </si>
  <si>
    <t>R</t>
  </si>
  <si>
    <t>2015/001</t>
  </si>
  <si>
    <t>Si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</si>
  <si>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</si>
  <si>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</si>
  <si>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</si>
  <si>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</si>
  <si>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</si>
  <si>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</si>
  <si>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</si>
  <si>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</si>
  <si>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</si>
  <si>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</si>
  <si>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</si>
  <si>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</si>
  <si>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</si>
  <si>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</si>
  <si>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</si>
  <si>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</si>
  <si>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</si>
  <si>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</si>
  <si>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</si>
  <si>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</si>
  <si>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</si>
  <si>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</si>
  <si>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</si>
  <si>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</si>
  <si>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</si>
  <si>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</si>
  <si>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</si>
  <si>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</si>
  <si>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</si>
  <si>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</si>
  <si>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</si>
  <si>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</si>
  <si>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</si>
  <si>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</si>
  <si>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</si>
  <si>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</si>
  <si>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</si>
  <si>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</si>
  <si>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</si>
  <si>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</si>
  <si>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</si>
  <si>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</si>
  <si>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</si>
  <si>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</si>
  <si>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</si>
  <si>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</si>
  <si>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</si>
  <si>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</si>
  <si>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</si>
  <si>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</si>
  <si>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</si>
  <si>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</si>
  <si>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</si>
  <si>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</si>
  <si>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</si>
  <si>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</si>
  <si>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</si>
  <si>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</si>
  <si>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</si>
  <si>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</si>
  <si>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</si>
  <si>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</si>
  <si>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</si>
  <si>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</si>
  <si>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</si>
  <si>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</si>
  <si>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</si>
  <si>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</si>
  <si>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</si>
  <si>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</si>
  <si>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</si>
  <si>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</si>
  <si>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</si>
  <si>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</si>
  <si>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</si>
  <si>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</si>
  <si>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</si>
  <si>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</si>
  <si>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</si>
  <si>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</si>
  <si>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</si>
  <si>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</si>
  <si>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</si>
  <si>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</si>
  <si>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</si>
  <si>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</si>
  <si>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</si>
  <si>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</si>
  <si>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</si>
  <si>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</si>
  <si>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</si>
  <si>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</si>
  <si>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</si>
  <si>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</si>
  <si>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</si>
  <si>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</si>
  <si>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</si>
  <si>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</si>
  <si>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</si>
  <si>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</si>
  <si>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</si>
  <si>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</si>
  <si>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</si>
  <si>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2017/001</t>
  </si>
  <si>
    <t>2017/002</t>
  </si>
  <si>
    <t>2017/003</t>
  </si>
  <si>
    <t>2017/004</t>
  </si>
  <si>
    <t>2017/005</t>
  </si>
  <si>
    <t>2017/006</t>
  </si>
  <si>
    <t>2017/007</t>
  </si>
  <si>
    <t>2017/008</t>
  </si>
  <si>
    <t>2017/009</t>
  </si>
  <si>
    <t>2017/010</t>
  </si>
  <si>
    <t>2017/011</t>
  </si>
  <si>
    <t>2017/012</t>
  </si>
  <si>
    <t>2017/013</t>
  </si>
  <si>
    <t>2017/014</t>
  </si>
  <si>
    <t>2017/015</t>
  </si>
  <si>
    <t>2017/016</t>
  </si>
  <si>
    <t>2017/017</t>
  </si>
  <si>
    <t>2017/018</t>
  </si>
  <si>
    <t>2017/019</t>
  </si>
  <si>
    <t>2017/020</t>
  </si>
  <si>
    <t>2017/021</t>
  </si>
  <si>
    <t>2017/022</t>
  </si>
  <si>
    <t>2017/023</t>
  </si>
  <si>
    <t>2017/024</t>
  </si>
  <si>
    <t>2017/025</t>
  </si>
  <si>
    <t>2017/026</t>
  </si>
  <si>
    <t>2017/027</t>
  </si>
  <si>
    <t>2017/028</t>
  </si>
  <si>
    <t>2017/029</t>
  </si>
  <si>
    <t>2017/030</t>
  </si>
  <si>
    <t>2017/031</t>
  </si>
  <si>
    <t>2017/032</t>
  </si>
  <si>
    <t>2017/033</t>
  </si>
  <si>
    <t>2017/034</t>
  </si>
  <si>
    <t>2017/035</t>
  </si>
  <si>
    <t>2017/036</t>
  </si>
  <si>
    <t>2017/037</t>
  </si>
  <si>
    <t>2017/038</t>
  </si>
  <si>
    <t>2017/039</t>
  </si>
  <si>
    <t>2017/040</t>
  </si>
  <si>
    <t>2017/041</t>
  </si>
  <si>
    <t>2017/042</t>
  </si>
  <si>
    <t>2017/043</t>
  </si>
  <si>
    <t>2017/044</t>
  </si>
  <si>
    <t>2017/045</t>
  </si>
  <si>
    <t>2017/046</t>
  </si>
  <si>
    <t>2017/047</t>
  </si>
  <si>
    <t>2017/048</t>
  </si>
  <si>
    <t>2017/049</t>
  </si>
  <si>
    <t>2017/050</t>
  </si>
  <si>
    <t>2017/051</t>
  </si>
  <si>
    <t>2017/052</t>
  </si>
  <si>
    <t>2017/053</t>
  </si>
  <si>
    <t>2018/001</t>
  </si>
  <si>
    <t>2018/002</t>
  </si>
  <si>
    <t>2018/003</t>
  </si>
  <si>
    <t>2018/004</t>
  </si>
  <si>
    <t>2018/005</t>
  </si>
  <si>
    <t>2018/006</t>
  </si>
  <si>
    <t>2018/007</t>
  </si>
  <si>
    <t>2018/008</t>
  </si>
  <si>
    <t>2018/009</t>
  </si>
  <si>
    <t>2018/010</t>
  </si>
  <si>
    <t>2018/011</t>
  </si>
  <si>
    <t>2018/012</t>
  </si>
  <si>
    <t>2018/013</t>
  </si>
  <si>
    <t>2018/014</t>
  </si>
  <si>
    <t>2018/015</t>
  </si>
  <si>
    <t>2018/016</t>
  </si>
  <si>
    <t>2018/017</t>
  </si>
  <si>
    <t>2018/018</t>
  </si>
  <si>
    <t>2018/019</t>
  </si>
  <si>
    <t>2018/020</t>
  </si>
  <si>
    <t>2018/021</t>
  </si>
  <si>
    <t>2018/022</t>
  </si>
  <si>
    <t>2018/023</t>
  </si>
  <si>
    <t>2018/024</t>
  </si>
  <si>
    <t>2018/025</t>
  </si>
  <si>
    <t>2018/026</t>
  </si>
  <si>
    <t>2018/027</t>
  </si>
  <si>
    <t>2018/028</t>
  </si>
  <si>
    <t>2018/029</t>
  </si>
  <si>
    <t>2018/030</t>
  </si>
  <si>
    <t>2018/031</t>
  </si>
  <si>
    <t>2018/032</t>
  </si>
  <si>
    <t>2018/033</t>
  </si>
  <si>
    <t>2018/034</t>
  </si>
  <si>
    <t>2018/035</t>
  </si>
  <si>
    <t>2018/036</t>
  </si>
  <si>
    <t>2018/037</t>
  </si>
  <si>
    <t>2018/038</t>
  </si>
  <si>
    <t>2018/039</t>
  </si>
  <si>
    <t>2018/040</t>
  </si>
  <si>
    <t>2018/041</t>
  </si>
  <si>
    <t>2018/042</t>
  </si>
  <si>
    <t>2018/043</t>
  </si>
  <si>
    <t>2018/044</t>
  </si>
  <si>
    <t>2018/045</t>
  </si>
  <si>
    <t>2018/046</t>
  </si>
  <si>
    <t>2018/047</t>
  </si>
  <si>
    <t>2018/048</t>
  </si>
  <si>
    <t>2018/049</t>
  </si>
  <si>
    <t>2018/050</t>
  </si>
  <si>
    <t>2018/051</t>
  </si>
  <si>
    <t>2018/052</t>
  </si>
  <si>
    <t>2019/001</t>
  </si>
  <si>
    <t>2019/002</t>
  </si>
  <si>
    <t>2019/003</t>
  </si>
  <si>
    <t>2019/004</t>
  </si>
  <si>
    <t>2019/005</t>
  </si>
  <si>
    <t>2019/006</t>
  </si>
  <si>
    <t>2019/007</t>
  </si>
  <si>
    <t>2019/008</t>
  </si>
  <si>
    <t>2019/009</t>
  </si>
  <si>
    <t>2019/010</t>
  </si>
  <si>
    <t>2019/011</t>
  </si>
  <si>
    <t>2019/012</t>
  </si>
  <si>
    <t>2019/013</t>
  </si>
  <si>
    <t>2019/014</t>
  </si>
  <si>
    <t>2019/015</t>
  </si>
  <si>
    <t>2019/016</t>
  </si>
  <si>
    <t>2019/017</t>
  </si>
  <si>
    <t>2019/018</t>
  </si>
  <si>
    <t>2019/019</t>
  </si>
  <si>
    <t>2019/020</t>
  </si>
  <si>
    <t>2019/021</t>
  </si>
  <si>
    <t>2019/022</t>
  </si>
  <si>
    <t>2019/023</t>
  </si>
  <si>
    <t>2019/024</t>
  </si>
  <si>
    <t>2019/025</t>
  </si>
  <si>
    <t>2019/026</t>
  </si>
  <si>
    <t>2019/027</t>
  </si>
  <si>
    <t>2019/028</t>
  </si>
  <si>
    <t>2019/029</t>
  </si>
  <si>
    <t>2019/030</t>
  </si>
  <si>
    <t>2019/031</t>
  </si>
  <si>
    <t>2019/032</t>
  </si>
  <si>
    <t>2019/033</t>
  </si>
  <si>
    <t>2019/034</t>
  </si>
  <si>
    <t>2019/035</t>
  </si>
  <si>
    <t>2019/036</t>
  </si>
  <si>
    <t>2019/037</t>
  </si>
  <si>
    <t>2019/038</t>
  </si>
  <si>
    <t>2019/039</t>
  </si>
  <si>
    <t>2019/040</t>
  </si>
  <si>
    <t>2019/041</t>
  </si>
  <si>
    <t>2019/042</t>
  </si>
  <si>
    <t>2019/043</t>
  </si>
  <si>
    <t>2019/044</t>
  </si>
  <si>
    <t>2019/045</t>
  </si>
  <si>
    <t>2019/046</t>
  </si>
  <si>
    <t>2019/047</t>
  </si>
  <si>
    <t>2019/048</t>
  </si>
  <si>
    <t>2019/049</t>
  </si>
  <si>
    <t>2019/050</t>
  </si>
  <si>
    <t>2019/051</t>
  </si>
  <si>
    <t>2019/052</t>
  </si>
  <si>
    <t>Id</t>
  </si>
  <si>
    <t>Juego</t>
  </si>
  <si>
    <t>Fecha Hasta</t>
  </si>
  <si>
    <t>Semanal</t>
  </si>
  <si>
    <t>Reintegro</t>
  </si>
  <si>
    <t>Apuestas</t>
  </si>
  <si>
    <t>Coste</t>
  </si>
  <si>
    <t>Premios</t>
  </si>
  <si>
    <t>Reintegros</t>
  </si>
  <si>
    <t>Notas</t>
  </si>
  <si>
    <t>N7</t>
  </si>
  <si>
    <t>N8</t>
  </si>
  <si>
    <t>N9</t>
  </si>
  <si>
    <t>Comentario</t>
  </si>
  <si>
    <t>N10</t>
  </si>
  <si>
    <t>N11</t>
  </si>
  <si>
    <t>Costes</t>
  </si>
  <si>
    <t>Dias</t>
  </si>
  <si>
    <t>Puntuacion</t>
  </si>
  <si>
    <t>Acierto</t>
  </si>
  <si>
    <t>Prob Proxima a Media</t>
  </si>
  <si>
    <t>Frecuencias Próximas a Media</t>
  </si>
  <si>
    <t>Tiempos Medios Próximos a Media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</si>
  <si>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</si>
  <si>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</si>
  <si>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</si>
  <si>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</si>
  <si>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</si>
  <si>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</si>
  <si>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</si>
  <si>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</si>
  <si>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</si>
  <si>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2020/010</t>
  </si>
  <si>
    <t>2020/011</t>
  </si>
  <si>
    <t>2020/012</t>
  </si>
  <si>
    <t>2020/013</t>
  </si>
  <si>
    <t>2020/014</t>
  </si>
  <si>
    <t>_</t>
  </si>
  <si>
    <t>Proxima Fecha Salida</t>
  </si>
  <si>
    <t xml:space="preserve">Prob Proxima a Media 7 by 7 </t>
  </si>
  <si>
    <t>CriterioAgrupacion</t>
  </si>
  <si>
    <t>CriterioOrdenacion</t>
  </si>
  <si>
    <t>DiasAnalisis</t>
  </si>
  <si>
    <t>FechaAlta</t>
  </si>
  <si>
    <t>ModalidadJuego</t>
  </si>
  <si>
    <t>NumeroSorteos</t>
  </si>
  <si>
    <t>Pronosticos</t>
  </si>
  <si>
    <t>SentidoOrdenacion</t>
  </si>
  <si>
    <t>TipoMuestra</t>
  </si>
  <si>
    <t>TipoProcedimiento</t>
  </si>
  <si>
    <t>FechaModificacion</t>
  </si>
  <si>
    <t>FiltrosCombinacion</t>
  </si>
  <si>
    <t>#2 Estadistico Prob.Tiempo Medio(D) Registros(90)</t>
  </si>
  <si>
    <t>Próxima fecha</t>
  </si>
  <si>
    <t>#1 Estadistico Probabilidad(D) Registros(90)</t>
  </si>
  <si>
    <t>#3 Estadistico Ausencia(D) Registros(60)</t>
  </si>
  <si>
    <t>#4 Estadistico Frecuencia(D) Dias(42) Filtros((1)Paridad:[2/4,3/3])</t>
  </si>
  <si>
    <t>#8 Estadistico Prob.Tiempo Medio(D) Dias(45)</t>
  </si>
  <si>
    <t>#10 Estadistico Prob.Tiempo Medio(A) Registros(56)</t>
  </si>
  <si>
    <t>#5 Bombo Cargado Probabilidad(D) Registros(15)</t>
  </si>
  <si>
    <t>#6 Aleatorio Filtros((1)Paridad:[3/3])</t>
  </si>
  <si>
    <t>#7 Aleatorio Filtros((2)Peso:[3/4])</t>
  </si>
  <si>
    <t>#9 Bombo Filtros((2)Peso:[3/3])</t>
  </si>
  <si>
    <t>#11 Bombo</t>
  </si>
  <si>
    <t>#12 Bombo Cargado Ausencia(D) Dias(35)</t>
  </si>
  <si>
    <t>#4 Estadistico Frecuencia(D) Dias(42)</t>
  </si>
  <si>
    <t>Orden</t>
  </si>
  <si>
    <t>idBoleto</t>
  </si>
  <si>
    <t>Semana</t>
  </si>
  <si>
    <t>Aciertos</t>
  </si>
  <si>
    <t>Metodo</t>
  </si>
  <si>
    <t>Premio</t>
  </si>
  <si>
    <t>2020/015</t>
  </si>
  <si>
    <t>GP</t>
  </si>
  <si>
    <t>do., 21/06/2020</t>
  </si>
  <si>
    <t>do., 07/06/2020</t>
  </si>
  <si>
    <t>do., 14/06/2020</t>
  </si>
  <si>
    <t>No</t>
  </si>
  <si>
    <t>2020/016</t>
  </si>
  <si>
    <t xml:space="preserve">Estadisticas sobre números </t>
  </si>
  <si>
    <t>Fecha Analisis</t>
  </si>
  <si>
    <t>Fecha de inicio</t>
  </si>
  <si>
    <t>Fecha de Fin</t>
  </si>
  <si>
    <t>Dias Analizados</t>
  </si>
  <si>
    <t xml:space="preserve">Numero de Sorteos </t>
  </si>
  <si>
    <t>Total Numeros</t>
  </si>
  <si>
    <t>Numero</t>
  </si>
  <si>
    <t>Apariciones</t>
  </si>
  <si>
    <t>Ausencias</t>
  </si>
  <si>
    <t>Prob</t>
  </si>
  <si>
    <t>Prob Tiempo</t>
  </si>
  <si>
    <t>Prob Frecuencias</t>
  </si>
  <si>
    <t>Tiempo</t>
  </si>
  <si>
    <t>Desv</t>
  </si>
  <si>
    <t>Moda</t>
  </si>
  <si>
    <t>Max</t>
  </si>
  <si>
    <t>Min</t>
  </si>
  <si>
    <t>Ultima Fecha</t>
  </si>
  <si>
    <t>Proxima Fecha</t>
  </si>
  <si>
    <t>Terminación</t>
  </si>
  <si>
    <t>Decena</t>
  </si>
  <si>
    <t>Paridad</t>
  </si>
  <si>
    <t>Peso</t>
  </si>
  <si>
    <t>Tendencia</t>
  </si>
  <si>
    <t>C.Ausencias</t>
  </si>
  <si>
    <t>V.Homogeneo</t>
  </si>
  <si>
    <t>impar</t>
  </si>
  <si>
    <t>bajo</t>
  </si>
  <si>
    <t>Corto</t>
  </si>
  <si>
    <t>C</t>
  </si>
  <si>
    <t>par</t>
  </si>
  <si>
    <t>A</t>
  </si>
  <si>
    <t>B</t>
  </si>
  <si>
    <t>alto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</si>
</sst>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0"/>
    <numFmt numFmtId="165" formatCode="_-* #,##0\ _€_-;\-* #,##0\ _€_-;_-* &quot;-&quot;??\ _€_-;_-@_-"/>
    <numFmt numFmtId="166" formatCode="_-* #,##0.0\ _€_-;\-* #,##0.0\ _€_-;_-* &quot;-&quot;??\ _€_-;_-@_-"/>
    <numFmt numFmtId="167" formatCode="d/m/yy"/>
    <numFmt numFmtId="168" formatCode="0.000%"/>
    <numFmt numFmtId="169" formatCode="0.000"/>
    <numFmt numFmtId="171" formatCode="dd/mm/yyyy"/>
  </numFmts>
  <fonts count="15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Calibri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13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indexed="2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5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8">
    <xf numFmtId="0" fontId="0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03">
    <xf numFmtId="0" fontId="0" fillId="0" borderId="0" xfId="0"/>
    <xf numFmtId="0" fontId="2" fillId="0" borderId="0" xfId="11" applyFont="1"/>
    <xf numFmtId="0" fontId="7" fillId="0" borderId="0" xfId="0" applyFont="1"/>
    <xf numFmtId="14" fontId="7" fillId="0" borderId="0" xfId="0" applyNumberFormat="1" applyFont="1"/>
    <xf numFmtId="0" fontId="6" fillId="2" borderId="2" xfId="0" applyFont="1" applyFill="1" applyBorder="1"/>
    <xf numFmtId="0" fontId="6" fillId="2" borderId="0" xfId="0" applyFont="1" applyFill="1"/>
    <xf numFmtId="0" fontId="6" fillId="4" borderId="0" xfId="0" applyFont="1" applyFill="1" applyAlignment="1">
      <alignment textRotation="90"/>
    </xf>
    <xf numFmtId="14" fontId="6" fillId="2" borderId="0" xfId="0" applyNumberFormat="1" applyFont="1" applyFill="1"/>
    <xf numFmtId="0" fontId="8" fillId="0" borderId="0" xfId="0" applyFont="1"/>
    <xf numFmtId="166" fontId="7" fillId="0" borderId="0" xfId="0" applyNumberFormat="1" applyFont="1"/>
    <xf numFmtId="0" fontId="9" fillId="0" borderId="0" xfId="0" quotePrefix="1" applyFont="1"/>
    <xf numFmtId="15" fontId="5" fillId="3" borderId="0" xfId="0" applyNumberFormat="1" applyFont="1" applyFill="1" applyAlignment="1">
      <alignment vertical="top"/>
    </xf>
    <xf numFmtId="0" fontId="5" fillId="3" borderId="0" xfId="0" applyFont="1" applyFill="1" applyAlignment="1">
      <alignment vertical="top"/>
    </xf>
    <xf numFmtId="0" fontId="2" fillId="0" borderId="0" xfId="11" applyFont="1" applyAlignment="1">
      <alignment vertical="top"/>
    </xf>
    <xf numFmtId="44" fontId="10" fillId="0" borderId="0" xfId="12" applyNumberFormat="1" applyFont="1" applyAlignment="1">
      <alignment vertical="top"/>
    </xf>
    <xf numFmtId="14" fontId="2" fillId="0" borderId="0" xfId="12" applyNumberFormat="1" applyAlignment="1">
      <alignment vertical="top"/>
    </xf>
    <xf numFmtId="0" fontId="7" fillId="0" borderId="0" xfId="0" applyFont="1" applyAlignment="1">
      <alignment vertical="top"/>
    </xf>
    <xf numFmtId="0" fontId="7" fillId="5" borderId="0" xfId="0" applyFont="1" applyFill="1"/>
    <xf numFmtId="14" fontId="7" fillId="5" borderId="0" xfId="0" applyNumberFormat="1" applyFont="1" applyFill="1"/>
    <xf numFmtId="0" fontId="10" fillId="0" borderId="0" xfId="0" applyFont="1" applyAlignment="1">
      <alignment vertical="top"/>
    </xf>
    <xf numFmtId="0" fontId="2" fillId="0" borderId="0" xfId="12" applyNumberFormat="1" applyFont="1" applyFill="1"/>
    <xf numFmtId="164" fontId="7" fillId="5" borderId="0" xfId="0" applyNumberFormat="1" applyFont="1" applyFill="1"/>
    <xf numFmtId="0" fontId="2" fillId="0" borderId="0" xfId="0" applyFont="1" applyFill="1" applyAlignment="1">
      <alignment vertical="top"/>
    </xf>
    <xf numFmtId="14" fontId="7" fillId="6" borderId="0" xfId="0" applyNumberFormat="1" applyFont="1" applyFill="1"/>
    <xf numFmtId="0" fontId="7" fillId="6" borderId="0" xfId="0" applyFont="1" applyFill="1"/>
    <xf numFmtId="164" fontId="7" fillId="6" borderId="0" xfId="0" applyNumberFormat="1" applyFont="1" applyFill="1"/>
    <xf numFmtId="14" fontId="7" fillId="7" borderId="0" xfId="0" applyNumberFormat="1" applyFont="1" applyFill="1"/>
    <xf numFmtId="0" fontId="7" fillId="7" borderId="0" xfId="0" applyFont="1" applyFill="1"/>
    <xf numFmtId="164" fontId="7" fillId="7" borderId="0" xfId="0" applyNumberFormat="1" applyFont="1" applyFill="1"/>
    <xf numFmtId="14" fontId="7" fillId="8" borderId="0" xfId="0" applyNumberFormat="1" applyFont="1" applyFill="1"/>
    <xf numFmtId="0" fontId="7" fillId="8" borderId="0" xfId="0" applyFont="1" applyFill="1"/>
    <xf numFmtId="0" fontId="2" fillId="0" borderId="0" xfId="12" applyFont="1" applyFill="1" applyAlignment="1">
      <alignment vertical="top"/>
    </xf>
    <xf numFmtId="165" fontId="2" fillId="0" borderId="0" xfId="12" applyNumberFormat="1" applyFont="1" applyFill="1"/>
    <xf numFmtId="0" fontId="2" fillId="0" borderId="0" xfId="12" applyFont="1" applyFill="1"/>
    <xf numFmtId="0" fontId="7" fillId="0" borderId="0" xfId="0" applyFont="1" applyFill="1" applyAlignment="1">
      <alignment vertical="top"/>
    </xf>
    <xf numFmtId="0" fontId="10" fillId="0" borderId="0" xfId="12" applyFont="1" applyFill="1" applyAlignment="1">
      <alignment vertical="top"/>
    </xf>
    <xf numFmtId="7" fontId="10" fillId="0" borderId="0" xfId="12" applyNumberFormat="1" applyFont="1" applyFill="1" applyAlignment="1">
      <alignment vertical="top"/>
    </xf>
    <xf numFmtId="167" fontId="2" fillId="0" borderId="0" xfId="12" applyNumberFormat="1" applyFont="1" applyFill="1"/>
    <xf numFmtId="164" fontId="7" fillId="8" borderId="0" xfId="0" applyNumberFormat="1" applyFont="1" applyFill="1"/>
    <xf numFmtId="0" fontId="1" fillId="0" borderId="1" xfId="12" applyNumberFormat="1" applyFont="1" applyFill="1" applyBorder="1" applyAlignment="1">
      <alignment horizontal="center"/>
    </xf>
    <xf numFmtId="14" fontId="0" fillId="0" borderId="0" xfId="0" applyNumberFormat="1"/>
    <xf numFmtId="0" fontId="11" fillId="2" borderId="4" xfId="0" applyFont="1" applyFill="1" applyBorder="1"/>
    <xf numFmtId="0" fontId="11" fillId="2" borderId="5" xfId="0" applyFont="1" applyFill="1" applyBorder="1"/>
    <xf numFmtId="0" fontId="2" fillId="0" borderId="0" xfId="11" applyFont="1" applyFill="1"/>
    <xf numFmtId="0" fontId="9" fillId="2" borderId="0" xfId="0" applyFont="1" applyFill="1"/>
    <xf numFmtId="14" fontId="2" fillId="0" borderId="3" xfId="12" applyNumberFormat="1" applyFill="1" applyBorder="1" applyAlignment="1">
      <alignment vertical="top"/>
    </xf>
    <xf numFmtId="0" fontId="0" fillId="0" borderId="0" xfId="0" applyFont="1" applyFill="1"/>
    <xf numFmtId="0" fontId="12" fillId="0" borderId="0" xfId="0" applyFont="1" applyFill="1" applyAlignment="1">
      <alignment horizontal="left"/>
    </xf>
    <xf numFmtId="14" fontId="12" fillId="0" borderId="0" xfId="0" applyNumberFormat="1" applyFont="1" applyFill="1" applyAlignment="1">
      <alignment horizontal="left"/>
    </xf>
    <xf numFmtId="0" fontId="12" fillId="0" borderId="0" xfId="0" applyFont="1" applyFill="1" applyAlignment="1">
      <alignment horizontal="right" vertical="top"/>
    </xf>
    <xf numFmtId="0" fontId="12" fillId="0" borderId="0" xfId="0" applyFont="1" applyFill="1"/>
    <xf numFmtId="15" fontId="1" fillId="0" borderId="1" xfId="0" applyNumberFormat="1" applyFont="1" applyBorder="1" applyAlignment="1">
      <alignment horizontal="right" vertical="top"/>
    </xf>
    <xf numFmtId="0" fontId="1" fillId="0" borderId="1" xfId="0" applyFont="1" applyBorder="1" applyAlignment="1">
      <alignment horizontal="right" vertical="top"/>
    </xf>
    <xf numFmtId="0" fontId="2" fillId="9" borderId="0" xfId="12" applyFont="1" applyFill="1"/>
    <xf numFmtId="165" fontId="2" fillId="0" borderId="0" xfId="11" applyNumberFormat="1" applyFont="1" applyFill="1"/>
    <xf numFmtId="0" fontId="2" fillId="0" borderId="0" xfId="11" applyNumberFormat="1" applyFont="1" applyFill="1"/>
    <xf numFmtId="0" fontId="2" fillId="0" borderId="0" xfId="11" applyFont="1" applyFill="1" applyAlignment="1">
      <alignment vertical="top"/>
    </xf>
    <xf numFmtId="0" fontId="10" fillId="0" borderId="0" xfId="11" applyFont="1" applyFill="1" applyAlignment="1">
      <alignment vertical="top"/>
    </xf>
    <xf numFmtId="7" fontId="10" fillId="0" borderId="0" xfId="11" applyNumberFormat="1" applyFont="1" applyFill="1" applyAlignment="1">
      <alignment vertical="top"/>
    </xf>
    <xf numFmtId="0" fontId="13" fillId="0" borderId="0" xfId="0" applyFont="1"/>
    <xf numFmtId="164" fontId="0" fillId="0" borderId="0" xfId="0" applyNumberFormat="1"/>
    <xf numFmtId="1" fontId="0" fillId="0" borderId="0" xfId="0" applyNumberFormat="1"/>
    <xf numFmtId="14" fontId="0" fillId="0" borderId="0" xfId="0" applyNumberFormat="1"/>
    <xf numFmtId="169" fontId="0" fillId="0" borderId="0" xfId="0" applyNumberFormat="1"/>
    <xf numFmtId="168" fontId="0" fillId="10" borderId="0" xfId="0" applyNumberFormat="1" applyFill="1"/>
    <xf numFmtId="168" fontId="14" fillId="11" borderId="0" xfId="0" applyNumberFormat="1" applyFont="1" applyFill="1"/>
    <xf numFmtId="168" fontId="0" fillId="12" borderId="0" xfId="0" applyNumberFormat="1" applyFill="1"/>
    <xf numFmtId="168" fontId="0" fillId="13" borderId="0" xfId="0" applyNumberFormat="1" applyFill="1"/>
    <xf numFmtId="168" fontId="0" fillId="14" borderId="0" xfId="0" applyNumberFormat="1" applyFill="1"/>
    <xf numFmtId="2" fontId="0" fillId="15" borderId="0" xfId="0" applyNumberFormat="1" applyFill="1"/>
    <xf numFmtId="2" fontId="0" fillId="14" borderId="0" xfId="0" applyNumberFormat="1" applyFill="1"/>
    <xf numFmtId="2" fontId="14" fillId="11" borderId="0" xfId="0" applyNumberFormat="1" applyFont="1" applyFill="1"/>
    <xf numFmtId="2" fontId="0" fillId="10" borderId="0" xfId="0" applyNumberFormat="1" applyFill="1"/>
    <xf numFmtId="2" fontId="0" fillId="13" borderId="0" xfId="0" applyNumberFormat="1" applyFill="1"/>
    <xf numFmtId="2" fontId="0" fillId="12" borderId="0" xfId="0" applyNumberFormat="1" applyFill="1"/>
    <xf numFmtId="1" fontId="0" fillId="15" borderId="0" xfId="0" applyNumberFormat="1" applyFill="1"/>
    <xf numFmtId="1" fontId="0" fillId="14" borderId="0" xfId="0" applyNumberFormat="1" applyFill="1"/>
    <xf numFmtId="1" fontId="14" fillId="11" borderId="0" xfId="0" applyNumberFormat="1" applyFont="1" applyFill="1"/>
    <xf numFmtId="1" fontId="0" fillId="10" borderId="0" xfId="0" applyNumberFormat="1" applyFill="1"/>
    <xf numFmtId="1" fontId="0" fillId="13" borderId="0" xfId="0" applyNumberFormat="1" applyFill="1"/>
    <xf numFmtId="0" fontId="12" fillId="9" borderId="0" xfId="0" applyFont="1" applyFill="1" applyAlignment="1">
      <alignment horizontal="right" vertical="top"/>
    </xf>
    <xf numFmtId="0" fontId="12" fillId="16" borderId="0" xfId="0" applyFont="1" applyFill="1" applyAlignment="1">
      <alignment horizontal="right" vertical="top"/>
    </xf>
    <xf numFmtId="0" fontId="12" fillId="17" borderId="0" xfId="0" applyFont="1" applyFill="1" applyAlignment="1">
      <alignment horizontal="right" vertical="top"/>
    </xf>
    <xf numFmtId="0" fontId="12" fillId="18" borderId="0" xfId="0" applyFont="1" applyFill="1" applyAlignment="1">
      <alignment horizontal="right" vertical="top"/>
    </xf>
    <xf numFmtId="0" fontId="12" fillId="19" borderId="0" xfId="0" applyFont="1" applyFill="1" applyAlignment="1">
      <alignment horizontal="right" vertical="top"/>
    </xf>
    <xf numFmtId="0" fontId="12" fillId="17" borderId="0" xfId="0" applyFont="1" applyFill="1"/>
    <xf numFmtId="0" fontId="12" fillId="16" borderId="0" xfId="0" applyFont="1" applyFill="1"/>
    <xf numFmtId="0" fontId="12" fillId="19" borderId="0" xfId="0" applyFont="1" applyFill="1"/>
    <xf numFmtId="0" fontId="12" fillId="18" borderId="0" xfId="0" applyFont="1" applyFill="1"/>
    <xf numFmtId="0" fontId="12" fillId="9" borderId="0" xfId="0" applyFont="1" applyFill="1"/>
    <xf numFmtId="0" fontId="14" fillId="20" borderId="0" xfId="0" applyFont="1" applyFill="1" applyAlignment="1">
      <alignment horizontal="right" vertical="top"/>
    </xf>
    <xf numFmtId="0" fontId="14" fillId="20" borderId="0" xfId="0" applyFont="1" applyFill="1"/>
    <xf numFmtId="0" fontId="12" fillId="14" borderId="0" xfId="0" applyFont="1" applyFill="1" applyAlignment="1">
      <alignment horizontal="right" vertical="top"/>
    </xf>
    <xf numFmtId="0" fontId="12" fillId="21" borderId="0" xfId="0" applyFont="1" applyFill="1" applyAlignment="1">
      <alignment horizontal="right" vertical="top"/>
    </xf>
    <xf numFmtId="0" fontId="12" fillId="21" borderId="0" xfId="0" applyFont="1" applyFill="1"/>
    <xf numFmtId="0" fontId="12" fillId="22" borderId="0" xfId="0" applyFont="1" applyFill="1" applyAlignment="1">
      <alignment horizontal="right" vertical="top"/>
    </xf>
    <xf numFmtId="0" fontId="12" fillId="23" borderId="0" xfId="0" applyFont="1" applyFill="1" applyAlignment="1">
      <alignment horizontal="right" vertical="top"/>
    </xf>
    <xf numFmtId="171" fontId="0" fillId="0" borderId="0" xfId="0" applyNumberFormat="1"/>
    <xf numFmtId="171" fontId="0" fillId="13" borderId="0" xfId="0" applyNumberFormat="1" applyFill="1"/>
    <xf numFmtId="171" fontId="14" fillId="11" borderId="0" xfId="0" applyNumberFormat="1" applyFont="1" applyFill="1"/>
    <xf numFmtId="1" fontId="0" fillId="12" borderId="0" xfId="0" applyNumberFormat="1" applyFill="1"/>
    <xf numFmtId="164" fontId="0" fillId="8" borderId="0" xfId="0" applyNumberFormat="1" applyFill="1"/>
    <xf numFmtId="0" fontId="2" fillId="9" borderId="0" xfId="11" applyFont="1" applyFill="1"/>
  </cellXfs>
  <cellStyles count="18">
    <cellStyle name="Millares 2" xfId="1" xr:uid="{00000000-0005-0000-0000-000000000000}"/>
    <cellStyle name="Millares 2 2" xfId="13" xr:uid="{00000000-0005-0000-0000-000001000000}"/>
    <cellStyle name="Millares 3" xfId="2" xr:uid="{00000000-0005-0000-0000-000002000000}"/>
    <cellStyle name="Millares 3 2" xfId="14" xr:uid="{00000000-0005-0000-0000-000003000000}"/>
    <cellStyle name="Millares 4" xfId="3" xr:uid="{00000000-0005-0000-0000-000004000000}"/>
    <cellStyle name="Millares 4 2" xfId="15" xr:uid="{00000000-0005-0000-0000-000005000000}"/>
    <cellStyle name="Moneda 2" xfId="4" xr:uid="{00000000-0005-0000-0000-000006000000}"/>
    <cellStyle name="Moneda 2 2" xfId="16" xr:uid="{00000000-0005-0000-0000-000007000000}"/>
    <cellStyle name="Moneda 3" xfId="5" xr:uid="{00000000-0005-0000-0000-000008000000}"/>
    <cellStyle name="Moneda 3 2" xfId="17" xr:uid="{00000000-0005-0000-0000-000009000000}"/>
    <cellStyle name="Normal" xfId="0" builtinId="0"/>
    <cellStyle name="Normal 2" xfId="6" xr:uid="{00000000-0005-0000-0000-00000B000000}"/>
    <cellStyle name="Normal 3" xfId="7" xr:uid="{00000000-0005-0000-0000-00000C000000}"/>
    <cellStyle name="Normal 4" xfId="8" xr:uid="{00000000-0005-0000-0000-00000D000000}"/>
    <cellStyle name="Normal 5" xfId="11" xr:uid="{00000000-0005-0000-0000-00000E000000}"/>
    <cellStyle name="Normal 5 2" xfId="12" xr:uid="{00000000-0005-0000-0000-00000F000000}"/>
    <cellStyle name="Porcentaje 2" xfId="9" xr:uid="{00000000-0005-0000-0000-000010000000}"/>
    <cellStyle name="Porcentual 3" xfId="10" xr:uid="{00000000-0005-0000-0000-000011000000}"/>
  </cellStyles>
  <dxfs count="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1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0" formatCode="m/d/yyyy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FFFF66"/>
      <color rgb="FF3366FF"/>
      <color rgb="FF4F81BD"/>
      <color rgb="FF33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694A01-190F-4009-982E-9AD1552A81BE}" name="Tabla4" displayName="Tabla4" ref="A1:L278" totalsRowShown="0" headerRowDxfId="50" dataDxfId="49">
  <autoFilter ref="A1:L278" xr:uid="{074407E9-223F-43DE-A229-B01630352B3E}"/>
  <tableColumns count="12">
    <tableColumn id="1" xr3:uid="{E9BE57E8-C1A4-4A6B-A098-D01B866286A1}" name="N" dataDxfId="48"/>
    <tableColumn id="2" xr3:uid="{454243CE-50C7-45A2-BD26-3333670A79FF}" name="Sorteo" dataDxfId="47"/>
    <tableColumn id="3" xr3:uid="{1641344D-14E0-487B-96CF-E776561C5C8A}" name="Fecha" dataDxfId="46"/>
    <tableColumn id="4" xr3:uid="{B0CA08F0-599B-4CD3-B2C1-1919DC71AF34}" name="Dia" dataDxfId="45">
      <calculatedColumnFormula>CHOOSE(WEEKDAY(Tabla4[[#This Row],[Fecha]]),"D","L","M","X","J","V","S")</calculatedColumnFormula>
    </tableColumn>
    <tableColumn id="5" xr3:uid="{73A071AF-E836-4D98-A414-7F7A8B9C0444}" name="Sem" dataDxfId="44">
      <calculatedColumnFormula>WEEKNUM(Tabla4[[#This Row],[Fecha]],21)</calculatedColumnFormula>
    </tableColumn>
    <tableColumn id="6" xr3:uid="{5ED8104F-BB79-4C7C-AC89-16668BB27FF0}" name="Orden" dataDxfId="43"/>
    <tableColumn id="7" xr3:uid="{0E4F76FB-6D49-4EFF-8A39-3AE5A91BA121}" name="N1" dataDxfId="42"/>
    <tableColumn id="8" xr3:uid="{1DF39FC6-411D-4F33-9E01-6EBD9CF183D8}" name="N2" dataDxfId="41"/>
    <tableColumn id="9" xr3:uid="{9763FBA3-C2F3-4C12-AD59-5DF403D9C90B}" name="N3" dataDxfId="40"/>
    <tableColumn id="10" xr3:uid="{7EE018C9-F00D-42D9-BC3A-C2D8C7FAEB7B}" name="N4" dataDxfId="39"/>
    <tableColumn id="11" xr3:uid="{D5922090-FE9D-4232-BDBA-FF348F75852E}" name="N5" dataDxfId="38"/>
    <tableColumn id="12" xr3:uid="{C4281AF3-D243-47DE-BD5C-FB602505619E}" name="R" dataDxfId="3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2E7521-0889-4BC2-93E4-167A6C9BC630}" name="Tabla25" displayName="Tabla25" ref="A1:M3" totalsRowShown="0" headerRowDxfId="36" dataDxfId="35">
  <autoFilter ref="A1:M3" xr:uid="{088838B8-8FDD-425A-9371-60A6E12238FE}"/>
  <tableColumns count="13">
    <tableColumn id="1" xr3:uid="{20A0D694-E53D-4155-9AEF-A930B867462B}" name="Id" dataDxfId="34"/>
    <tableColumn id="2" xr3:uid="{B9B424A3-CBA3-41B3-A900-4E1773B340D6}" name="Sem" dataDxfId="33" dataCellStyle="Normal 5">
      <calculatedColumnFormula>WEEKNUM(D2,21)</calculatedColumnFormula>
    </tableColumn>
    <tableColumn id="3" xr3:uid="{760A77EF-F3B7-4CF3-AAFD-BB1C14A0567D}" name="Juego" dataDxfId="32"/>
    <tableColumn id="4" xr3:uid="{D5EB566D-93A5-4DC1-9108-CB68C36D0A46}" name="Fecha" dataDxfId="31"/>
    <tableColumn id="5" xr3:uid="{28EAC5E7-0FF4-4855-9E3E-F4CEB3E7FBEA}" name="Fecha Hasta" dataDxfId="30"/>
    <tableColumn id="6" xr3:uid="{50E3F58C-C732-4C59-92B9-27DEFB01F706}" name="Semanal" dataDxfId="29"/>
    <tableColumn id="7" xr3:uid="{0982FCA3-5C3C-4722-9BEB-A872783DFE01}" name="Reintegro" dataDxfId="28"/>
    <tableColumn id="8" xr3:uid="{978232D9-A5CB-44B1-A245-7FAFBCAC9D05}" name="Apuestas" dataDxfId="27"/>
    <tableColumn id="9" xr3:uid="{F2F8FA70-EF3C-48D3-BBC6-ADA319FD4FE0}" name="Coste" dataDxfId="26">
      <calculatedColumnFormula>IF(C2="GP",H2*1.5,IF(C2="LP",H2*1,IF(C2="EU",H2*2,H2*0.5)))</calculatedColumnFormula>
    </tableColumn>
    <tableColumn id="10" xr3:uid="{ED7E9611-28D6-43EE-9842-E93721AB7DA5}" name="Premios" dataDxfId="25"/>
    <tableColumn id="11" xr3:uid="{D0A7924F-5CEB-4286-B347-36A3CC3E6E9A}" name="Reintegros" dataDxfId="24"/>
    <tableColumn id="12" xr3:uid="{87D820D0-62ED-4C3E-AD9D-648041C8231B}" name="Dia" dataDxfId="23">
      <calculatedColumnFormula>CHOOSE(WEEKDAY(D2),"D","L","M","X","J","V","S")</calculatedColumnFormula>
    </tableColumn>
    <tableColumn id="13" xr3:uid="{C8B8B5E2-5470-4BBB-8B53-095867CD1C72}" name="Notas" dataDxfId="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5F0F980-B3B1-4386-B7DE-064C5F995FFC}" name="Tabla167" displayName="Tabla167" ref="A1:S4" totalsRowShown="0" headerRowDxfId="21" dataDxfId="19" headerRowBorderDxfId="20">
  <autoFilter ref="A1:S4" xr:uid="{C7614325-B3CA-4C30-B816-2EE7684F7D90}"/>
  <sortState ref="A2:S2">
    <sortCondition ref="C1:C2"/>
  </sortState>
  <tableColumns count="19">
    <tableColumn id="1" xr3:uid="{8B2AF187-F12C-4AD0-A91A-0D8D9434E5BE}" name="Id" dataDxfId="18"/>
    <tableColumn id="2" xr3:uid="{ED84DA95-92BD-4F7A-947E-4DBAEF749493}" name="idBoleto" dataDxfId="17"/>
    <tableColumn id="3" xr3:uid="{4F69B958-68B1-49F1-A7D4-036B220D3618}" name="Fecha" dataDxfId="16"/>
    <tableColumn id="19" xr3:uid="{1291C1E6-3E68-4BB9-8786-ED7F339EDA37}" name="Juego" dataDxfId="15" dataCellStyle="Normal 5"/>
    <tableColumn id="16" xr3:uid="{D357F8C0-EDCE-47E6-95A1-16266063E6FF}" name="Semana" dataDxfId="14" dataCellStyle="Normal 5 2">
      <calculatedColumnFormula>WEEKNUM(Tabla167[[#This Row],[Fecha]],21)</calculatedColumnFormula>
    </tableColumn>
    <tableColumn id="4" xr3:uid="{75200D8C-CE85-4E55-A892-5B92148B1E86}" name="N1" dataDxfId="13" dataCellStyle="Normal 5"/>
    <tableColumn id="5" xr3:uid="{2C03067F-5809-4D32-9784-30FABC2133C9}" name="N2" dataDxfId="12" dataCellStyle="Normal 5"/>
    <tableColumn id="6" xr3:uid="{6BB7DF8B-9353-4371-92C4-979FFA7A63B8}" name="N3" dataDxfId="11" dataCellStyle="Normal 5"/>
    <tableColumn id="7" xr3:uid="{B07ACEBB-5EA3-442E-ACB6-DE1CB15526C9}" name="N4" dataDxfId="10" dataCellStyle="Normal 5"/>
    <tableColumn id="8" xr3:uid="{D8821E9D-D6FC-42FE-A3D2-7DCA07EF10C0}" name="N5" dataDxfId="9" dataCellStyle="Normal 5"/>
    <tableColumn id="9" xr3:uid="{E29B1968-BC74-409B-BE50-1853110E39E3}" name="N6" dataDxfId="8" dataCellStyle="Normal 5"/>
    <tableColumn id="10" xr3:uid="{95261E62-2AFB-40AD-9C36-21AE309181F0}" name="N7" dataDxfId="7"/>
    <tableColumn id="11" xr3:uid="{40C91279-50C2-4D70-9678-1BEACC56AF63}" name="N8" dataDxfId="6"/>
    <tableColumn id="12" xr3:uid="{26EDD3DC-2D6B-498E-9E21-6F1739140664}" name="N9" dataDxfId="5"/>
    <tableColumn id="13" xr3:uid="{BB24B2A3-E552-4316-A6D4-85C32367186C}" name="Aciertos" dataDxfId="4"/>
    <tableColumn id="14" xr3:uid="{84F2BEAE-BCC5-499A-A841-C13D2D61FA4B}" name="Metodo" dataDxfId="3"/>
    <tableColumn id="17" xr3:uid="{CE6F61E7-F2B6-4267-B155-9D99D209A2D0}" name="Coste" dataDxfId="2"/>
    <tableColumn id="18" xr3:uid="{9A8593F8-EF69-4974-8861-B1AAADEB0FBC}" name="Premio" dataDxfId="1"/>
    <tableColumn id="15" xr3:uid="{A8D655C6-6420-49BE-AE51-6D9604E0EE13}" name="Acierto" dataDxfId="0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20EE42-18D2-492A-BBE6-1DAF5DF95A95}" name="Tabla1" displayName="Tabla1" ref="A1:M2" insertRow="1" totalsRowShown="0">
  <autoFilter ref="A1:M2" xr:uid="{BF2E1D1B-403A-43E2-B27E-0FB3962810D4}"/>
  <sortState ref="A2:M2">
    <sortCondition ref="A1:A2"/>
  </sortState>
  <tableColumns count="13">
    <tableColumn id="1" xr3:uid="{EEB9AD33-0158-4736-AD2C-65B69E4BADCE}" name="Id"/>
    <tableColumn id="2" xr3:uid="{F5F446FE-F83C-4762-9DD4-D2A39305537C}" name="TipoProcedimiento"/>
    <tableColumn id="4" xr3:uid="{35D103F3-7672-46C7-BD1B-3846DE5F859C}" name="Pronosticos"/>
    <tableColumn id="5" xr3:uid="{C3569DB6-3D82-4451-8733-E12E091A4152}" name="ModalidadJuego"/>
    <tableColumn id="6" xr3:uid="{981A9CFA-9D5E-419E-B430-F28FDF932C5C}" name="CriterioOrdenacion"/>
    <tableColumn id="7" xr3:uid="{8ABD7E1B-25E7-461A-9FB6-15B1237A2A00}" name="SentidoOrdenacion"/>
    <tableColumn id="8" xr3:uid="{EECCEC58-E6A5-4D8E-8075-8CBEBF913506}" name="CriterioAgrupacion"/>
    <tableColumn id="9" xr3:uid="{04789892-C3F3-4FA4-9121-57EEA0374E0F}" name="TipoMuestra"/>
    <tableColumn id="10" xr3:uid="{13FF38E4-498A-46A3-BE24-7E04C46A3343}" name="NumeroSorteos"/>
    <tableColumn id="11" xr3:uid="{DC345CBB-47B2-423F-86D3-F1AA9D62C675}" name="DiasAnalisis"/>
    <tableColumn id="3" xr3:uid="{3E2FF36F-C022-4E84-A3C7-1C77D61C53A1}" name="FiltrosCombinacion"/>
    <tableColumn id="12" xr3:uid="{9318F482-5C84-4AD3-842B-31958ACFC426}" name="FechaAlta"/>
    <tableColumn id="14" xr3:uid="{F336A0F9-2080-4F89-ABF5-A8EB20E42932}" name="FechaModific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N278"/>
  <sheetViews>
    <sheetView topLeftCell="A182" zoomScale="130" zoomScaleNormal="130" zoomScaleSheetLayoutView="175" zoomScalePageLayoutView="130" workbookViewId="0">
      <selection activeCell="I195" sqref="I195"/>
    </sheetView>
  </sheetViews>
  <sheetFormatPr baseColWidth="10" defaultColWidth="10.7109375" defaultRowHeight="12.75" x14ac:dyDescent="0.25"/>
  <cols>
    <col min="1" max="1" width="5.42578125" style="34" bestFit="1" customWidth="1"/>
    <col min="2" max="2" width="9.42578125" style="34" bestFit="1" customWidth="1"/>
    <col min="3" max="3" width="11.28515625" style="34" bestFit="1" customWidth="1"/>
    <col min="4" max="4" width="6.140625" style="34" bestFit="1" customWidth="1"/>
    <col min="5" max="5" width="7.140625" style="34" bestFit="1" customWidth="1"/>
    <col min="6" max="6" width="8.85546875" style="34" bestFit="1" customWidth="1"/>
    <col min="7" max="11" width="5.7109375" style="34" bestFit="1" customWidth="1"/>
    <col min="12" max="12" width="4.42578125" style="34" bestFit="1" customWidth="1"/>
    <col min="13" max="16384" width="10.7109375" style="34"/>
  </cols>
  <sheetData>
    <row r="1" spans="1:14" ht="15" x14ac:dyDescent="0.25">
      <c r="A1" s="46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340</v>
      </c>
      <c r="G1" s="46" t="s">
        <v>5</v>
      </c>
      <c r="H1" s="46" t="s">
        <v>6</v>
      </c>
      <c r="I1" s="46" t="s">
        <v>7</v>
      </c>
      <c r="J1" s="46" t="s">
        <v>8</v>
      </c>
      <c r="K1" s="46" t="s">
        <v>9</v>
      </c>
      <c r="L1" s="46" t="s">
        <v>11</v>
      </c>
    </row>
    <row r="2" spans="1:14" ht="15" x14ac:dyDescent="0.25">
      <c r="A2" s="47">
        <v>1</v>
      </c>
      <c r="B2" s="47" t="s">
        <v>12</v>
      </c>
      <c r="C2" s="48">
        <v>42008</v>
      </c>
      <c r="D2" s="47" t="str">
        <f>CHOOSE(WEEKDAY(Tabla4[[#This Row],[Fecha]]),"D","L","M","X","J","V","S")</f>
        <v>D</v>
      </c>
      <c r="E2" s="47">
        <f>WEEKNUM(Tabla4[[#This Row],[Fecha]],21)</f>
        <v>1</v>
      </c>
      <c r="F2" s="47" t="s">
        <v>13</v>
      </c>
      <c r="G2" s="90">
        <v>10</v>
      </c>
      <c r="H2" s="49">
        <v>28</v>
      </c>
      <c r="I2" s="49">
        <v>31</v>
      </c>
      <c r="J2" s="49">
        <v>22</v>
      </c>
      <c r="K2" s="49">
        <v>54</v>
      </c>
      <c r="L2" s="49">
        <v>6</v>
      </c>
      <c r="M2" s="22"/>
      <c r="N2" s="22"/>
    </row>
    <row r="3" spans="1:14" ht="15" x14ac:dyDescent="0.25">
      <c r="A3" s="47">
        <f>+A2+1</f>
        <v>2</v>
      </c>
      <c r="B3" s="47" t="s">
        <v>14</v>
      </c>
      <c r="C3" s="48">
        <v>42015</v>
      </c>
      <c r="D3" s="47" t="str">
        <f>CHOOSE(WEEKDAY(Tabla4[[#This Row],[Fecha]]),"D","L","M","X","J","V","S")</f>
        <v>D</v>
      </c>
      <c r="E3" s="47">
        <f>WEEKNUM(Tabla4[[#This Row],[Fecha]],21)</f>
        <v>2</v>
      </c>
      <c r="F3" s="47" t="s">
        <v>13</v>
      </c>
      <c r="G3" s="49">
        <v>52</v>
      </c>
      <c r="H3" s="49">
        <v>12</v>
      </c>
      <c r="I3" s="49">
        <v>19</v>
      </c>
      <c r="J3" s="49">
        <v>20</v>
      </c>
      <c r="K3" s="80">
        <v>3</v>
      </c>
      <c r="L3" s="49">
        <v>3</v>
      </c>
      <c r="M3" s="22"/>
      <c r="N3" s="22"/>
    </row>
    <row r="4" spans="1:14" ht="15" x14ac:dyDescent="0.25">
      <c r="A4" s="47">
        <f t="shared" ref="A4:A67" si="0">+A3+1</f>
        <v>3</v>
      </c>
      <c r="B4" s="47" t="s">
        <v>15</v>
      </c>
      <c r="C4" s="48">
        <v>42022</v>
      </c>
      <c r="D4" s="47" t="str">
        <f>CHOOSE(WEEKDAY(Tabla4[[#This Row],[Fecha]]),"D","L","M","X","J","V","S")</f>
        <v>D</v>
      </c>
      <c r="E4" s="47">
        <f>WEEKNUM(Tabla4[[#This Row],[Fecha]],21)</f>
        <v>3</v>
      </c>
      <c r="F4" s="47" t="s">
        <v>13</v>
      </c>
      <c r="G4" s="49">
        <v>30</v>
      </c>
      <c r="H4" s="49">
        <v>42</v>
      </c>
      <c r="I4" s="49">
        <v>32</v>
      </c>
      <c r="J4" s="49">
        <v>34</v>
      </c>
      <c r="K4" s="49">
        <v>22</v>
      </c>
      <c r="L4" s="49">
        <v>8</v>
      </c>
      <c r="M4" s="22"/>
      <c r="N4" s="22"/>
    </row>
    <row r="5" spans="1:14" ht="15" x14ac:dyDescent="0.25">
      <c r="A5" s="47">
        <f t="shared" si="0"/>
        <v>4</v>
      </c>
      <c r="B5" s="47" t="s">
        <v>16</v>
      </c>
      <c r="C5" s="48">
        <v>42029</v>
      </c>
      <c r="D5" s="47" t="str">
        <f>CHOOSE(WEEKDAY(Tabla4[[#This Row],[Fecha]]),"D","L","M","X","J","V","S")</f>
        <v>D</v>
      </c>
      <c r="E5" s="47">
        <f>WEEKNUM(Tabla4[[#This Row],[Fecha]],21)</f>
        <v>4</v>
      </c>
      <c r="F5" s="47" t="s">
        <v>13</v>
      </c>
      <c r="G5" s="82">
        <v>11</v>
      </c>
      <c r="H5" s="49">
        <v>45</v>
      </c>
      <c r="I5" s="49">
        <v>54</v>
      </c>
      <c r="J5" s="49">
        <v>41</v>
      </c>
      <c r="K5" s="49">
        <v>23</v>
      </c>
      <c r="L5" s="49">
        <v>7</v>
      </c>
      <c r="M5" s="22"/>
      <c r="N5" s="22"/>
    </row>
    <row r="6" spans="1:14" ht="15" x14ac:dyDescent="0.25">
      <c r="A6" s="47">
        <f t="shared" si="0"/>
        <v>5</v>
      </c>
      <c r="B6" s="47" t="s">
        <v>17</v>
      </c>
      <c r="C6" s="48">
        <v>42036</v>
      </c>
      <c r="D6" s="47" t="str">
        <f>CHOOSE(WEEKDAY(Tabla4[[#This Row],[Fecha]]),"D","L","M","X","J","V","S")</f>
        <v>D</v>
      </c>
      <c r="E6" s="47">
        <f>WEEKNUM(Tabla4[[#This Row],[Fecha]],21)</f>
        <v>5</v>
      </c>
      <c r="F6" s="47" t="s">
        <v>13</v>
      </c>
      <c r="G6" s="83">
        <v>2</v>
      </c>
      <c r="H6" s="49">
        <v>21</v>
      </c>
      <c r="I6" s="93">
        <v>7</v>
      </c>
      <c r="J6" s="49">
        <v>31</v>
      </c>
      <c r="K6" s="49">
        <v>14</v>
      </c>
      <c r="L6" s="49">
        <v>9</v>
      </c>
      <c r="M6" s="22"/>
      <c r="N6" s="22"/>
    </row>
    <row r="7" spans="1:14" ht="15" x14ac:dyDescent="0.25">
      <c r="A7" s="47">
        <f t="shared" si="0"/>
        <v>6</v>
      </c>
      <c r="B7" s="47" t="s">
        <v>18</v>
      </c>
      <c r="C7" s="48">
        <v>42043</v>
      </c>
      <c r="D7" s="47" t="str">
        <f>CHOOSE(WEEKDAY(Tabla4[[#This Row],[Fecha]]),"D","L","M","X","J","V","S")</f>
        <v>D</v>
      </c>
      <c r="E7" s="47">
        <f>WEEKNUM(Tabla4[[#This Row],[Fecha]],21)</f>
        <v>6</v>
      </c>
      <c r="F7" s="47" t="s">
        <v>13</v>
      </c>
      <c r="G7" s="49">
        <v>14</v>
      </c>
      <c r="H7" s="49">
        <v>22</v>
      </c>
      <c r="I7" s="49">
        <v>15</v>
      </c>
      <c r="J7" s="49">
        <v>52</v>
      </c>
      <c r="K7" s="49">
        <v>49</v>
      </c>
      <c r="L7" s="49">
        <v>8</v>
      </c>
      <c r="M7" s="22"/>
      <c r="N7" s="22"/>
    </row>
    <row r="8" spans="1:14" ht="15" x14ac:dyDescent="0.25">
      <c r="A8" s="47">
        <f t="shared" si="0"/>
        <v>7</v>
      </c>
      <c r="B8" s="47" t="s">
        <v>19</v>
      </c>
      <c r="C8" s="48">
        <v>42050</v>
      </c>
      <c r="D8" s="47" t="str">
        <f>CHOOSE(WEEKDAY(Tabla4[[#This Row],[Fecha]]),"D","L","M","X","J","V","S")</f>
        <v>D</v>
      </c>
      <c r="E8" s="47">
        <f>WEEKNUM(Tabla4[[#This Row],[Fecha]],21)</f>
        <v>7</v>
      </c>
      <c r="F8" s="47" t="s">
        <v>13</v>
      </c>
      <c r="G8" s="49">
        <v>48</v>
      </c>
      <c r="H8" s="49">
        <v>16</v>
      </c>
      <c r="I8" s="49">
        <v>38</v>
      </c>
      <c r="J8" s="49">
        <v>19</v>
      </c>
      <c r="K8" s="49">
        <v>47</v>
      </c>
      <c r="L8" s="49">
        <v>2</v>
      </c>
      <c r="M8" s="22"/>
      <c r="N8" s="22"/>
    </row>
    <row r="9" spans="1:14" ht="15" x14ac:dyDescent="0.25">
      <c r="A9" s="47">
        <f t="shared" si="0"/>
        <v>8</v>
      </c>
      <c r="B9" s="47" t="s">
        <v>20</v>
      </c>
      <c r="C9" s="48">
        <v>42057</v>
      </c>
      <c r="D9" s="47" t="str">
        <f>CHOOSE(WEEKDAY(Tabla4[[#This Row],[Fecha]]),"D","L","M","X","J","V","S")</f>
        <v>D</v>
      </c>
      <c r="E9" s="47">
        <f>WEEKNUM(Tabla4[[#This Row],[Fecha]],21)</f>
        <v>8</v>
      </c>
      <c r="F9" s="47" t="s">
        <v>13</v>
      </c>
      <c r="G9" s="49">
        <v>29</v>
      </c>
      <c r="H9" s="49">
        <v>34</v>
      </c>
      <c r="I9" s="93">
        <v>7</v>
      </c>
      <c r="J9" s="49">
        <v>17</v>
      </c>
      <c r="K9" s="95">
        <v>5</v>
      </c>
      <c r="L9" s="49">
        <v>8</v>
      </c>
      <c r="M9" s="22"/>
      <c r="N9" s="22"/>
    </row>
    <row r="10" spans="1:14" ht="15" x14ac:dyDescent="0.25">
      <c r="A10" s="47">
        <f t="shared" si="0"/>
        <v>9</v>
      </c>
      <c r="B10" s="47" t="s">
        <v>21</v>
      </c>
      <c r="C10" s="48">
        <v>42064</v>
      </c>
      <c r="D10" s="47" t="str">
        <f>CHOOSE(WEEKDAY(Tabla4[[#This Row],[Fecha]]),"D","L","M","X","J","V","S")</f>
        <v>D</v>
      </c>
      <c r="E10" s="47">
        <f>WEEKNUM(Tabla4[[#This Row],[Fecha]],21)</f>
        <v>9</v>
      </c>
      <c r="F10" s="47" t="s">
        <v>13</v>
      </c>
      <c r="G10" s="49">
        <v>49</v>
      </c>
      <c r="H10" s="49">
        <v>13</v>
      </c>
      <c r="I10" s="49">
        <v>17</v>
      </c>
      <c r="J10" s="49">
        <v>27</v>
      </c>
      <c r="K10" s="49">
        <v>44</v>
      </c>
      <c r="L10" s="49">
        <v>0</v>
      </c>
      <c r="M10" s="22"/>
      <c r="N10" s="22"/>
    </row>
    <row r="11" spans="1:14" ht="15" x14ac:dyDescent="0.25">
      <c r="A11" s="47">
        <f t="shared" si="0"/>
        <v>10</v>
      </c>
      <c r="B11" s="47" t="s">
        <v>22</v>
      </c>
      <c r="C11" s="48">
        <v>42071</v>
      </c>
      <c r="D11" s="47" t="str">
        <f>CHOOSE(WEEKDAY(Tabla4[[#This Row],[Fecha]]),"D","L","M","X","J","V","S")</f>
        <v>D</v>
      </c>
      <c r="E11" s="47">
        <f>WEEKNUM(Tabla4[[#This Row],[Fecha]],21)</f>
        <v>10</v>
      </c>
      <c r="F11" s="47" t="s">
        <v>13</v>
      </c>
      <c r="G11" s="49">
        <v>38</v>
      </c>
      <c r="H11" s="49">
        <v>17</v>
      </c>
      <c r="I11" s="49">
        <v>24</v>
      </c>
      <c r="J11" s="49">
        <v>31</v>
      </c>
      <c r="K11" s="49">
        <v>53</v>
      </c>
      <c r="L11" s="49">
        <v>2</v>
      </c>
      <c r="M11" s="22"/>
      <c r="N11" s="22"/>
    </row>
    <row r="12" spans="1:14" ht="15" x14ac:dyDescent="0.25">
      <c r="A12" s="47">
        <f t="shared" si="0"/>
        <v>11</v>
      </c>
      <c r="B12" s="47" t="s">
        <v>23</v>
      </c>
      <c r="C12" s="48">
        <v>42078</v>
      </c>
      <c r="D12" s="47" t="str">
        <f>CHOOSE(WEEKDAY(Tabla4[[#This Row],[Fecha]]),"D","L","M","X","J","V","S")</f>
        <v>D</v>
      </c>
      <c r="E12" s="47">
        <f>WEEKNUM(Tabla4[[#This Row],[Fecha]],21)</f>
        <v>11</v>
      </c>
      <c r="F12" s="47" t="s">
        <v>13</v>
      </c>
      <c r="G12" s="49">
        <v>18</v>
      </c>
      <c r="H12" s="93">
        <v>7</v>
      </c>
      <c r="I12" s="84">
        <v>4</v>
      </c>
      <c r="J12" s="49">
        <v>45</v>
      </c>
      <c r="K12" s="49">
        <v>27</v>
      </c>
      <c r="L12" s="49">
        <v>2</v>
      </c>
      <c r="M12" s="22"/>
      <c r="N12" s="22"/>
    </row>
    <row r="13" spans="1:14" ht="15" x14ac:dyDescent="0.25">
      <c r="A13" s="47">
        <f t="shared" si="0"/>
        <v>12</v>
      </c>
      <c r="B13" s="47" t="s">
        <v>24</v>
      </c>
      <c r="C13" s="48">
        <v>42085</v>
      </c>
      <c r="D13" s="47" t="str">
        <f>CHOOSE(WEEKDAY(Tabla4[[#This Row],[Fecha]]),"D","L","M","X","J","V","S")</f>
        <v>D</v>
      </c>
      <c r="E13" s="47">
        <f>WEEKNUM(Tabla4[[#This Row],[Fecha]],21)</f>
        <v>12</v>
      </c>
      <c r="F13" s="47" t="s">
        <v>13</v>
      </c>
      <c r="G13" s="49">
        <v>48</v>
      </c>
      <c r="H13" s="49">
        <v>36</v>
      </c>
      <c r="I13" s="49">
        <v>15</v>
      </c>
      <c r="J13" s="82">
        <v>11</v>
      </c>
      <c r="K13" s="49">
        <v>42</v>
      </c>
      <c r="L13" s="49">
        <v>4</v>
      </c>
      <c r="M13" s="22"/>
      <c r="N13" s="22"/>
    </row>
    <row r="14" spans="1:14" ht="15" x14ac:dyDescent="0.25">
      <c r="A14" s="47">
        <f t="shared" si="0"/>
        <v>13</v>
      </c>
      <c r="B14" s="47" t="s">
        <v>25</v>
      </c>
      <c r="C14" s="48">
        <v>42092</v>
      </c>
      <c r="D14" s="47" t="str">
        <f>CHOOSE(WEEKDAY(Tabla4[[#This Row],[Fecha]]),"D","L","M","X","J","V","S")</f>
        <v>D</v>
      </c>
      <c r="E14" s="47">
        <f>WEEKNUM(Tabla4[[#This Row],[Fecha]],21)</f>
        <v>13</v>
      </c>
      <c r="F14" s="47" t="s">
        <v>13</v>
      </c>
      <c r="G14" s="82">
        <v>11</v>
      </c>
      <c r="H14" s="49">
        <v>39</v>
      </c>
      <c r="I14" s="49">
        <v>46</v>
      </c>
      <c r="J14" s="49">
        <v>17</v>
      </c>
      <c r="K14" s="49">
        <v>14</v>
      </c>
      <c r="L14" s="49">
        <v>3</v>
      </c>
      <c r="M14" s="22"/>
      <c r="N14" s="22"/>
    </row>
    <row r="15" spans="1:14" ht="15" x14ac:dyDescent="0.25">
      <c r="A15" s="47">
        <f t="shared" si="0"/>
        <v>14</v>
      </c>
      <c r="B15" s="47" t="s">
        <v>26</v>
      </c>
      <c r="C15" s="48">
        <v>42099</v>
      </c>
      <c r="D15" s="47" t="str">
        <f>CHOOSE(WEEKDAY(Tabla4[[#This Row],[Fecha]]),"D","L","M","X","J","V","S")</f>
        <v>D</v>
      </c>
      <c r="E15" s="47">
        <f>WEEKNUM(Tabla4[[#This Row],[Fecha]],21)</f>
        <v>14</v>
      </c>
      <c r="F15" s="47" t="s">
        <v>13</v>
      </c>
      <c r="G15" s="49">
        <v>40</v>
      </c>
      <c r="H15" s="49">
        <v>12</v>
      </c>
      <c r="I15" s="49">
        <v>35</v>
      </c>
      <c r="J15" s="93">
        <v>7</v>
      </c>
      <c r="K15" s="49">
        <v>34</v>
      </c>
      <c r="L15" s="49">
        <v>4</v>
      </c>
      <c r="M15" s="22"/>
      <c r="N15" s="22"/>
    </row>
    <row r="16" spans="1:14" ht="15" x14ac:dyDescent="0.25">
      <c r="A16" s="47">
        <f t="shared" si="0"/>
        <v>15</v>
      </c>
      <c r="B16" s="47" t="s">
        <v>27</v>
      </c>
      <c r="C16" s="48">
        <v>42106</v>
      </c>
      <c r="D16" s="47" t="str">
        <f>CHOOSE(WEEKDAY(Tabla4[[#This Row],[Fecha]]),"D","L","M","X","J","V","S")</f>
        <v>D</v>
      </c>
      <c r="E16" s="47">
        <f>WEEKNUM(Tabla4[[#This Row],[Fecha]],21)</f>
        <v>15</v>
      </c>
      <c r="F16" s="47" t="s">
        <v>13</v>
      </c>
      <c r="G16" s="49">
        <v>31</v>
      </c>
      <c r="H16" s="49">
        <v>42</v>
      </c>
      <c r="I16" s="49">
        <v>29</v>
      </c>
      <c r="J16" s="49">
        <v>17</v>
      </c>
      <c r="K16" s="49">
        <v>25</v>
      </c>
      <c r="L16" s="49">
        <v>2</v>
      </c>
      <c r="M16" s="22"/>
      <c r="N16" s="22"/>
    </row>
    <row r="17" spans="1:14" ht="15" x14ac:dyDescent="0.25">
      <c r="A17" s="47">
        <f t="shared" si="0"/>
        <v>16</v>
      </c>
      <c r="B17" s="47" t="s">
        <v>28</v>
      </c>
      <c r="C17" s="48">
        <v>42113</v>
      </c>
      <c r="D17" s="47" t="str">
        <f>CHOOSE(WEEKDAY(Tabla4[[#This Row],[Fecha]]),"D","L","M","X","J","V","S")</f>
        <v>D</v>
      </c>
      <c r="E17" s="47">
        <f>WEEKNUM(Tabla4[[#This Row],[Fecha]],21)</f>
        <v>16</v>
      </c>
      <c r="F17" s="47" t="s">
        <v>13</v>
      </c>
      <c r="G17" s="81">
        <v>8</v>
      </c>
      <c r="H17" s="49">
        <v>23</v>
      </c>
      <c r="I17" s="49">
        <v>27</v>
      </c>
      <c r="J17" s="49">
        <v>38</v>
      </c>
      <c r="K17" s="49">
        <v>53</v>
      </c>
      <c r="L17" s="49">
        <v>0</v>
      </c>
      <c r="M17" s="22"/>
      <c r="N17" s="22"/>
    </row>
    <row r="18" spans="1:14" ht="15" x14ac:dyDescent="0.25">
      <c r="A18" s="47">
        <f t="shared" si="0"/>
        <v>17</v>
      </c>
      <c r="B18" s="47" t="s">
        <v>29</v>
      </c>
      <c r="C18" s="48">
        <v>42120</v>
      </c>
      <c r="D18" s="47" t="str">
        <f>CHOOSE(WEEKDAY(Tabla4[[#This Row],[Fecha]]),"D","L","M","X","J","V","S")</f>
        <v>D</v>
      </c>
      <c r="E18" s="47">
        <f>WEEKNUM(Tabla4[[#This Row],[Fecha]],21)</f>
        <v>17</v>
      </c>
      <c r="F18" s="47" t="s">
        <v>13</v>
      </c>
      <c r="G18" s="49">
        <v>20</v>
      </c>
      <c r="H18" s="49">
        <v>22</v>
      </c>
      <c r="I18" s="49">
        <v>19</v>
      </c>
      <c r="J18" s="49">
        <v>50</v>
      </c>
      <c r="K18" s="49">
        <v>42</v>
      </c>
      <c r="L18" s="49">
        <v>3</v>
      </c>
      <c r="M18" s="22"/>
      <c r="N18" s="22"/>
    </row>
    <row r="19" spans="1:14" ht="15" x14ac:dyDescent="0.25">
      <c r="A19" s="47">
        <f t="shared" si="0"/>
        <v>18</v>
      </c>
      <c r="B19" s="47" t="s">
        <v>30</v>
      </c>
      <c r="C19" s="48">
        <v>42127</v>
      </c>
      <c r="D19" s="47" t="str">
        <f>CHOOSE(WEEKDAY(Tabla4[[#This Row],[Fecha]]),"D","L","M","X","J","V","S")</f>
        <v>D</v>
      </c>
      <c r="E19" s="47">
        <f>WEEKNUM(Tabla4[[#This Row],[Fecha]],21)</f>
        <v>18</v>
      </c>
      <c r="F19" s="47" t="s">
        <v>13</v>
      </c>
      <c r="G19" s="49">
        <v>15</v>
      </c>
      <c r="H19" s="49">
        <v>29</v>
      </c>
      <c r="I19" s="49">
        <v>30</v>
      </c>
      <c r="J19" s="84">
        <v>4</v>
      </c>
      <c r="K19" s="49">
        <v>18</v>
      </c>
      <c r="L19" s="49">
        <v>8</v>
      </c>
      <c r="M19" s="22"/>
      <c r="N19" s="22"/>
    </row>
    <row r="20" spans="1:14" ht="15" x14ac:dyDescent="0.25">
      <c r="A20" s="47">
        <f t="shared" si="0"/>
        <v>19</v>
      </c>
      <c r="B20" s="47" t="s">
        <v>31</v>
      </c>
      <c r="C20" s="48">
        <v>42134</v>
      </c>
      <c r="D20" s="47" t="str">
        <f>CHOOSE(WEEKDAY(Tabla4[[#This Row],[Fecha]]),"D","L","M","X","J","V","S")</f>
        <v>D</v>
      </c>
      <c r="E20" s="47">
        <f>WEEKNUM(Tabla4[[#This Row],[Fecha]],21)</f>
        <v>19</v>
      </c>
      <c r="F20" s="47" t="s">
        <v>13</v>
      </c>
      <c r="G20" s="49">
        <v>26</v>
      </c>
      <c r="H20" s="93">
        <v>7</v>
      </c>
      <c r="I20" s="49">
        <v>38</v>
      </c>
      <c r="J20" s="49">
        <v>22</v>
      </c>
      <c r="K20" s="49">
        <v>23</v>
      </c>
      <c r="L20" s="49">
        <v>0</v>
      </c>
      <c r="M20" s="22"/>
      <c r="N20" s="22"/>
    </row>
    <row r="21" spans="1:14" ht="15" x14ac:dyDescent="0.25">
      <c r="A21" s="47">
        <f t="shared" si="0"/>
        <v>20</v>
      </c>
      <c r="B21" s="47" t="s">
        <v>32</v>
      </c>
      <c r="C21" s="48">
        <v>42141</v>
      </c>
      <c r="D21" s="47" t="str">
        <f>CHOOSE(WEEKDAY(Tabla4[[#This Row],[Fecha]]),"D","L","M","X","J","V","S")</f>
        <v>D</v>
      </c>
      <c r="E21" s="47">
        <f>WEEKNUM(Tabla4[[#This Row],[Fecha]],21)</f>
        <v>20</v>
      </c>
      <c r="F21" s="47" t="s">
        <v>13</v>
      </c>
      <c r="G21" s="49">
        <v>48</v>
      </c>
      <c r="H21" s="49">
        <v>52</v>
      </c>
      <c r="I21" s="49">
        <v>21</v>
      </c>
      <c r="J21" s="49">
        <v>36</v>
      </c>
      <c r="K21" s="49">
        <v>34</v>
      </c>
      <c r="L21" s="49">
        <v>7</v>
      </c>
      <c r="M21" s="22"/>
      <c r="N21" s="22"/>
    </row>
    <row r="22" spans="1:14" ht="15" x14ac:dyDescent="0.25">
      <c r="A22" s="47">
        <f t="shared" si="0"/>
        <v>21</v>
      </c>
      <c r="B22" s="47" t="s">
        <v>33</v>
      </c>
      <c r="C22" s="48">
        <v>42148</v>
      </c>
      <c r="D22" s="47" t="str">
        <f>CHOOSE(WEEKDAY(Tabla4[[#This Row],[Fecha]]),"D","L","M","X","J","V","S")</f>
        <v>D</v>
      </c>
      <c r="E22" s="47">
        <f>WEEKNUM(Tabla4[[#This Row],[Fecha]],21)</f>
        <v>21</v>
      </c>
      <c r="F22" s="47" t="s">
        <v>13</v>
      </c>
      <c r="G22" s="82">
        <v>11</v>
      </c>
      <c r="H22" s="49">
        <v>49</v>
      </c>
      <c r="I22" s="84">
        <v>4</v>
      </c>
      <c r="J22" s="49">
        <v>45</v>
      </c>
      <c r="K22" s="49">
        <v>28</v>
      </c>
      <c r="L22" s="49">
        <v>6</v>
      </c>
      <c r="M22" s="22"/>
      <c r="N22" s="22"/>
    </row>
    <row r="23" spans="1:14" ht="15" x14ac:dyDescent="0.25">
      <c r="A23" s="47">
        <f t="shared" si="0"/>
        <v>22</v>
      </c>
      <c r="B23" s="47" t="s">
        <v>34</v>
      </c>
      <c r="C23" s="48">
        <v>42155</v>
      </c>
      <c r="D23" s="47" t="str">
        <f>CHOOSE(WEEKDAY(Tabla4[[#This Row],[Fecha]]),"D","L","M","X","J","V","S")</f>
        <v>D</v>
      </c>
      <c r="E23" s="47">
        <f>WEEKNUM(Tabla4[[#This Row],[Fecha]],21)</f>
        <v>22</v>
      </c>
      <c r="F23" s="47" t="s">
        <v>13</v>
      </c>
      <c r="G23" s="49">
        <v>31</v>
      </c>
      <c r="H23" s="49">
        <v>54</v>
      </c>
      <c r="I23" s="49">
        <v>18</v>
      </c>
      <c r="J23" s="49">
        <v>27</v>
      </c>
      <c r="K23" s="49">
        <v>19</v>
      </c>
      <c r="L23" s="49">
        <v>7</v>
      </c>
      <c r="M23" s="22"/>
      <c r="N23" s="22"/>
    </row>
    <row r="24" spans="1:14" ht="15" x14ac:dyDescent="0.25">
      <c r="A24" s="47">
        <f t="shared" si="0"/>
        <v>23</v>
      </c>
      <c r="B24" s="47" t="s">
        <v>35</v>
      </c>
      <c r="C24" s="48">
        <v>42162</v>
      </c>
      <c r="D24" s="47" t="str">
        <f>CHOOSE(WEEKDAY(Tabla4[[#This Row],[Fecha]]),"D","L","M","X","J","V","S")</f>
        <v>D</v>
      </c>
      <c r="E24" s="47">
        <f>WEEKNUM(Tabla4[[#This Row],[Fecha]],21)</f>
        <v>23</v>
      </c>
      <c r="F24" s="47" t="s">
        <v>13</v>
      </c>
      <c r="G24" s="49">
        <v>40</v>
      </c>
      <c r="H24" s="49">
        <v>16</v>
      </c>
      <c r="I24" s="49">
        <v>50</v>
      </c>
      <c r="J24" s="49">
        <v>34</v>
      </c>
      <c r="K24" s="81">
        <v>8</v>
      </c>
      <c r="L24" s="49">
        <v>8</v>
      </c>
      <c r="M24" s="22"/>
      <c r="N24" s="22"/>
    </row>
    <row r="25" spans="1:14" ht="15" x14ac:dyDescent="0.25">
      <c r="A25" s="47">
        <f t="shared" si="0"/>
        <v>24</v>
      </c>
      <c r="B25" s="47" t="s">
        <v>36</v>
      </c>
      <c r="C25" s="48">
        <v>42169</v>
      </c>
      <c r="D25" s="47" t="str">
        <f>CHOOSE(WEEKDAY(Tabla4[[#This Row],[Fecha]]),"D","L","M","X","J","V","S")</f>
        <v>D</v>
      </c>
      <c r="E25" s="47">
        <f>WEEKNUM(Tabla4[[#This Row],[Fecha]],21)</f>
        <v>24</v>
      </c>
      <c r="F25" s="47" t="s">
        <v>13</v>
      </c>
      <c r="G25" s="49">
        <v>14</v>
      </c>
      <c r="H25" s="49">
        <v>41</v>
      </c>
      <c r="I25" s="49">
        <v>26</v>
      </c>
      <c r="J25" s="49">
        <v>21</v>
      </c>
      <c r="K25" s="95">
        <v>5</v>
      </c>
      <c r="L25" s="49">
        <v>6</v>
      </c>
      <c r="M25" s="22"/>
      <c r="N25" s="22"/>
    </row>
    <row r="26" spans="1:14" ht="15" x14ac:dyDescent="0.25">
      <c r="A26" s="47">
        <f t="shared" si="0"/>
        <v>25</v>
      </c>
      <c r="B26" s="47" t="s">
        <v>37</v>
      </c>
      <c r="C26" s="48">
        <v>42176</v>
      </c>
      <c r="D26" s="47" t="str">
        <f>CHOOSE(WEEKDAY(Tabla4[[#This Row],[Fecha]]),"D","L","M","X","J","V","S")</f>
        <v>D</v>
      </c>
      <c r="E26" s="47">
        <f>WEEKNUM(Tabla4[[#This Row],[Fecha]],21)</f>
        <v>25</v>
      </c>
      <c r="F26" s="47" t="s">
        <v>13</v>
      </c>
      <c r="G26" s="82">
        <v>11</v>
      </c>
      <c r="H26" s="49">
        <v>21</v>
      </c>
      <c r="I26" s="90">
        <v>10</v>
      </c>
      <c r="J26" s="49">
        <v>48</v>
      </c>
      <c r="K26" s="49">
        <v>25</v>
      </c>
      <c r="L26" s="49">
        <v>1</v>
      </c>
      <c r="M26" s="22"/>
      <c r="N26" s="22"/>
    </row>
    <row r="27" spans="1:14" ht="15" x14ac:dyDescent="0.25">
      <c r="A27" s="47">
        <f t="shared" si="0"/>
        <v>26</v>
      </c>
      <c r="B27" s="47" t="s">
        <v>38</v>
      </c>
      <c r="C27" s="48">
        <v>42183</v>
      </c>
      <c r="D27" s="47" t="str">
        <f>CHOOSE(WEEKDAY(Tabla4[[#This Row],[Fecha]]),"D","L","M","X","J","V","S")</f>
        <v>D</v>
      </c>
      <c r="E27" s="47">
        <f>WEEKNUM(Tabla4[[#This Row],[Fecha]],21)</f>
        <v>26</v>
      </c>
      <c r="F27" s="47" t="s">
        <v>13</v>
      </c>
      <c r="G27" s="49">
        <v>15</v>
      </c>
      <c r="H27" s="49">
        <v>47</v>
      </c>
      <c r="I27" s="49">
        <v>48</v>
      </c>
      <c r="J27" s="49">
        <v>44</v>
      </c>
      <c r="K27" s="49">
        <v>19</v>
      </c>
      <c r="L27" s="49">
        <v>3</v>
      </c>
      <c r="M27" s="22"/>
      <c r="N27" s="22"/>
    </row>
    <row r="28" spans="1:14" ht="15" x14ac:dyDescent="0.25">
      <c r="A28" s="47">
        <f t="shared" si="0"/>
        <v>27</v>
      </c>
      <c r="B28" s="47" t="s">
        <v>39</v>
      </c>
      <c r="C28" s="48">
        <v>42190</v>
      </c>
      <c r="D28" s="47" t="str">
        <f>CHOOSE(WEEKDAY(Tabla4[[#This Row],[Fecha]]),"D","L","M","X","J","V","S")</f>
        <v>D</v>
      </c>
      <c r="E28" s="47">
        <f>WEEKNUM(Tabla4[[#This Row],[Fecha]],21)</f>
        <v>27</v>
      </c>
      <c r="F28" s="47" t="s">
        <v>13</v>
      </c>
      <c r="G28" s="83">
        <v>2</v>
      </c>
      <c r="H28" s="49">
        <v>15</v>
      </c>
      <c r="I28" s="49">
        <v>17</v>
      </c>
      <c r="J28" s="49">
        <v>43</v>
      </c>
      <c r="K28" s="49">
        <v>13</v>
      </c>
      <c r="L28" s="49">
        <v>1</v>
      </c>
      <c r="M28" s="22"/>
      <c r="N28" s="22"/>
    </row>
    <row r="29" spans="1:14" ht="15" x14ac:dyDescent="0.25">
      <c r="A29" s="47">
        <f t="shared" si="0"/>
        <v>28</v>
      </c>
      <c r="B29" s="47" t="s">
        <v>40</v>
      </c>
      <c r="C29" s="48">
        <v>42197</v>
      </c>
      <c r="D29" s="47" t="str">
        <f>CHOOSE(WEEKDAY(Tabla4[[#This Row],[Fecha]]),"D","L","M","X","J","V","S")</f>
        <v>D</v>
      </c>
      <c r="E29" s="47">
        <f>WEEKNUM(Tabla4[[#This Row],[Fecha]],21)</f>
        <v>28</v>
      </c>
      <c r="F29" s="47" t="s">
        <v>13</v>
      </c>
      <c r="G29" s="80">
        <v>3</v>
      </c>
      <c r="H29" s="49">
        <v>13</v>
      </c>
      <c r="I29" s="49">
        <v>31</v>
      </c>
      <c r="J29" s="49">
        <v>39</v>
      </c>
      <c r="K29" s="49">
        <v>23</v>
      </c>
      <c r="L29" s="49">
        <v>2</v>
      </c>
      <c r="M29" s="22"/>
      <c r="N29" s="22"/>
    </row>
    <row r="30" spans="1:14" ht="15" x14ac:dyDescent="0.25">
      <c r="A30" s="47">
        <f t="shared" si="0"/>
        <v>29</v>
      </c>
      <c r="B30" s="47" t="s">
        <v>41</v>
      </c>
      <c r="C30" s="48">
        <v>42204</v>
      </c>
      <c r="D30" s="47" t="str">
        <f>CHOOSE(WEEKDAY(Tabla4[[#This Row],[Fecha]]),"D","L","M","X","J","V","S")</f>
        <v>D</v>
      </c>
      <c r="E30" s="47">
        <f>WEEKNUM(Tabla4[[#This Row],[Fecha]],21)</f>
        <v>29</v>
      </c>
      <c r="F30" s="47" t="s">
        <v>13</v>
      </c>
      <c r="G30" s="49">
        <v>28</v>
      </c>
      <c r="H30" s="49">
        <v>40</v>
      </c>
      <c r="I30" s="90">
        <v>10</v>
      </c>
      <c r="J30" s="49">
        <v>25</v>
      </c>
      <c r="K30" s="49">
        <v>15</v>
      </c>
      <c r="L30" s="49">
        <v>7</v>
      </c>
      <c r="M30" s="22"/>
      <c r="N30" s="22"/>
    </row>
    <row r="31" spans="1:14" ht="15" x14ac:dyDescent="0.25">
      <c r="A31" s="47">
        <f t="shared" si="0"/>
        <v>30</v>
      </c>
      <c r="B31" s="47" t="s">
        <v>42</v>
      </c>
      <c r="C31" s="48">
        <v>42211</v>
      </c>
      <c r="D31" s="47" t="str">
        <f>CHOOSE(WEEKDAY(Tabla4[[#This Row],[Fecha]]),"D","L","M","X","J","V","S")</f>
        <v>D</v>
      </c>
      <c r="E31" s="47">
        <f>WEEKNUM(Tabla4[[#This Row],[Fecha]],21)</f>
        <v>30</v>
      </c>
      <c r="F31" s="47" t="s">
        <v>13</v>
      </c>
      <c r="G31" s="49">
        <v>28</v>
      </c>
      <c r="H31" s="49">
        <v>33</v>
      </c>
      <c r="I31" s="49">
        <v>45</v>
      </c>
      <c r="J31" s="49">
        <v>39</v>
      </c>
      <c r="K31" s="80">
        <v>3</v>
      </c>
      <c r="L31" s="49">
        <v>9</v>
      </c>
      <c r="M31" s="22"/>
      <c r="N31" s="22"/>
    </row>
    <row r="32" spans="1:14" ht="15" x14ac:dyDescent="0.25">
      <c r="A32" s="47">
        <f t="shared" si="0"/>
        <v>31</v>
      </c>
      <c r="B32" s="47" t="s">
        <v>43</v>
      </c>
      <c r="C32" s="48">
        <v>42218</v>
      </c>
      <c r="D32" s="47" t="str">
        <f>CHOOSE(WEEKDAY(Tabla4[[#This Row],[Fecha]]),"D","L","M","X","J","V","S")</f>
        <v>D</v>
      </c>
      <c r="E32" s="47">
        <f>WEEKNUM(Tabla4[[#This Row],[Fecha]],21)</f>
        <v>31</v>
      </c>
      <c r="F32" s="47" t="s">
        <v>13</v>
      </c>
      <c r="G32" s="49">
        <v>26</v>
      </c>
      <c r="H32" s="49">
        <v>54</v>
      </c>
      <c r="I32" s="49">
        <v>16</v>
      </c>
      <c r="J32" s="49">
        <v>21</v>
      </c>
      <c r="K32" s="49">
        <v>42</v>
      </c>
      <c r="L32" s="49">
        <v>5</v>
      </c>
      <c r="M32" s="22"/>
      <c r="N32" s="22"/>
    </row>
    <row r="33" spans="1:14" ht="15" x14ac:dyDescent="0.25">
      <c r="A33" s="47">
        <f t="shared" si="0"/>
        <v>32</v>
      </c>
      <c r="B33" s="47" t="s">
        <v>44</v>
      </c>
      <c r="C33" s="48">
        <v>42225</v>
      </c>
      <c r="D33" s="47" t="str">
        <f>CHOOSE(WEEKDAY(Tabla4[[#This Row],[Fecha]]),"D","L","M","X","J","V","S")</f>
        <v>D</v>
      </c>
      <c r="E33" s="47">
        <f>WEEKNUM(Tabla4[[#This Row],[Fecha]],21)</f>
        <v>32</v>
      </c>
      <c r="F33" s="47" t="s">
        <v>13</v>
      </c>
      <c r="G33" s="49">
        <v>28</v>
      </c>
      <c r="H33" s="49">
        <v>52</v>
      </c>
      <c r="I33" s="49">
        <v>48</v>
      </c>
      <c r="J33" s="49">
        <v>54</v>
      </c>
      <c r="K33" s="49">
        <v>40</v>
      </c>
      <c r="L33" s="49">
        <v>4</v>
      </c>
      <c r="M33" s="22"/>
      <c r="N33" s="22"/>
    </row>
    <row r="34" spans="1:14" ht="15" x14ac:dyDescent="0.25">
      <c r="A34" s="47">
        <f t="shared" si="0"/>
        <v>33</v>
      </c>
      <c r="B34" s="47" t="s">
        <v>45</v>
      </c>
      <c r="C34" s="48">
        <v>42232</v>
      </c>
      <c r="D34" s="47" t="str">
        <f>CHOOSE(WEEKDAY(Tabla4[[#This Row],[Fecha]]),"D","L","M","X","J","V","S")</f>
        <v>D</v>
      </c>
      <c r="E34" s="47">
        <f>WEEKNUM(Tabla4[[#This Row],[Fecha]],21)</f>
        <v>33</v>
      </c>
      <c r="F34" s="47" t="s">
        <v>13</v>
      </c>
      <c r="G34" s="49">
        <v>31</v>
      </c>
      <c r="H34" s="49">
        <v>30</v>
      </c>
      <c r="I34" s="49">
        <v>35</v>
      </c>
      <c r="J34" s="49">
        <v>41</v>
      </c>
      <c r="K34" s="49">
        <v>37</v>
      </c>
      <c r="L34" s="49">
        <v>6</v>
      </c>
      <c r="M34" s="22"/>
      <c r="N34" s="22"/>
    </row>
    <row r="35" spans="1:14" ht="15" x14ac:dyDescent="0.25">
      <c r="A35" s="47">
        <f t="shared" si="0"/>
        <v>34</v>
      </c>
      <c r="B35" s="47" t="s">
        <v>46</v>
      </c>
      <c r="C35" s="48">
        <v>42239</v>
      </c>
      <c r="D35" s="47" t="str">
        <f>CHOOSE(WEEKDAY(Tabla4[[#This Row],[Fecha]]),"D","L","M","X","J","V","S")</f>
        <v>D</v>
      </c>
      <c r="E35" s="47">
        <f>WEEKNUM(Tabla4[[#This Row],[Fecha]],21)</f>
        <v>34</v>
      </c>
      <c r="F35" s="47" t="s">
        <v>13</v>
      </c>
      <c r="G35" s="49">
        <v>38</v>
      </c>
      <c r="H35" s="90">
        <v>10</v>
      </c>
      <c r="I35" s="49">
        <v>13</v>
      </c>
      <c r="J35" s="49">
        <v>21</v>
      </c>
      <c r="K35" s="49">
        <v>42</v>
      </c>
      <c r="L35" s="49">
        <v>8</v>
      </c>
      <c r="M35" s="22"/>
      <c r="N35" s="22"/>
    </row>
    <row r="36" spans="1:14" ht="15" x14ac:dyDescent="0.25">
      <c r="A36" s="47">
        <f t="shared" si="0"/>
        <v>35</v>
      </c>
      <c r="B36" s="47" t="s">
        <v>47</v>
      </c>
      <c r="C36" s="48">
        <v>42246</v>
      </c>
      <c r="D36" s="47" t="str">
        <f>CHOOSE(WEEKDAY(Tabla4[[#This Row],[Fecha]]),"D","L","M","X","J","V","S")</f>
        <v>D</v>
      </c>
      <c r="E36" s="47">
        <f>WEEKNUM(Tabla4[[#This Row],[Fecha]],21)</f>
        <v>35</v>
      </c>
      <c r="F36" s="47" t="s">
        <v>13</v>
      </c>
      <c r="G36" s="49">
        <v>27</v>
      </c>
      <c r="H36" s="84">
        <v>4</v>
      </c>
      <c r="I36" s="82">
        <v>11</v>
      </c>
      <c r="J36" s="49">
        <v>36</v>
      </c>
      <c r="K36" s="92">
        <v>9</v>
      </c>
      <c r="L36" s="49">
        <v>4</v>
      </c>
      <c r="M36" s="22"/>
      <c r="N36" s="22"/>
    </row>
    <row r="37" spans="1:14" ht="15" x14ac:dyDescent="0.25">
      <c r="A37" s="47">
        <f t="shared" si="0"/>
        <v>36</v>
      </c>
      <c r="B37" s="47" t="s">
        <v>48</v>
      </c>
      <c r="C37" s="48">
        <v>42253</v>
      </c>
      <c r="D37" s="47" t="str">
        <f>CHOOSE(WEEKDAY(Tabla4[[#This Row],[Fecha]]),"D","L","M","X","J","V","S")</f>
        <v>D</v>
      </c>
      <c r="E37" s="47">
        <f>WEEKNUM(Tabla4[[#This Row],[Fecha]],21)</f>
        <v>36</v>
      </c>
      <c r="F37" s="47" t="s">
        <v>13</v>
      </c>
      <c r="G37" s="49">
        <v>20</v>
      </c>
      <c r="H37" s="49">
        <v>28</v>
      </c>
      <c r="I37" s="49">
        <v>54</v>
      </c>
      <c r="J37" s="83">
        <v>2</v>
      </c>
      <c r="K37" s="49">
        <v>45</v>
      </c>
      <c r="L37" s="49">
        <v>7</v>
      </c>
      <c r="M37" s="22"/>
      <c r="N37" s="22"/>
    </row>
    <row r="38" spans="1:14" ht="15" x14ac:dyDescent="0.25">
      <c r="A38" s="47">
        <f t="shared" si="0"/>
        <v>37</v>
      </c>
      <c r="B38" s="47" t="s">
        <v>49</v>
      </c>
      <c r="C38" s="48">
        <v>42260</v>
      </c>
      <c r="D38" s="47" t="str">
        <f>CHOOSE(WEEKDAY(Tabla4[[#This Row],[Fecha]]),"D","L","M","X","J","V","S")</f>
        <v>D</v>
      </c>
      <c r="E38" s="47">
        <f>WEEKNUM(Tabla4[[#This Row],[Fecha]],21)</f>
        <v>37</v>
      </c>
      <c r="F38" s="47" t="s">
        <v>13</v>
      </c>
      <c r="G38" s="49">
        <v>25</v>
      </c>
      <c r="H38" s="49">
        <v>22</v>
      </c>
      <c r="I38" s="49">
        <v>53</v>
      </c>
      <c r="J38" s="92">
        <v>9</v>
      </c>
      <c r="K38" s="49">
        <v>54</v>
      </c>
      <c r="L38" s="49">
        <v>3</v>
      </c>
      <c r="M38" s="22"/>
      <c r="N38" s="22"/>
    </row>
    <row r="39" spans="1:14" ht="15" x14ac:dyDescent="0.25">
      <c r="A39" s="47">
        <f t="shared" si="0"/>
        <v>38</v>
      </c>
      <c r="B39" s="47" t="s">
        <v>50</v>
      </c>
      <c r="C39" s="48">
        <v>42267</v>
      </c>
      <c r="D39" s="47" t="str">
        <f>CHOOSE(WEEKDAY(Tabla4[[#This Row],[Fecha]]),"D","L","M","X","J","V","S")</f>
        <v>D</v>
      </c>
      <c r="E39" s="47">
        <f>WEEKNUM(Tabla4[[#This Row],[Fecha]],21)</f>
        <v>38</v>
      </c>
      <c r="F39" s="47" t="s">
        <v>13</v>
      </c>
      <c r="G39" s="81">
        <v>8</v>
      </c>
      <c r="H39" s="49">
        <v>21</v>
      </c>
      <c r="I39" s="93">
        <v>7</v>
      </c>
      <c r="J39" s="49">
        <v>19</v>
      </c>
      <c r="K39" s="49">
        <v>36</v>
      </c>
      <c r="L39" s="49">
        <v>1</v>
      </c>
      <c r="M39" s="22"/>
      <c r="N39" s="22"/>
    </row>
    <row r="40" spans="1:14" ht="15" x14ac:dyDescent="0.25">
      <c r="A40" s="47">
        <f t="shared" si="0"/>
        <v>39</v>
      </c>
      <c r="B40" s="47" t="s">
        <v>51</v>
      </c>
      <c r="C40" s="48">
        <v>42274</v>
      </c>
      <c r="D40" s="47" t="str">
        <f>CHOOSE(WEEKDAY(Tabla4[[#This Row],[Fecha]]),"D","L","M","X","J","V","S")</f>
        <v>D</v>
      </c>
      <c r="E40" s="47">
        <f>WEEKNUM(Tabla4[[#This Row],[Fecha]],21)</f>
        <v>39</v>
      </c>
      <c r="F40" s="47" t="s">
        <v>13</v>
      </c>
      <c r="G40" s="49">
        <v>38</v>
      </c>
      <c r="H40" s="49">
        <v>28</v>
      </c>
      <c r="I40" s="49">
        <v>36</v>
      </c>
      <c r="J40" s="49">
        <v>17</v>
      </c>
      <c r="K40" s="49">
        <v>34</v>
      </c>
      <c r="L40" s="49">
        <v>0</v>
      </c>
      <c r="M40" s="22"/>
      <c r="N40" s="22"/>
    </row>
    <row r="41" spans="1:14" ht="15" x14ac:dyDescent="0.25">
      <c r="A41" s="47">
        <f t="shared" si="0"/>
        <v>40</v>
      </c>
      <c r="B41" s="47" t="s">
        <v>52</v>
      </c>
      <c r="C41" s="48">
        <v>42281</v>
      </c>
      <c r="D41" s="47" t="str">
        <f>CHOOSE(WEEKDAY(Tabla4[[#This Row],[Fecha]]),"D","L","M","X","J","V","S")</f>
        <v>D</v>
      </c>
      <c r="E41" s="47">
        <f>WEEKNUM(Tabla4[[#This Row],[Fecha]],21)</f>
        <v>40</v>
      </c>
      <c r="F41" s="47" t="s">
        <v>13</v>
      </c>
      <c r="G41" s="49">
        <v>25</v>
      </c>
      <c r="H41" s="49">
        <v>18</v>
      </c>
      <c r="I41" s="49">
        <v>39</v>
      </c>
      <c r="J41" s="92">
        <v>9</v>
      </c>
      <c r="K41" s="49">
        <v>42</v>
      </c>
      <c r="L41" s="49">
        <v>7</v>
      </c>
      <c r="M41" s="22"/>
      <c r="N41" s="22"/>
    </row>
    <row r="42" spans="1:14" ht="15" x14ac:dyDescent="0.25">
      <c r="A42" s="47">
        <f t="shared" si="0"/>
        <v>41</v>
      </c>
      <c r="B42" s="47" t="s">
        <v>53</v>
      </c>
      <c r="C42" s="48">
        <v>42288</v>
      </c>
      <c r="D42" s="47" t="str">
        <f>CHOOSE(WEEKDAY(Tabla4[[#This Row],[Fecha]]),"D","L","M","X","J","V","S")</f>
        <v>D</v>
      </c>
      <c r="E42" s="47">
        <f>WEEKNUM(Tabla4[[#This Row],[Fecha]],21)</f>
        <v>41</v>
      </c>
      <c r="F42" s="47" t="s">
        <v>13</v>
      </c>
      <c r="G42" s="49">
        <v>30</v>
      </c>
      <c r="H42" s="49">
        <v>19</v>
      </c>
      <c r="I42" s="80">
        <v>3</v>
      </c>
      <c r="J42" s="49">
        <v>14</v>
      </c>
      <c r="K42" s="49">
        <v>13</v>
      </c>
      <c r="L42" s="49">
        <v>9</v>
      </c>
      <c r="M42" s="22"/>
      <c r="N42" s="22"/>
    </row>
    <row r="43" spans="1:14" ht="15" x14ac:dyDescent="0.25">
      <c r="A43" s="47">
        <f t="shared" si="0"/>
        <v>42</v>
      </c>
      <c r="B43" s="47" t="s">
        <v>54</v>
      </c>
      <c r="C43" s="48">
        <v>42295</v>
      </c>
      <c r="D43" s="47" t="str">
        <f>CHOOSE(WEEKDAY(Tabla4[[#This Row],[Fecha]]),"D","L","M","X","J","V","S")</f>
        <v>D</v>
      </c>
      <c r="E43" s="47">
        <f>WEEKNUM(Tabla4[[#This Row],[Fecha]],21)</f>
        <v>42</v>
      </c>
      <c r="F43" s="47" t="s">
        <v>13</v>
      </c>
      <c r="G43" s="93">
        <v>7</v>
      </c>
      <c r="H43" s="49">
        <v>19</v>
      </c>
      <c r="I43" s="90">
        <v>10</v>
      </c>
      <c r="J43" s="49">
        <v>32</v>
      </c>
      <c r="K43" s="49">
        <v>26</v>
      </c>
      <c r="L43" s="49">
        <v>1</v>
      </c>
      <c r="M43" s="22"/>
      <c r="N43" s="22"/>
    </row>
    <row r="44" spans="1:14" ht="15" x14ac:dyDescent="0.25">
      <c r="A44" s="47">
        <f t="shared" si="0"/>
        <v>43</v>
      </c>
      <c r="B44" s="47" t="s">
        <v>55</v>
      </c>
      <c r="C44" s="48">
        <v>42302</v>
      </c>
      <c r="D44" s="47" t="str">
        <f>CHOOSE(WEEKDAY(Tabla4[[#This Row],[Fecha]]),"D","L","M","X","J","V","S")</f>
        <v>D</v>
      </c>
      <c r="E44" s="47">
        <f>WEEKNUM(Tabla4[[#This Row],[Fecha]],21)</f>
        <v>43</v>
      </c>
      <c r="F44" s="47" t="s">
        <v>13</v>
      </c>
      <c r="G44" s="49">
        <v>34</v>
      </c>
      <c r="H44" s="49">
        <v>18</v>
      </c>
      <c r="I44" s="49">
        <v>32</v>
      </c>
      <c r="J44" s="90">
        <v>10</v>
      </c>
      <c r="K44" s="49">
        <v>26</v>
      </c>
      <c r="L44" s="49">
        <v>7</v>
      </c>
      <c r="M44" s="22"/>
      <c r="N44" s="22"/>
    </row>
    <row r="45" spans="1:14" ht="15" x14ac:dyDescent="0.25">
      <c r="A45" s="47">
        <f t="shared" si="0"/>
        <v>44</v>
      </c>
      <c r="B45" s="47" t="s">
        <v>56</v>
      </c>
      <c r="C45" s="48">
        <v>42309</v>
      </c>
      <c r="D45" s="47" t="str">
        <f>CHOOSE(WEEKDAY(Tabla4[[#This Row],[Fecha]]),"D","L","M","X","J","V","S")</f>
        <v>D</v>
      </c>
      <c r="E45" s="47">
        <f>WEEKNUM(Tabla4[[#This Row],[Fecha]],21)</f>
        <v>44</v>
      </c>
      <c r="F45" s="47" t="s">
        <v>13</v>
      </c>
      <c r="G45" s="82">
        <v>11</v>
      </c>
      <c r="H45" s="96">
        <v>6</v>
      </c>
      <c r="I45" s="49">
        <v>21</v>
      </c>
      <c r="J45" s="90">
        <v>10</v>
      </c>
      <c r="K45" s="49">
        <v>31</v>
      </c>
      <c r="L45" s="49">
        <v>1</v>
      </c>
      <c r="M45" s="22"/>
      <c r="N45" s="22"/>
    </row>
    <row r="46" spans="1:14" ht="15" x14ac:dyDescent="0.25">
      <c r="A46" s="47">
        <f t="shared" si="0"/>
        <v>45</v>
      </c>
      <c r="B46" s="47" t="s">
        <v>57</v>
      </c>
      <c r="C46" s="48">
        <v>42316</v>
      </c>
      <c r="D46" s="47" t="str">
        <f>CHOOSE(WEEKDAY(Tabla4[[#This Row],[Fecha]]),"D","L","M","X","J","V","S")</f>
        <v>D</v>
      </c>
      <c r="E46" s="47">
        <f>WEEKNUM(Tabla4[[#This Row],[Fecha]],21)</f>
        <v>45</v>
      </c>
      <c r="F46" s="47" t="s">
        <v>13</v>
      </c>
      <c r="G46" s="49">
        <v>47</v>
      </c>
      <c r="H46" s="49">
        <v>43</v>
      </c>
      <c r="I46" s="49">
        <v>51</v>
      </c>
      <c r="J46" s="92">
        <v>9</v>
      </c>
      <c r="K46" s="96">
        <v>6</v>
      </c>
      <c r="L46" s="49">
        <v>2</v>
      </c>
      <c r="M46" s="22"/>
      <c r="N46" s="22"/>
    </row>
    <row r="47" spans="1:14" ht="15" x14ac:dyDescent="0.25">
      <c r="A47" s="47">
        <f t="shared" si="0"/>
        <v>46</v>
      </c>
      <c r="B47" s="47" t="s">
        <v>58</v>
      </c>
      <c r="C47" s="48">
        <v>42323</v>
      </c>
      <c r="D47" s="47" t="str">
        <f>CHOOSE(WEEKDAY(Tabla4[[#This Row],[Fecha]]),"D","L","M","X","J","V","S")</f>
        <v>D</v>
      </c>
      <c r="E47" s="47">
        <f>WEEKNUM(Tabla4[[#This Row],[Fecha]],21)</f>
        <v>46</v>
      </c>
      <c r="F47" s="47" t="s">
        <v>13</v>
      </c>
      <c r="G47" s="49">
        <v>18</v>
      </c>
      <c r="H47" s="95">
        <v>5</v>
      </c>
      <c r="I47" s="49">
        <v>33</v>
      </c>
      <c r="J47" s="49">
        <v>16</v>
      </c>
      <c r="K47" s="49">
        <v>23</v>
      </c>
      <c r="L47" s="49">
        <v>4</v>
      </c>
      <c r="M47" s="22"/>
      <c r="N47" s="22"/>
    </row>
    <row r="48" spans="1:14" ht="15" x14ac:dyDescent="0.25">
      <c r="A48" s="47">
        <f t="shared" si="0"/>
        <v>47</v>
      </c>
      <c r="B48" s="47" t="s">
        <v>59</v>
      </c>
      <c r="C48" s="48">
        <v>42330</v>
      </c>
      <c r="D48" s="47" t="str">
        <f>CHOOSE(WEEKDAY(Tabla4[[#This Row],[Fecha]]),"D","L","M","X","J","V","S")</f>
        <v>D</v>
      </c>
      <c r="E48" s="47">
        <f>WEEKNUM(Tabla4[[#This Row],[Fecha]],21)</f>
        <v>47</v>
      </c>
      <c r="F48" s="47" t="s">
        <v>13</v>
      </c>
      <c r="G48" s="80">
        <v>3</v>
      </c>
      <c r="H48" s="49">
        <v>38</v>
      </c>
      <c r="I48" s="49">
        <v>21</v>
      </c>
      <c r="J48" s="49">
        <v>48</v>
      </c>
      <c r="K48" s="49">
        <v>39</v>
      </c>
      <c r="L48" s="49">
        <v>7</v>
      </c>
      <c r="M48" s="22"/>
      <c r="N48" s="22"/>
    </row>
    <row r="49" spans="1:14" ht="15" x14ac:dyDescent="0.25">
      <c r="A49" s="47">
        <f t="shared" si="0"/>
        <v>48</v>
      </c>
      <c r="B49" s="47" t="s">
        <v>60</v>
      </c>
      <c r="C49" s="48">
        <v>42337</v>
      </c>
      <c r="D49" s="47" t="str">
        <f>CHOOSE(WEEKDAY(Tabla4[[#This Row],[Fecha]]),"D","L","M","X","J","V","S")</f>
        <v>D</v>
      </c>
      <c r="E49" s="47">
        <f>WEEKNUM(Tabla4[[#This Row],[Fecha]],21)</f>
        <v>48</v>
      </c>
      <c r="F49" s="47" t="s">
        <v>13</v>
      </c>
      <c r="G49" s="49">
        <v>34</v>
      </c>
      <c r="H49" s="49">
        <v>39</v>
      </c>
      <c r="I49" s="49">
        <v>16</v>
      </c>
      <c r="J49" s="82">
        <v>11</v>
      </c>
      <c r="K49" s="49">
        <v>54</v>
      </c>
      <c r="L49" s="49">
        <v>7</v>
      </c>
      <c r="M49" s="22"/>
      <c r="N49" s="22"/>
    </row>
    <row r="50" spans="1:14" ht="15" x14ac:dyDescent="0.25">
      <c r="A50" s="47">
        <f t="shared" si="0"/>
        <v>49</v>
      </c>
      <c r="B50" s="47" t="s">
        <v>61</v>
      </c>
      <c r="C50" s="48">
        <v>42344</v>
      </c>
      <c r="D50" s="47" t="str">
        <f>CHOOSE(WEEKDAY(Tabla4[[#This Row],[Fecha]]),"D","L","M","X","J","V","S")</f>
        <v>D</v>
      </c>
      <c r="E50" s="47">
        <f>WEEKNUM(Tabla4[[#This Row],[Fecha]],21)</f>
        <v>49</v>
      </c>
      <c r="F50" s="47" t="s">
        <v>13</v>
      </c>
      <c r="G50" s="93">
        <v>7</v>
      </c>
      <c r="H50" s="49">
        <v>33</v>
      </c>
      <c r="I50" s="49">
        <v>31</v>
      </c>
      <c r="J50" s="49">
        <v>34</v>
      </c>
      <c r="K50" s="49">
        <v>48</v>
      </c>
      <c r="L50" s="49">
        <v>6</v>
      </c>
      <c r="M50" s="22"/>
      <c r="N50" s="22"/>
    </row>
    <row r="51" spans="1:14" ht="15" x14ac:dyDescent="0.25">
      <c r="A51" s="47">
        <f t="shared" si="0"/>
        <v>50</v>
      </c>
      <c r="B51" s="47" t="s">
        <v>62</v>
      </c>
      <c r="C51" s="48">
        <v>42351</v>
      </c>
      <c r="D51" s="47" t="str">
        <f>CHOOSE(WEEKDAY(Tabla4[[#This Row],[Fecha]]),"D","L","M","X","J","V","S")</f>
        <v>D</v>
      </c>
      <c r="E51" s="47">
        <f>WEEKNUM(Tabla4[[#This Row],[Fecha]],21)</f>
        <v>50</v>
      </c>
      <c r="F51" s="47" t="s">
        <v>13</v>
      </c>
      <c r="G51" s="49">
        <v>18</v>
      </c>
      <c r="H51" s="49">
        <v>38</v>
      </c>
      <c r="I51" s="49">
        <v>22</v>
      </c>
      <c r="J51" s="49">
        <v>32</v>
      </c>
      <c r="K51" s="49">
        <v>33</v>
      </c>
      <c r="L51" s="49">
        <v>7</v>
      </c>
      <c r="M51" s="22"/>
      <c r="N51" s="22"/>
    </row>
    <row r="52" spans="1:14" ht="15" x14ac:dyDescent="0.25">
      <c r="A52" s="47">
        <f t="shared" si="0"/>
        <v>51</v>
      </c>
      <c r="B52" s="47" t="s">
        <v>63</v>
      </c>
      <c r="C52" s="48">
        <v>42358</v>
      </c>
      <c r="D52" s="47" t="str">
        <f>CHOOSE(WEEKDAY(Tabla4[[#This Row],[Fecha]]),"D","L","M","X","J","V","S")</f>
        <v>D</v>
      </c>
      <c r="E52" s="47">
        <f>WEEKNUM(Tabla4[[#This Row],[Fecha]],21)</f>
        <v>51</v>
      </c>
      <c r="F52" s="47" t="s">
        <v>13</v>
      </c>
      <c r="G52" s="49">
        <v>21</v>
      </c>
      <c r="H52" s="49">
        <v>23</v>
      </c>
      <c r="I52" s="84">
        <v>4</v>
      </c>
      <c r="J52" s="49">
        <v>24</v>
      </c>
      <c r="K52" s="49">
        <v>16</v>
      </c>
      <c r="L52" s="49">
        <v>7</v>
      </c>
      <c r="M52" s="22"/>
      <c r="N52" s="22"/>
    </row>
    <row r="53" spans="1:14" ht="15" x14ac:dyDescent="0.25">
      <c r="A53" s="47">
        <f t="shared" si="0"/>
        <v>52</v>
      </c>
      <c r="B53" s="47" t="s">
        <v>64</v>
      </c>
      <c r="C53" s="48">
        <v>42365</v>
      </c>
      <c r="D53" s="47" t="str">
        <f>CHOOSE(WEEKDAY(Tabla4[[#This Row],[Fecha]]),"D","L","M","X","J","V","S")</f>
        <v>D</v>
      </c>
      <c r="E53" s="47">
        <f>WEEKNUM(Tabla4[[#This Row],[Fecha]],21)</f>
        <v>52</v>
      </c>
      <c r="F53" s="47" t="s">
        <v>13</v>
      </c>
      <c r="G53" s="49">
        <v>53</v>
      </c>
      <c r="H53" s="49">
        <v>26</v>
      </c>
      <c r="I53" s="84">
        <v>4</v>
      </c>
      <c r="J53" s="49">
        <v>41</v>
      </c>
      <c r="K53" s="49">
        <v>29</v>
      </c>
      <c r="L53" s="49">
        <v>4</v>
      </c>
      <c r="M53" s="22"/>
      <c r="N53" s="22"/>
    </row>
    <row r="54" spans="1:14" ht="15" x14ac:dyDescent="0.25">
      <c r="A54" s="47">
        <f t="shared" si="0"/>
        <v>53</v>
      </c>
      <c r="B54" s="47" t="s">
        <v>65</v>
      </c>
      <c r="C54" s="48">
        <v>42372</v>
      </c>
      <c r="D54" s="47" t="str">
        <f>CHOOSE(WEEKDAY(Tabla4[[#This Row],[Fecha]]),"D","L","M","X","J","V","S")</f>
        <v>D</v>
      </c>
      <c r="E54" s="47">
        <f>WEEKNUM(Tabla4[[#This Row],[Fecha]],21)</f>
        <v>53</v>
      </c>
      <c r="F54" s="47" t="s">
        <v>13</v>
      </c>
      <c r="G54" s="49">
        <v>32</v>
      </c>
      <c r="H54" s="93">
        <v>7</v>
      </c>
      <c r="I54" s="90">
        <v>10</v>
      </c>
      <c r="J54" s="49">
        <v>34</v>
      </c>
      <c r="K54" s="49">
        <v>35</v>
      </c>
      <c r="L54" s="49">
        <v>5</v>
      </c>
      <c r="M54" s="22"/>
      <c r="N54" s="22"/>
    </row>
    <row r="55" spans="1:14" ht="15" x14ac:dyDescent="0.25">
      <c r="A55" s="47">
        <f t="shared" si="0"/>
        <v>54</v>
      </c>
      <c r="B55" s="47" t="s">
        <v>66</v>
      </c>
      <c r="C55" s="48">
        <v>42379</v>
      </c>
      <c r="D55" s="47" t="str">
        <f>CHOOSE(WEEKDAY(Tabla4[[#This Row],[Fecha]]),"D","L","M","X","J","V","S")</f>
        <v>D</v>
      </c>
      <c r="E55" s="47">
        <f>WEEKNUM(Tabla4[[#This Row],[Fecha]],21)</f>
        <v>1</v>
      </c>
      <c r="F55" s="47" t="s">
        <v>13</v>
      </c>
      <c r="G55" s="49">
        <v>13</v>
      </c>
      <c r="H55" s="49">
        <v>21</v>
      </c>
      <c r="I55" s="49">
        <v>28</v>
      </c>
      <c r="J55" s="49">
        <v>43</v>
      </c>
      <c r="K55" s="49">
        <v>51</v>
      </c>
      <c r="L55" s="49">
        <v>0</v>
      </c>
      <c r="M55" s="22"/>
      <c r="N55" s="22"/>
    </row>
    <row r="56" spans="1:14" ht="15" x14ac:dyDescent="0.25">
      <c r="A56" s="47">
        <f t="shared" si="0"/>
        <v>55</v>
      </c>
      <c r="B56" s="47" t="s">
        <v>67</v>
      </c>
      <c r="C56" s="48">
        <v>42386</v>
      </c>
      <c r="D56" s="47" t="str">
        <f>CHOOSE(WEEKDAY(Tabla4[[#This Row],[Fecha]]),"D","L","M","X","J","V","S")</f>
        <v>D</v>
      </c>
      <c r="E56" s="47">
        <f>WEEKNUM(Tabla4[[#This Row],[Fecha]],21)</f>
        <v>2</v>
      </c>
      <c r="F56" s="47" t="s">
        <v>13</v>
      </c>
      <c r="G56" s="81">
        <v>8</v>
      </c>
      <c r="H56" s="49">
        <v>22</v>
      </c>
      <c r="I56" s="49">
        <v>19</v>
      </c>
      <c r="J56" s="49">
        <v>15</v>
      </c>
      <c r="K56" s="96">
        <v>6</v>
      </c>
      <c r="L56" s="49">
        <v>2</v>
      </c>
      <c r="M56" s="22"/>
      <c r="N56" s="22"/>
    </row>
    <row r="57" spans="1:14" ht="15" x14ac:dyDescent="0.25">
      <c r="A57" s="47">
        <f t="shared" si="0"/>
        <v>56</v>
      </c>
      <c r="B57" s="47" t="s">
        <v>68</v>
      </c>
      <c r="C57" s="48">
        <v>42393</v>
      </c>
      <c r="D57" s="47" t="str">
        <f>CHOOSE(WEEKDAY(Tabla4[[#This Row],[Fecha]]),"D","L","M","X","J","V","S")</f>
        <v>D</v>
      </c>
      <c r="E57" s="47">
        <f>WEEKNUM(Tabla4[[#This Row],[Fecha]],21)</f>
        <v>3</v>
      </c>
      <c r="F57" s="47" t="s">
        <v>13</v>
      </c>
      <c r="G57" s="49">
        <v>27</v>
      </c>
      <c r="H57" s="49">
        <v>31</v>
      </c>
      <c r="I57" s="90">
        <v>10</v>
      </c>
      <c r="J57" s="49">
        <v>19</v>
      </c>
      <c r="K57" s="80">
        <v>3</v>
      </c>
      <c r="L57" s="49">
        <v>2</v>
      </c>
      <c r="M57" s="22"/>
      <c r="N57" s="22"/>
    </row>
    <row r="58" spans="1:14" ht="15" x14ac:dyDescent="0.25">
      <c r="A58" s="47">
        <f t="shared" si="0"/>
        <v>57</v>
      </c>
      <c r="B58" s="47" t="s">
        <v>69</v>
      </c>
      <c r="C58" s="48">
        <v>42400</v>
      </c>
      <c r="D58" s="47" t="str">
        <f>CHOOSE(WEEKDAY(Tabla4[[#This Row],[Fecha]]),"D","L","M","X","J","V","S")</f>
        <v>D</v>
      </c>
      <c r="E58" s="47">
        <f>WEEKNUM(Tabla4[[#This Row],[Fecha]],21)</f>
        <v>4</v>
      </c>
      <c r="F58" s="47" t="s">
        <v>13</v>
      </c>
      <c r="G58" s="49">
        <v>33</v>
      </c>
      <c r="H58" s="49">
        <v>43</v>
      </c>
      <c r="I58" s="49">
        <v>16</v>
      </c>
      <c r="J58" s="49">
        <v>42</v>
      </c>
      <c r="K58" s="96">
        <v>6</v>
      </c>
      <c r="L58" s="49">
        <v>6</v>
      </c>
      <c r="M58" s="22"/>
      <c r="N58" s="22"/>
    </row>
    <row r="59" spans="1:14" ht="15" x14ac:dyDescent="0.25">
      <c r="A59" s="47">
        <f t="shared" si="0"/>
        <v>58</v>
      </c>
      <c r="B59" s="47" t="s">
        <v>70</v>
      </c>
      <c r="C59" s="48">
        <v>42407</v>
      </c>
      <c r="D59" s="47" t="str">
        <f>CHOOSE(WEEKDAY(Tabla4[[#This Row],[Fecha]]),"D","L","M","X","J","V","S")</f>
        <v>D</v>
      </c>
      <c r="E59" s="47">
        <f>WEEKNUM(Tabla4[[#This Row],[Fecha]],21)</f>
        <v>5</v>
      </c>
      <c r="F59" s="47" t="s">
        <v>13</v>
      </c>
      <c r="G59" s="49">
        <v>51</v>
      </c>
      <c r="H59" s="49">
        <v>14</v>
      </c>
      <c r="I59" s="49">
        <v>40</v>
      </c>
      <c r="J59" s="80">
        <v>3</v>
      </c>
      <c r="K59" s="49">
        <v>49</v>
      </c>
      <c r="L59" s="49">
        <v>7</v>
      </c>
      <c r="M59" s="22"/>
      <c r="N59" s="22"/>
    </row>
    <row r="60" spans="1:14" ht="15" x14ac:dyDescent="0.25">
      <c r="A60" s="47">
        <f t="shared" si="0"/>
        <v>59</v>
      </c>
      <c r="B60" s="47" t="s">
        <v>71</v>
      </c>
      <c r="C60" s="48">
        <v>42414</v>
      </c>
      <c r="D60" s="47" t="str">
        <f>CHOOSE(WEEKDAY(Tabla4[[#This Row],[Fecha]]),"D","L","M","X","J","V","S")</f>
        <v>D</v>
      </c>
      <c r="E60" s="47">
        <f>WEEKNUM(Tabla4[[#This Row],[Fecha]],21)</f>
        <v>6</v>
      </c>
      <c r="F60" s="47" t="s">
        <v>13</v>
      </c>
      <c r="G60" s="49">
        <v>25</v>
      </c>
      <c r="H60" s="49">
        <v>39</v>
      </c>
      <c r="I60" s="49">
        <v>12</v>
      </c>
      <c r="J60" s="49">
        <v>21</v>
      </c>
      <c r="K60" s="49">
        <v>22</v>
      </c>
      <c r="L60" s="49">
        <v>5</v>
      </c>
      <c r="M60" s="22"/>
      <c r="N60" s="22"/>
    </row>
    <row r="61" spans="1:14" ht="15" x14ac:dyDescent="0.25">
      <c r="A61" s="47">
        <f t="shared" si="0"/>
        <v>60</v>
      </c>
      <c r="B61" s="47" t="s">
        <v>72</v>
      </c>
      <c r="C61" s="48">
        <v>42421</v>
      </c>
      <c r="D61" s="47" t="str">
        <f>CHOOSE(WEEKDAY(Tabla4[[#This Row],[Fecha]]),"D","L","M","X","J","V","S")</f>
        <v>D</v>
      </c>
      <c r="E61" s="47">
        <f>WEEKNUM(Tabla4[[#This Row],[Fecha]],21)</f>
        <v>7</v>
      </c>
      <c r="F61" s="47" t="s">
        <v>13</v>
      </c>
      <c r="G61" s="49">
        <v>49</v>
      </c>
      <c r="H61" s="49">
        <v>15</v>
      </c>
      <c r="I61" s="49">
        <v>34</v>
      </c>
      <c r="J61" s="49">
        <v>51</v>
      </c>
      <c r="K61" s="49">
        <v>37</v>
      </c>
      <c r="L61" s="49">
        <v>8</v>
      </c>
      <c r="M61" s="22"/>
      <c r="N61" s="22"/>
    </row>
    <row r="62" spans="1:14" ht="15" x14ac:dyDescent="0.25">
      <c r="A62" s="47">
        <f t="shared" si="0"/>
        <v>61</v>
      </c>
      <c r="B62" s="47" t="s">
        <v>73</v>
      </c>
      <c r="C62" s="48">
        <v>42428</v>
      </c>
      <c r="D62" s="47" t="str">
        <f>CHOOSE(WEEKDAY(Tabla4[[#This Row],[Fecha]]),"D","L","M","X","J","V","S")</f>
        <v>D</v>
      </c>
      <c r="E62" s="47">
        <f>WEEKNUM(Tabla4[[#This Row],[Fecha]],21)</f>
        <v>8</v>
      </c>
      <c r="F62" s="47" t="s">
        <v>13</v>
      </c>
      <c r="G62" s="49">
        <v>38</v>
      </c>
      <c r="H62" s="49">
        <v>25</v>
      </c>
      <c r="I62" s="92">
        <v>9</v>
      </c>
      <c r="J62" s="49">
        <v>17</v>
      </c>
      <c r="K62" s="49">
        <v>36</v>
      </c>
      <c r="L62" s="49">
        <v>5</v>
      </c>
      <c r="M62" s="22"/>
      <c r="N62" s="22"/>
    </row>
    <row r="63" spans="1:14" ht="15" x14ac:dyDescent="0.25">
      <c r="A63" s="47">
        <f t="shared" si="0"/>
        <v>62</v>
      </c>
      <c r="B63" s="47" t="s">
        <v>74</v>
      </c>
      <c r="C63" s="48">
        <v>42435</v>
      </c>
      <c r="D63" s="47" t="str">
        <f>CHOOSE(WEEKDAY(Tabla4[[#This Row],[Fecha]]),"D","L","M","X","J","V","S")</f>
        <v>D</v>
      </c>
      <c r="E63" s="47">
        <f>WEEKNUM(Tabla4[[#This Row],[Fecha]],21)</f>
        <v>9</v>
      </c>
      <c r="F63" s="47" t="s">
        <v>13</v>
      </c>
      <c r="G63" s="49">
        <v>48</v>
      </c>
      <c r="H63" s="95">
        <v>5</v>
      </c>
      <c r="I63" s="49">
        <v>30</v>
      </c>
      <c r="J63" s="49">
        <v>31</v>
      </c>
      <c r="K63" s="49">
        <v>12</v>
      </c>
      <c r="L63" s="49">
        <v>7</v>
      </c>
      <c r="M63" s="22"/>
      <c r="N63" s="22"/>
    </row>
    <row r="64" spans="1:14" ht="15" x14ac:dyDescent="0.25">
      <c r="A64" s="47">
        <f t="shared" si="0"/>
        <v>63</v>
      </c>
      <c r="B64" s="47" t="s">
        <v>75</v>
      </c>
      <c r="C64" s="48">
        <v>42442</v>
      </c>
      <c r="D64" s="47" t="str">
        <f>CHOOSE(WEEKDAY(Tabla4[[#This Row],[Fecha]]),"D","L","M","X","J","V","S")</f>
        <v>D</v>
      </c>
      <c r="E64" s="47">
        <f>WEEKNUM(Tabla4[[#This Row],[Fecha]],21)</f>
        <v>10</v>
      </c>
      <c r="F64" s="47" t="s">
        <v>13</v>
      </c>
      <c r="G64" s="49">
        <v>12</v>
      </c>
      <c r="H64" s="49">
        <v>53</v>
      </c>
      <c r="I64" s="49">
        <v>24</v>
      </c>
      <c r="J64" s="90">
        <v>10</v>
      </c>
      <c r="K64" s="49">
        <v>22</v>
      </c>
      <c r="L64" s="49">
        <v>8</v>
      </c>
      <c r="M64" s="22"/>
      <c r="N64" s="22"/>
    </row>
    <row r="65" spans="1:14" ht="15" x14ac:dyDescent="0.25">
      <c r="A65" s="47">
        <f t="shared" si="0"/>
        <v>64</v>
      </c>
      <c r="B65" s="47" t="s">
        <v>76</v>
      </c>
      <c r="C65" s="48">
        <v>42449</v>
      </c>
      <c r="D65" s="47" t="str">
        <f>CHOOSE(WEEKDAY(Tabla4[[#This Row],[Fecha]]),"D","L","M","X","J","V","S")</f>
        <v>D</v>
      </c>
      <c r="E65" s="47">
        <f>WEEKNUM(Tabla4[[#This Row],[Fecha]],21)</f>
        <v>11</v>
      </c>
      <c r="F65" s="47" t="s">
        <v>13</v>
      </c>
      <c r="G65" s="49">
        <v>37</v>
      </c>
      <c r="H65" s="49">
        <v>13</v>
      </c>
      <c r="I65" s="49">
        <v>16</v>
      </c>
      <c r="J65" s="49">
        <v>53</v>
      </c>
      <c r="K65" s="49">
        <v>12</v>
      </c>
      <c r="L65" s="49">
        <v>6</v>
      </c>
      <c r="M65" s="22"/>
      <c r="N65" s="22"/>
    </row>
    <row r="66" spans="1:14" ht="15" x14ac:dyDescent="0.25">
      <c r="A66" s="47">
        <f t="shared" si="0"/>
        <v>65</v>
      </c>
      <c r="B66" s="47" t="s">
        <v>77</v>
      </c>
      <c r="C66" s="48">
        <v>42456</v>
      </c>
      <c r="D66" s="47" t="str">
        <f>CHOOSE(WEEKDAY(Tabla4[[#This Row],[Fecha]]),"D","L","M","X","J","V","S")</f>
        <v>D</v>
      </c>
      <c r="E66" s="47">
        <f>WEEKNUM(Tabla4[[#This Row],[Fecha]],21)</f>
        <v>12</v>
      </c>
      <c r="F66" s="47" t="s">
        <v>13</v>
      </c>
      <c r="G66" s="49">
        <v>15</v>
      </c>
      <c r="H66" s="49">
        <v>21</v>
      </c>
      <c r="I66" s="49">
        <v>33</v>
      </c>
      <c r="J66" s="49">
        <v>28</v>
      </c>
      <c r="K66" s="49">
        <v>19</v>
      </c>
      <c r="L66" s="49">
        <v>4</v>
      </c>
      <c r="M66" s="22"/>
      <c r="N66" s="22"/>
    </row>
    <row r="67" spans="1:14" ht="15" x14ac:dyDescent="0.25">
      <c r="A67" s="47">
        <f t="shared" si="0"/>
        <v>66</v>
      </c>
      <c r="B67" s="47" t="s">
        <v>78</v>
      </c>
      <c r="C67" s="48">
        <v>42463</v>
      </c>
      <c r="D67" s="47" t="str">
        <f>CHOOSE(WEEKDAY(Tabla4[[#This Row],[Fecha]]),"D","L","M","X","J","V","S")</f>
        <v>D</v>
      </c>
      <c r="E67" s="47">
        <f>WEEKNUM(Tabla4[[#This Row],[Fecha]],21)</f>
        <v>13</v>
      </c>
      <c r="F67" s="47" t="s">
        <v>13</v>
      </c>
      <c r="G67" s="49">
        <v>26</v>
      </c>
      <c r="H67" s="49">
        <v>52</v>
      </c>
      <c r="I67" s="80">
        <v>3</v>
      </c>
      <c r="J67" s="83">
        <v>2</v>
      </c>
      <c r="K67" s="49">
        <v>15</v>
      </c>
      <c r="L67" s="49">
        <v>9</v>
      </c>
      <c r="M67" s="22"/>
      <c r="N67" s="22"/>
    </row>
    <row r="68" spans="1:14" ht="15" x14ac:dyDescent="0.25">
      <c r="A68" s="47">
        <f t="shared" ref="A68:A131" si="1">+A67+1</f>
        <v>67</v>
      </c>
      <c r="B68" s="47" t="s">
        <v>79</v>
      </c>
      <c r="C68" s="48">
        <v>42470</v>
      </c>
      <c r="D68" s="47" t="str">
        <f>CHOOSE(WEEKDAY(Tabla4[[#This Row],[Fecha]]),"D","L","M","X","J","V","S")</f>
        <v>D</v>
      </c>
      <c r="E68" s="47">
        <f>WEEKNUM(Tabla4[[#This Row],[Fecha]],21)</f>
        <v>14</v>
      </c>
      <c r="F68" s="47" t="s">
        <v>13</v>
      </c>
      <c r="G68" s="49">
        <v>24</v>
      </c>
      <c r="H68" s="90">
        <v>10</v>
      </c>
      <c r="I68" s="49">
        <v>50</v>
      </c>
      <c r="J68" s="82">
        <v>11</v>
      </c>
      <c r="K68" s="49">
        <v>31</v>
      </c>
      <c r="L68" s="49">
        <v>3</v>
      </c>
      <c r="M68" s="22"/>
      <c r="N68" s="22"/>
    </row>
    <row r="69" spans="1:14" ht="15" x14ac:dyDescent="0.25">
      <c r="A69" s="47">
        <f t="shared" si="1"/>
        <v>68</v>
      </c>
      <c r="B69" s="47" t="s">
        <v>80</v>
      </c>
      <c r="C69" s="48">
        <v>42477</v>
      </c>
      <c r="D69" s="47" t="str">
        <f>CHOOSE(WEEKDAY(Tabla4[[#This Row],[Fecha]]),"D","L","M","X","J","V","S")</f>
        <v>D</v>
      </c>
      <c r="E69" s="47">
        <f>WEEKNUM(Tabla4[[#This Row],[Fecha]],21)</f>
        <v>15</v>
      </c>
      <c r="F69" s="47" t="s">
        <v>13</v>
      </c>
      <c r="G69" s="49">
        <v>47</v>
      </c>
      <c r="H69" s="49">
        <v>36</v>
      </c>
      <c r="I69" s="90">
        <v>10</v>
      </c>
      <c r="J69" s="92">
        <v>9</v>
      </c>
      <c r="K69" s="49">
        <v>15</v>
      </c>
      <c r="L69" s="49">
        <v>5</v>
      </c>
      <c r="M69" s="22"/>
      <c r="N69" s="22"/>
    </row>
    <row r="70" spans="1:14" ht="15" x14ac:dyDescent="0.25">
      <c r="A70" s="47">
        <f t="shared" si="1"/>
        <v>69</v>
      </c>
      <c r="B70" s="47" t="s">
        <v>81</v>
      </c>
      <c r="C70" s="48">
        <v>42484</v>
      </c>
      <c r="D70" s="47" t="str">
        <f>CHOOSE(WEEKDAY(Tabla4[[#This Row],[Fecha]]),"D","L","M","X","J","V","S")</f>
        <v>D</v>
      </c>
      <c r="E70" s="47">
        <f>WEEKNUM(Tabla4[[#This Row],[Fecha]],21)</f>
        <v>16</v>
      </c>
      <c r="F70" s="47" t="s">
        <v>13</v>
      </c>
      <c r="G70" s="81">
        <v>8</v>
      </c>
      <c r="H70" s="82">
        <v>1</v>
      </c>
      <c r="I70" s="49">
        <v>49</v>
      </c>
      <c r="J70" s="49">
        <v>29</v>
      </c>
      <c r="K70" s="49">
        <v>30</v>
      </c>
      <c r="L70" s="49">
        <v>9</v>
      </c>
      <c r="M70" s="22"/>
      <c r="N70" s="22"/>
    </row>
    <row r="71" spans="1:14" ht="15" x14ac:dyDescent="0.25">
      <c r="A71" s="47">
        <f t="shared" si="1"/>
        <v>70</v>
      </c>
      <c r="B71" s="47" t="s">
        <v>82</v>
      </c>
      <c r="C71" s="48">
        <v>42491</v>
      </c>
      <c r="D71" s="47" t="str">
        <f>CHOOSE(WEEKDAY(Tabla4[[#This Row],[Fecha]]),"D","L","M","X","J","V","S")</f>
        <v>D</v>
      </c>
      <c r="E71" s="47">
        <f>WEEKNUM(Tabla4[[#This Row],[Fecha]],21)</f>
        <v>17</v>
      </c>
      <c r="F71" s="47" t="s">
        <v>13</v>
      </c>
      <c r="G71" s="93">
        <v>7</v>
      </c>
      <c r="H71" s="49">
        <v>14</v>
      </c>
      <c r="I71" s="82">
        <v>1</v>
      </c>
      <c r="J71" s="49">
        <v>22</v>
      </c>
      <c r="K71" s="84">
        <v>4</v>
      </c>
      <c r="L71" s="49">
        <v>7</v>
      </c>
      <c r="M71" s="22"/>
      <c r="N71" s="22"/>
    </row>
    <row r="72" spans="1:14" ht="15" x14ac:dyDescent="0.25">
      <c r="A72" s="47">
        <f t="shared" si="1"/>
        <v>71</v>
      </c>
      <c r="B72" s="47" t="s">
        <v>83</v>
      </c>
      <c r="C72" s="48">
        <v>42498</v>
      </c>
      <c r="D72" s="47" t="str">
        <f>CHOOSE(WEEKDAY(Tabla4[[#This Row],[Fecha]]),"D","L","M","X","J","V","S")</f>
        <v>D</v>
      </c>
      <c r="E72" s="47">
        <f>WEEKNUM(Tabla4[[#This Row],[Fecha]],21)</f>
        <v>18</v>
      </c>
      <c r="F72" s="47" t="s">
        <v>13</v>
      </c>
      <c r="G72" s="49">
        <v>32</v>
      </c>
      <c r="H72" s="49">
        <v>18</v>
      </c>
      <c r="I72" s="49">
        <v>34</v>
      </c>
      <c r="J72" s="82">
        <v>1</v>
      </c>
      <c r="K72" s="49">
        <v>15</v>
      </c>
      <c r="L72" s="49">
        <v>5</v>
      </c>
      <c r="M72" s="22"/>
      <c r="N72" s="22"/>
    </row>
    <row r="73" spans="1:14" ht="15" x14ac:dyDescent="0.25">
      <c r="A73" s="47">
        <f t="shared" si="1"/>
        <v>72</v>
      </c>
      <c r="B73" s="47" t="s">
        <v>84</v>
      </c>
      <c r="C73" s="48">
        <v>42505</v>
      </c>
      <c r="D73" s="47" t="str">
        <f>CHOOSE(WEEKDAY(Tabla4[[#This Row],[Fecha]]),"D","L","M","X","J","V","S")</f>
        <v>D</v>
      </c>
      <c r="E73" s="47">
        <f>WEEKNUM(Tabla4[[#This Row],[Fecha]],21)</f>
        <v>19</v>
      </c>
      <c r="F73" s="47" t="s">
        <v>13</v>
      </c>
      <c r="G73" s="84">
        <v>4</v>
      </c>
      <c r="H73" s="96">
        <v>6</v>
      </c>
      <c r="I73" s="49">
        <v>28</v>
      </c>
      <c r="J73" s="49">
        <v>31</v>
      </c>
      <c r="K73" s="49">
        <v>47</v>
      </c>
      <c r="L73" s="49">
        <v>6</v>
      </c>
      <c r="M73" s="22"/>
      <c r="N73" s="22"/>
    </row>
    <row r="74" spans="1:14" ht="15" x14ac:dyDescent="0.25">
      <c r="A74" s="47">
        <f t="shared" si="1"/>
        <v>73</v>
      </c>
      <c r="B74" s="47" t="s">
        <v>85</v>
      </c>
      <c r="C74" s="48">
        <v>42512</v>
      </c>
      <c r="D74" s="47" t="str">
        <f>CHOOSE(WEEKDAY(Tabla4[[#This Row],[Fecha]]),"D","L","M","X","J","V","S")</f>
        <v>D</v>
      </c>
      <c r="E74" s="47">
        <f>WEEKNUM(Tabla4[[#This Row],[Fecha]],21)</f>
        <v>20</v>
      </c>
      <c r="F74" s="47" t="s">
        <v>13</v>
      </c>
      <c r="G74" s="49">
        <v>24</v>
      </c>
      <c r="H74" s="49">
        <v>12</v>
      </c>
      <c r="I74" s="49">
        <v>17</v>
      </c>
      <c r="J74" s="49">
        <v>14</v>
      </c>
      <c r="K74" s="96">
        <v>6</v>
      </c>
      <c r="L74" s="49">
        <v>4</v>
      </c>
      <c r="M74" s="22"/>
      <c r="N74" s="22"/>
    </row>
    <row r="75" spans="1:14" ht="15" x14ac:dyDescent="0.25">
      <c r="A75" s="47">
        <f t="shared" si="1"/>
        <v>74</v>
      </c>
      <c r="B75" s="47" t="s">
        <v>86</v>
      </c>
      <c r="C75" s="48">
        <v>42519</v>
      </c>
      <c r="D75" s="47" t="str">
        <f>CHOOSE(WEEKDAY(Tabla4[[#This Row],[Fecha]]),"D","L","M","X","J","V","S")</f>
        <v>D</v>
      </c>
      <c r="E75" s="47">
        <f>WEEKNUM(Tabla4[[#This Row],[Fecha]],21)</f>
        <v>21</v>
      </c>
      <c r="F75" s="47" t="s">
        <v>13</v>
      </c>
      <c r="G75" s="49">
        <v>26</v>
      </c>
      <c r="H75" s="49">
        <v>39</v>
      </c>
      <c r="I75" s="93">
        <v>7</v>
      </c>
      <c r="J75" s="49">
        <v>12</v>
      </c>
      <c r="K75" s="49">
        <v>42</v>
      </c>
      <c r="L75" s="49">
        <v>5</v>
      </c>
      <c r="M75" s="22"/>
      <c r="N75" s="22"/>
    </row>
    <row r="76" spans="1:14" ht="15" x14ac:dyDescent="0.25">
      <c r="A76" s="47">
        <f t="shared" si="1"/>
        <v>75</v>
      </c>
      <c r="B76" s="47" t="s">
        <v>87</v>
      </c>
      <c r="C76" s="48">
        <v>42526</v>
      </c>
      <c r="D76" s="47" t="str">
        <f>CHOOSE(WEEKDAY(Tabla4[[#This Row],[Fecha]]),"D","L","M","X","J","V","S")</f>
        <v>D</v>
      </c>
      <c r="E76" s="47">
        <f>WEEKNUM(Tabla4[[#This Row],[Fecha]],21)</f>
        <v>22</v>
      </c>
      <c r="F76" s="47" t="s">
        <v>13</v>
      </c>
      <c r="G76" s="49">
        <v>40</v>
      </c>
      <c r="H76" s="80">
        <v>3</v>
      </c>
      <c r="I76" s="81">
        <v>8</v>
      </c>
      <c r="J76" s="49">
        <v>22</v>
      </c>
      <c r="K76" s="49">
        <v>23</v>
      </c>
      <c r="L76" s="49">
        <v>3</v>
      </c>
      <c r="M76" s="22"/>
      <c r="N76" s="22"/>
    </row>
    <row r="77" spans="1:14" ht="15" x14ac:dyDescent="0.25">
      <c r="A77" s="47">
        <f t="shared" si="1"/>
        <v>76</v>
      </c>
      <c r="B77" s="47" t="s">
        <v>88</v>
      </c>
      <c r="C77" s="48">
        <v>42533</v>
      </c>
      <c r="D77" s="47" t="str">
        <f>CHOOSE(WEEKDAY(Tabla4[[#This Row],[Fecha]]),"D","L","M","X","J","V","S")</f>
        <v>D</v>
      </c>
      <c r="E77" s="47">
        <f>WEEKNUM(Tabla4[[#This Row],[Fecha]],21)</f>
        <v>23</v>
      </c>
      <c r="F77" s="47" t="s">
        <v>13</v>
      </c>
      <c r="G77" s="49">
        <v>23</v>
      </c>
      <c r="H77" s="84">
        <v>4</v>
      </c>
      <c r="I77" s="80">
        <v>3</v>
      </c>
      <c r="J77" s="49">
        <v>27</v>
      </c>
      <c r="K77" s="49">
        <v>13</v>
      </c>
      <c r="L77" s="49">
        <v>1</v>
      </c>
      <c r="M77" s="22"/>
      <c r="N77" s="22"/>
    </row>
    <row r="78" spans="1:14" ht="15" x14ac:dyDescent="0.25">
      <c r="A78" s="47">
        <f t="shared" si="1"/>
        <v>77</v>
      </c>
      <c r="B78" s="47" t="s">
        <v>89</v>
      </c>
      <c r="C78" s="48">
        <v>42540</v>
      </c>
      <c r="D78" s="47" t="str">
        <f>CHOOSE(WEEKDAY(Tabla4[[#This Row],[Fecha]]),"D","L","M","X","J","V","S")</f>
        <v>D</v>
      </c>
      <c r="E78" s="47">
        <f>WEEKNUM(Tabla4[[#This Row],[Fecha]],21)</f>
        <v>24</v>
      </c>
      <c r="F78" s="47" t="s">
        <v>13</v>
      </c>
      <c r="G78" s="83">
        <v>2</v>
      </c>
      <c r="H78" s="49">
        <v>39</v>
      </c>
      <c r="I78" s="49">
        <v>29</v>
      </c>
      <c r="J78" s="49">
        <v>34</v>
      </c>
      <c r="K78" s="96">
        <v>6</v>
      </c>
      <c r="L78" s="49">
        <v>1</v>
      </c>
      <c r="M78" s="22"/>
      <c r="N78" s="22"/>
    </row>
    <row r="79" spans="1:14" ht="15" x14ac:dyDescent="0.25">
      <c r="A79" s="47">
        <f t="shared" si="1"/>
        <v>78</v>
      </c>
      <c r="B79" s="47" t="s">
        <v>90</v>
      </c>
      <c r="C79" s="48">
        <v>42547</v>
      </c>
      <c r="D79" s="47" t="str">
        <f>CHOOSE(WEEKDAY(Tabla4[[#This Row],[Fecha]]),"D","L","M","X","J","V","S")</f>
        <v>D</v>
      </c>
      <c r="E79" s="47">
        <f>WEEKNUM(Tabla4[[#This Row],[Fecha]],21)</f>
        <v>25</v>
      </c>
      <c r="F79" s="47" t="s">
        <v>13</v>
      </c>
      <c r="G79" s="49">
        <v>14</v>
      </c>
      <c r="H79" s="49">
        <v>44</v>
      </c>
      <c r="I79" s="49">
        <v>27</v>
      </c>
      <c r="J79" s="49">
        <v>45</v>
      </c>
      <c r="K79" s="49">
        <v>39</v>
      </c>
      <c r="L79" s="49">
        <v>5</v>
      </c>
      <c r="M79" s="22"/>
      <c r="N79" s="22"/>
    </row>
    <row r="80" spans="1:14" ht="15" x14ac:dyDescent="0.25">
      <c r="A80" s="47">
        <f t="shared" si="1"/>
        <v>79</v>
      </c>
      <c r="B80" s="47" t="s">
        <v>91</v>
      </c>
      <c r="C80" s="48">
        <v>42554</v>
      </c>
      <c r="D80" s="47" t="str">
        <f>CHOOSE(WEEKDAY(Tabla4[[#This Row],[Fecha]]),"D","L","M","X","J","V","S")</f>
        <v>D</v>
      </c>
      <c r="E80" s="47">
        <f>WEEKNUM(Tabla4[[#This Row],[Fecha]],21)</f>
        <v>26</v>
      </c>
      <c r="F80" s="47" t="s">
        <v>13</v>
      </c>
      <c r="G80" s="96">
        <v>6</v>
      </c>
      <c r="H80" s="49">
        <v>16</v>
      </c>
      <c r="I80" s="49">
        <v>50</v>
      </c>
      <c r="J80" s="49">
        <v>32</v>
      </c>
      <c r="K80" s="49">
        <v>42</v>
      </c>
      <c r="L80" s="49">
        <v>9</v>
      </c>
      <c r="M80" s="22"/>
      <c r="N80" s="22"/>
    </row>
    <row r="81" spans="1:14" ht="15" x14ac:dyDescent="0.25">
      <c r="A81" s="47">
        <f t="shared" si="1"/>
        <v>80</v>
      </c>
      <c r="B81" s="47" t="s">
        <v>92</v>
      </c>
      <c r="C81" s="48">
        <v>42561</v>
      </c>
      <c r="D81" s="47" t="str">
        <f>CHOOSE(WEEKDAY(Tabla4[[#This Row],[Fecha]]),"D","L","M","X","J","V","S")</f>
        <v>D</v>
      </c>
      <c r="E81" s="47">
        <f>WEEKNUM(Tabla4[[#This Row],[Fecha]],21)</f>
        <v>27</v>
      </c>
      <c r="F81" s="47" t="s">
        <v>13</v>
      </c>
      <c r="G81" s="49">
        <v>18</v>
      </c>
      <c r="H81" s="90">
        <v>10</v>
      </c>
      <c r="I81" s="49">
        <v>26</v>
      </c>
      <c r="J81" s="49">
        <v>42</v>
      </c>
      <c r="K81" s="96">
        <v>6</v>
      </c>
      <c r="L81" s="49">
        <v>0</v>
      </c>
      <c r="M81" s="22"/>
      <c r="N81" s="22"/>
    </row>
    <row r="82" spans="1:14" ht="15" x14ac:dyDescent="0.25">
      <c r="A82" s="47">
        <f t="shared" si="1"/>
        <v>81</v>
      </c>
      <c r="B82" s="47" t="s">
        <v>93</v>
      </c>
      <c r="C82" s="48">
        <v>42568</v>
      </c>
      <c r="D82" s="47" t="str">
        <f>CHOOSE(WEEKDAY(Tabla4[[#This Row],[Fecha]]),"D","L","M","X","J","V","S")</f>
        <v>D</v>
      </c>
      <c r="E82" s="47">
        <f>WEEKNUM(Tabla4[[#This Row],[Fecha]],21)</f>
        <v>28</v>
      </c>
      <c r="F82" s="47" t="s">
        <v>13</v>
      </c>
      <c r="G82" s="49">
        <v>36</v>
      </c>
      <c r="H82" s="49">
        <v>15</v>
      </c>
      <c r="I82" s="49">
        <v>14</v>
      </c>
      <c r="J82" s="49">
        <v>52</v>
      </c>
      <c r="K82" s="82">
        <v>1</v>
      </c>
      <c r="L82" s="49">
        <v>9</v>
      </c>
      <c r="M82" s="22"/>
      <c r="N82" s="22"/>
    </row>
    <row r="83" spans="1:14" ht="15" x14ac:dyDescent="0.25">
      <c r="A83" s="47">
        <f t="shared" si="1"/>
        <v>82</v>
      </c>
      <c r="B83" s="47" t="s">
        <v>94</v>
      </c>
      <c r="C83" s="48">
        <v>42575</v>
      </c>
      <c r="D83" s="47" t="str">
        <f>CHOOSE(WEEKDAY(Tabla4[[#This Row],[Fecha]]),"D","L","M","X","J","V","S")</f>
        <v>D</v>
      </c>
      <c r="E83" s="47">
        <f>WEEKNUM(Tabla4[[#This Row],[Fecha]],21)</f>
        <v>29</v>
      </c>
      <c r="F83" s="47" t="s">
        <v>13</v>
      </c>
      <c r="G83" s="49">
        <v>23</v>
      </c>
      <c r="H83" s="49">
        <v>53</v>
      </c>
      <c r="I83" s="49">
        <v>39</v>
      </c>
      <c r="J83" s="49">
        <v>20</v>
      </c>
      <c r="K83" s="49">
        <v>48</v>
      </c>
      <c r="L83" s="49">
        <v>3</v>
      </c>
      <c r="M83" s="22"/>
      <c r="N83" s="22"/>
    </row>
    <row r="84" spans="1:14" ht="15" x14ac:dyDescent="0.25">
      <c r="A84" s="47">
        <f t="shared" si="1"/>
        <v>83</v>
      </c>
      <c r="B84" s="47" t="s">
        <v>95</v>
      </c>
      <c r="C84" s="48">
        <v>42582</v>
      </c>
      <c r="D84" s="47" t="str">
        <f>CHOOSE(WEEKDAY(Tabla4[[#This Row],[Fecha]]),"D","L","M","X","J","V","S")</f>
        <v>D</v>
      </c>
      <c r="E84" s="47">
        <f>WEEKNUM(Tabla4[[#This Row],[Fecha]],21)</f>
        <v>30</v>
      </c>
      <c r="F84" s="47" t="s">
        <v>13</v>
      </c>
      <c r="G84" s="96">
        <v>6</v>
      </c>
      <c r="H84" s="49">
        <v>46</v>
      </c>
      <c r="I84" s="49">
        <v>20</v>
      </c>
      <c r="J84" s="90">
        <v>10</v>
      </c>
      <c r="K84" s="49">
        <v>13</v>
      </c>
      <c r="L84" s="49">
        <v>0</v>
      </c>
      <c r="M84" s="22"/>
      <c r="N84" s="22"/>
    </row>
    <row r="85" spans="1:14" ht="15" x14ac:dyDescent="0.25">
      <c r="A85" s="47">
        <f t="shared" si="1"/>
        <v>84</v>
      </c>
      <c r="B85" s="47" t="s">
        <v>96</v>
      </c>
      <c r="C85" s="48">
        <v>42589</v>
      </c>
      <c r="D85" s="47" t="str">
        <f>CHOOSE(WEEKDAY(Tabla4[[#This Row],[Fecha]]),"D","L","M","X","J","V","S")</f>
        <v>D</v>
      </c>
      <c r="E85" s="47">
        <f>WEEKNUM(Tabla4[[#This Row],[Fecha]],21)</f>
        <v>31</v>
      </c>
      <c r="F85" s="47" t="s">
        <v>13</v>
      </c>
      <c r="G85" s="92">
        <v>9</v>
      </c>
      <c r="H85" s="49">
        <v>33</v>
      </c>
      <c r="I85" s="81">
        <v>8</v>
      </c>
      <c r="J85" s="49">
        <v>12</v>
      </c>
      <c r="K85" s="49">
        <v>35</v>
      </c>
      <c r="L85" s="49">
        <v>9</v>
      </c>
      <c r="M85" s="22"/>
      <c r="N85" s="22"/>
    </row>
    <row r="86" spans="1:14" ht="15" x14ac:dyDescent="0.25">
      <c r="A86" s="47">
        <f t="shared" si="1"/>
        <v>85</v>
      </c>
      <c r="B86" s="47" t="s">
        <v>97</v>
      </c>
      <c r="C86" s="48">
        <v>42596</v>
      </c>
      <c r="D86" s="47" t="str">
        <f>CHOOSE(WEEKDAY(Tabla4[[#This Row],[Fecha]]),"D","L","M","X","J","V","S")</f>
        <v>D</v>
      </c>
      <c r="E86" s="47">
        <f>WEEKNUM(Tabla4[[#This Row],[Fecha]],21)</f>
        <v>32</v>
      </c>
      <c r="F86" s="47" t="s">
        <v>13</v>
      </c>
      <c r="G86" s="93">
        <v>7</v>
      </c>
      <c r="H86" s="49">
        <v>16</v>
      </c>
      <c r="I86" s="81">
        <v>8</v>
      </c>
      <c r="J86" s="84">
        <v>4</v>
      </c>
      <c r="K86" s="49">
        <v>36</v>
      </c>
      <c r="L86" s="49">
        <v>3</v>
      </c>
      <c r="M86" s="22"/>
      <c r="N86" s="22"/>
    </row>
    <row r="87" spans="1:14" ht="15" x14ac:dyDescent="0.25">
      <c r="A87" s="47">
        <f t="shared" si="1"/>
        <v>86</v>
      </c>
      <c r="B87" s="47" t="s">
        <v>98</v>
      </c>
      <c r="C87" s="48">
        <v>42603</v>
      </c>
      <c r="D87" s="47" t="str">
        <f>CHOOSE(WEEKDAY(Tabla4[[#This Row],[Fecha]]),"D","L","M","X","J","V","S")</f>
        <v>D</v>
      </c>
      <c r="E87" s="47">
        <f>WEEKNUM(Tabla4[[#This Row],[Fecha]],21)</f>
        <v>33</v>
      </c>
      <c r="F87" s="47" t="s">
        <v>13</v>
      </c>
      <c r="G87" s="49">
        <v>23</v>
      </c>
      <c r="H87" s="49">
        <v>22</v>
      </c>
      <c r="I87" s="49">
        <v>52</v>
      </c>
      <c r="J87" s="49">
        <v>34</v>
      </c>
      <c r="K87" s="49">
        <v>33</v>
      </c>
      <c r="L87" s="49">
        <v>3</v>
      </c>
      <c r="M87" s="22"/>
      <c r="N87" s="22"/>
    </row>
    <row r="88" spans="1:14" ht="15" x14ac:dyDescent="0.25">
      <c r="A88" s="47">
        <f t="shared" si="1"/>
        <v>87</v>
      </c>
      <c r="B88" s="47" t="s">
        <v>99</v>
      </c>
      <c r="C88" s="48">
        <v>42610</v>
      </c>
      <c r="D88" s="47" t="str">
        <f>CHOOSE(WEEKDAY(Tabla4[[#This Row],[Fecha]]),"D","L","M","X","J","V","S")</f>
        <v>D</v>
      </c>
      <c r="E88" s="47">
        <f>WEEKNUM(Tabla4[[#This Row],[Fecha]],21)</f>
        <v>34</v>
      </c>
      <c r="F88" s="47" t="s">
        <v>13</v>
      </c>
      <c r="G88" s="49">
        <v>26</v>
      </c>
      <c r="H88" s="49">
        <v>13</v>
      </c>
      <c r="I88" s="82">
        <v>11</v>
      </c>
      <c r="J88" s="83">
        <v>2</v>
      </c>
      <c r="K88" s="49">
        <v>42</v>
      </c>
      <c r="L88" s="49">
        <v>0</v>
      </c>
      <c r="M88" s="22"/>
      <c r="N88" s="22"/>
    </row>
    <row r="89" spans="1:14" ht="15" x14ac:dyDescent="0.25">
      <c r="A89" s="47">
        <f t="shared" si="1"/>
        <v>88</v>
      </c>
      <c r="B89" s="47" t="s">
        <v>100</v>
      </c>
      <c r="C89" s="48">
        <v>42617</v>
      </c>
      <c r="D89" s="47" t="str">
        <f>CHOOSE(WEEKDAY(Tabla4[[#This Row],[Fecha]]),"D","L","M","X","J","V","S")</f>
        <v>D</v>
      </c>
      <c r="E89" s="47">
        <f>WEEKNUM(Tabla4[[#This Row],[Fecha]],21)</f>
        <v>35</v>
      </c>
      <c r="F89" s="47" t="s">
        <v>13</v>
      </c>
      <c r="G89" s="49">
        <v>14</v>
      </c>
      <c r="H89" s="49">
        <v>47</v>
      </c>
      <c r="I89" s="49">
        <v>49</v>
      </c>
      <c r="J89" s="93">
        <v>7</v>
      </c>
      <c r="K89" s="49">
        <v>36</v>
      </c>
      <c r="L89" s="49">
        <v>3</v>
      </c>
      <c r="M89" s="22"/>
      <c r="N89" s="22"/>
    </row>
    <row r="90" spans="1:14" ht="15" x14ac:dyDescent="0.25">
      <c r="A90" s="47">
        <f t="shared" si="1"/>
        <v>89</v>
      </c>
      <c r="B90" s="47" t="s">
        <v>101</v>
      </c>
      <c r="C90" s="48">
        <v>42624</v>
      </c>
      <c r="D90" s="47" t="str">
        <f>CHOOSE(WEEKDAY(Tabla4[[#This Row],[Fecha]]),"D","L","M","X","J","V","S")</f>
        <v>D</v>
      </c>
      <c r="E90" s="47">
        <f>WEEKNUM(Tabla4[[#This Row],[Fecha]],21)</f>
        <v>36</v>
      </c>
      <c r="F90" s="47" t="s">
        <v>13</v>
      </c>
      <c r="G90" s="49">
        <v>39</v>
      </c>
      <c r="H90" s="49">
        <v>42</v>
      </c>
      <c r="I90" s="49">
        <v>15</v>
      </c>
      <c r="J90" s="82">
        <v>11</v>
      </c>
      <c r="K90" s="49">
        <v>48</v>
      </c>
      <c r="L90" s="49">
        <v>4</v>
      </c>
      <c r="M90" s="22"/>
      <c r="N90" s="22"/>
    </row>
    <row r="91" spans="1:14" ht="15" x14ac:dyDescent="0.25">
      <c r="A91" s="47">
        <f t="shared" si="1"/>
        <v>90</v>
      </c>
      <c r="B91" s="47" t="s">
        <v>102</v>
      </c>
      <c r="C91" s="48">
        <v>42631</v>
      </c>
      <c r="D91" s="47" t="str">
        <f>CHOOSE(WEEKDAY(Tabla4[[#This Row],[Fecha]]),"D","L","M","X","J","V","S")</f>
        <v>D</v>
      </c>
      <c r="E91" s="47">
        <f>WEEKNUM(Tabla4[[#This Row],[Fecha]],21)</f>
        <v>37</v>
      </c>
      <c r="F91" s="47" t="s">
        <v>13</v>
      </c>
      <c r="G91" s="81">
        <v>8</v>
      </c>
      <c r="H91" s="49">
        <v>37</v>
      </c>
      <c r="I91" s="49">
        <v>28</v>
      </c>
      <c r="J91" s="49">
        <v>13</v>
      </c>
      <c r="K91" s="49">
        <v>44</v>
      </c>
      <c r="L91" s="49">
        <v>5</v>
      </c>
      <c r="M91" s="22"/>
      <c r="N91" s="22"/>
    </row>
    <row r="92" spans="1:14" ht="15" x14ac:dyDescent="0.25">
      <c r="A92" s="47">
        <f t="shared" si="1"/>
        <v>91</v>
      </c>
      <c r="B92" s="47" t="s">
        <v>103</v>
      </c>
      <c r="C92" s="48">
        <v>42638</v>
      </c>
      <c r="D92" s="47" t="str">
        <f>CHOOSE(WEEKDAY(Tabla4[[#This Row],[Fecha]]),"D","L","M","X","J","V","S")</f>
        <v>D</v>
      </c>
      <c r="E92" s="47">
        <f>WEEKNUM(Tabla4[[#This Row],[Fecha]],21)</f>
        <v>38</v>
      </c>
      <c r="F92" s="47" t="s">
        <v>13</v>
      </c>
      <c r="G92" s="49">
        <v>19</v>
      </c>
      <c r="H92" s="84">
        <v>4</v>
      </c>
      <c r="I92" s="81">
        <v>8</v>
      </c>
      <c r="J92" s="49">
        <v>32</v>
      </c>
      <c r="K92" s="82">
        <v>11</v>
      </c>
      <c r="L92" s="49">
        <v>7</v>
      </c>
      <c r="M92" s="22"/>
      <c r="N92" s="22"/>
    </row>
    <row r="93" spans="1:14" ht="15" x14ac:dyDescent="0.25">
      <c r="A93" s="47">
        <f t="shared" si="1"/>
        <v>92</v>
      </c>
      <c r="B93" s="47" t="s">
        <v>104</v>
      </c>
      <c r="C93" s="48">
        <v>42645</v>
      </c>
      <c r="D93" s="47" t="str">
        <f>CHOOSE(WEEKDAY(Tabla4[[#This Row],[Fecha]]),"D","L","M","X","J","V","S")</f>
        <v>D</v>
      </c>
      <c r="E93" s="47">
        <f>WEEKNUM(Tabla4[[#This Row],[Fecha]],21)</f>
        <v>39</v>
      </c>
      <c r="F93" s="47" t="s">
        <v>13</v>
      </c>
      <c r="G93" s="49">
        <v>35</v>
      </c>
      <c r="H93" s="49">
        <v>34</v>
      </c>
      <c r="I93" s="92">
        <v>9</v>
      </c>
      <c r="J93" s="49">
        <v>12</v>
      </c>
      <c r="K93" s="49">
        <v>40</v>
      </c>
      <c r="L93" s="49">
        <v>5</v>
      </c>
      <c r="M93" s="22"/>
      <c r="N93" s="22"/>
    </row>
    <row r="94" spans="1:14" ht="15" x14ac:dyDescent="0.25">
      <c r="A94" s="47">
        <f t="shared" si="1"/>
        <v>93</v>
      </c>
      <c r="B94" s="47" t="s">
        <v>105</v>
      </c>
      <c r="C94" s="48">
        <v>42652</v>
      </c>
      <c r="D94" s="47" t="str">
        <f>CHOOSE(WEEKDAY(Tabla4[[#This Row],[Fecha]]),"D","L","M","X","J","V","S")</f>
        <v>D</v>
      </c>
      <c r="E94" s="47">
        <f>WEEKNUM(Tabla4[[#This Row],[Fecha]],21)</f>
        <v>40</v>
      </c>
      <c r="F94" s="47" t="s">
        <v>13</v>
      </c>
      <c r="G94" s="49">
        <v>14</v>
      </c>
      <c r="H94" s="93">
        <v>7</v>
      </c>
      <c r="I94" s="49">
        <v>29</v>
      </c>
      <c r="J94" s="49">
        <v>49</v>
      </c>
      <c r="K94" s="49">
        <v>52</v>
      </c>
      <c r="L94" s="49">
        <v>7</v>
      </c>
      <c r="M94" s="22"/>
      <c r="N94" s="22"/>
    </row>
    <row r="95" spans="1:14" ht="15" x14ac:dyDescent="0.25">
      <c r="A95" s="47">
        <f t="shared" si="1"/>
        <v>94</v>
      </c>
      <c r="B95" s="47" t="s">
        <v>106</v>
      </c>
      <c r="C95" s="48">
        <v>42659</v>
      </c>
      <c r="D95" s="47" t="str">
        <f>CHOOSE(WEEKDAY(Tabla4[[#This Row],[Fecha]]),"D","L","M","X","J","V","S")</f>
        <v>D</v>
      </c>
      <c r="E95" s="47">
        <f>WEEKNUM(Tabla4[[#This Row],[Fecha]],21)</f>
        <v>41</v>
      </c>
      <c r="F95" s="47" t="s">
        <v>13</v>
      </c>
      <c r="G95" s="49">
        <v>33</v>
      </c>
      <c r="H95" s="49">
        <v>25</v>
      </c>
      <c r="I95" s="83">
        <v>2</v>
      </c>
      <c r="J95" s="49">
        <v>51</v>
      </c>
      <c r="K95" s="49">
        <v>46</v>
      </c>
      <c r="L95" s="49">
        <v>1</v>
      </c>
      <c r="M95" s="22"/>
      <c r="N95" s="22"/>
    </row>
    <row r="96" spans="1:14" ht="15" x14ac:dyDescent="0.25">
      <c r="A96" s="47">
        <f t="shared" si="1"/>
        <v>95</v>
      </c>
      <c r="B96" s="47" t="s">
        <v>107</v>
      </c>
      <c r="C96" s="48">
        <v>42666</v>
      </c>
      <c r="D96" s="47" t="str">
        <f>CHOOSE(WEEKDAY(Tabla4[[#This Row],[Fecha]]),"D","L","M","X","J","V","S")</f>
        <v>D</v>
      </c>
      <c r="E96" s="47">
        <f>WEEKNUM(Tabla4[[#This Row],[Fecha]],21)</f>
        <v>42</v>
      </c>
      <c r="F96" s="47" t="s">
        <v>13</v>
      </c>
      <c r="G96" s="49">
        <v>22</v>
      </c>
      <c r="H96" s="49">
        <v>19</v>
      </c>
      <c r="I96" s="49">
        <v>29</v>
      </c>
      <c r="J96" s="95">
        <v>5</v>
      </c>
      <c r="K96" s="93">
        <v>7</v>
      </c>
      <c r="L96" s="49">
        <v>1</v>
      </c>
      <c r="M96" s="22"/>
      <c r="N96" s="22"/>
    </row>
    <row r="97" spans="1:14" ht="15" x14ac:dyDescent="0.25">
      <c r="A97" s="47">
        <f t="shared" si="1"/>
        <v>96</v>
      </c>
      <c r="B97" s="47" t="s">
        <v>108</v>
      </c>
      <c r="C97" s="48">
        <v>42673</v>
      </c>
      <c r="D97" s="47" t="str">
        <f>CHOOSE(WEEKDAY(Tabla4[[#This Row],[Fecha]]),"D","L","M","X","J","V","S")</f>
        <v>D</v>
      </c>
      <c r="E97" s="47">
        <f>WEEKNUM(Tabla4[[#This Row],[Fecha]],21)</f>
        <v>43</v>
      </c>
      <c r="F97" s="47" t="s">
        <v>13</v>
      </c>
      <c r="G97" s="84">
        <v>4</v>
      </c>
      <c r="H97" s="92">
        <v>9</v>
      </c>
      <c r="I97" s="49">
        <v>54</v>
      </c>
      <c r="J97" s="49">
        <v>53</v>
      </c>
      <c r="K97" s="95">
        <v>5</v>
      </c>
      <c r="L97" s="49">
        <v>3</v>
      </c>
      <c r="M97" s="22"/>
      <c r="N97" s="22"/>
    </row>
    <row r="98" spans="1:14" ht="15" x14ac:dyDescent="0.25">
      <c r="A98" s="47">
        <f t="shared" si="1"/>
        <v>97</v>
      </c>
      <c r="B98" s="47" t="s">
        <v>109</v>
      </c>
      <c r="C98" s="48">
        <v>42680</v>
      </c>
      <c r="D98" s="47" t="str">
        <f>CHOOSE(WEEKDAY(Tabla4[[#This Row],[Fecha]]),"D","L","M","X","J","V","S")</f>
        <v>D</v>
      </c>
      <c r="E98" s="47">
        <f>WEEKNUM(Tabla4[[#This Row],[Fecha]],21)</f>
        <v>44</v>
      </c>
      <c r="F98" s="47" t="s">
        <v>13</v>
      </c>
      <c r="G98" s="49">
        <v>25</v>
      </c>
      <c r="H98" s="96">
        <v>6</v>
      </c>
      <c r="I98" s="49">
        <v>28</v>
      </c>
      <c r="J98" s="49">
        <v>44</v>
      </c>
      <c r="K98" s="49">
        <v>34</v>
      </c>
      <c r="L98" s="49">
        <v>2</v>
      </c>
      <c r="M98" s="22"/>
      <c r="N98" s="22"/>
    </row>
    <row r="99" spans="1:14" ht="15" x14ac:dyDescent="0.25">
      <c r="A99" s="47">
        <f t="shared" si="1"/>
        <v>98</v>
      </c>
      <c r="B99" s="47" t="s">
        <v>110</v>
      </c>
      <c r="C99" s="48">
        <v>42687</v>
      </c>
      <c r="D99" s="47" t="str">
        <f>CHOOSE(WEEKDAY(Tabla4[[#This Row],[Fecha]]),"D","L","M","X","J","V","S")</f>
        <v>D</v>
      </c>
      <c r="E99" s="47">
        <f>WEEKNUM(Tabla4[[#This Row],[Fecha]],21)</f>
        <v>45</v>
      </c>
      <c r="F99" s="47" t="s">
        <v>13</v>
      </c>
      <c r="G99" s="49">
        <v>14</v>
      </c>
      <c r="H99" s="49">
        <v>42</v>
      </c>
      <c r="I99" s="49">
        <v>46</v>
      </c>
      <c r="J99" s="49">
        <v>53</v>
      </c>
      <c r="K99" s="49">
        <v>48</v>
      </c>
      <c r="L99" s="49">
        <v>5</v>
      </c>
      <c r="M99" s="22"/>
      <c r="N99" s="22"/>
    </row>
    <row r="100" spans="1:14" ht="15" x14ac:dyDescent="0.25">
      <c r="A100" s="47">
        <f t="shared" si="1"/>
        <v>99</v>
      </c>
      <c r="B100" s="47" t="s">
        <v>111</v>
      </c>
      <c r="C100" s="48">
        <v>42694</v>
      </c>
      <c r="D100" s="47" t="str">
        <f>CHOOSE(WEEKDAY(Tabla4[[#This Row],[Fecha]]),"D","L","M","X","J","V","S")</f>
        <v>D</v>
      </c>
      <c r="E100" s="47">
        <f>WEEKNUM(Tabla4[[#This Row],[Fecha]],21)</f>
        <v>46</v>
      </c>
      <c r="F100" s="47" t="s">
        <v>13</v>
      </c>
      <c r="G100" s="49">
        <v>36</v>
      </c>
      <c r="H100" s="49">
        <v>41</v>
      </c>
      <c r="I100" s="49">
        <v>16</v>
      </c>
      <c r="J100" s="49">
        <v>51</v>
      </c>
      <c r="K100" s="49">
        <v>22</v>
      </c>
      <c r="L100" s="49">
        <v>7</v>
      </c>
      <c r="M100" s="22"/>
      <c r="N100" s="22"/>
    </row>
    <row r="101" spans="1:14" ht="15" x14ac:dyDescent="0.25">
      <c r="A101" s="47">
        <f t="shared" si="1"/>
        <v>100</v>
      </c>
      <c r="B101" s="47" t="s">
        <v>112</v>
      </c>
      <c r="C101" s="48">
        <v>42701</v>
      </c>
      <c r="D101" s="47" t="str">
        <f>CHOOSE(WEEKDAY(Tabla4[[#This Row],[Fecha]]),"D","L","M","X","J","V","S")</f>
        <v>D</v>
      </c>
      <c r="E101" s="47">
        <f>WEEKNUM(Tabla4[[#This Row],[Fecha]],21)</f>
        <v>47</v>
      </c>
      <c r="F101" s="47" t="s">
        <v>13</v>
      </c>
      <c r="G101" s="49">
        <v>17</v>
      </c>
      <c r="H101" s="81">
        <v>8</v>
      </c>
      <c r="I101" s="49">
        <v>39</v>
      </c>
      <c r="J101" s="49">
        <v>48</v>
      </c>
      <c r="K101" s="49">
        <v>22</v>
      </c>
      <c r="L101" s="49">
        <v>6</v>
      </c>
      <c r="M101" s="22"/>
      <c r="N101" s="22"/>
    </row>
    <row r="102" spans="1:14" ht="15" x14ac:dyDescent="0.25">
      <c r="A102" s="47">
        <f t="shared" si="1"/>
        <v>101</v>
      </c>
      <c r="B102" s="47" t="s">
        <v>113</v>
      </c>
      <c r="C102" s="48">
        <v>42708</v>
      </c>
      <c r="D102" s="47" t="str">
        <f>CHOOSE(WEEKDAY(Tabla4[[#This Row],[Fecha]]),"D","L","M","X","J","V","S")</f>
        <v>D</v>
      </c>
      <c r="E102" s="47">
        <f>WEEKNUM(Tabla4[[#This Row],[Fecha]],21)</f>
        <v>48</v>
      </c>
      <c r="F102" s="47" t="s">
        <v>13</v>
      </c>
      <c r="G102" s="49">
        <v>43</v>
      </c>
      <c r="H102" s="49">
        <v>52</v>
      </c>
      <c r="I102" s="95">
        <v>5</v>
      </c>
      <c r="J102" s="49">
        <v>27</v>
      </c>
      <c r="K102" s="90">
        <v>10</v>
      </c>
      <c r="L102" s="49">
        <v>9</v>
      </c>
      <c r="M102" s="22"/>
      <c r="N102" s="22"/>
    </row>
    <row r="103" spans="1:14" ht="15" x14ac:dyDescent="0.25">
      <c r="A103" s="47">
        <f t="shared" si="1"/>
        <v>102</v>
      </c>
      <c r="B103" s="47" t="s">
        <v>114</v>
      </c>
      <c r="C103" s="48">
        <v>42715</v>
      </c>
      <c r="D103" s="47" t="str">
        <f>CHOOSE(WEEKDAY(Tabla4[[#This Row],[Fecha]]),"D","L","M","X","J","V","S")</f>
        <v>D</v>
      </c>
      <c r="E103" s="47">
        <f>WEEKNUM(Tabla4[[#This Row],[Fecha]],21)</f>
        <v>49</v>
      </c>
      <c r="F103" s="47" t="s">
        <v>13</v>
      </c>
      <c r="G103" s="49">
        <v>34</v>
      </c>
      <c r="H103" s="49">
        <v>17</v>
      </c>
      <c r="I103" s="49">
        <v>37</v>
      </c>
      <c r="J103" s="49">
        <v>44</v>
      </c>
      <c r="K103" s="49">
        <v>20</v>
      </c>
      <c r="L103" s="49">
        <v>1</v>
      </c>
      <c r="M103" s="22"/>
      <c r="N103" s="22"/>
    </row>
    <row r="104" spans="1:14" ht="15" x14ac:dyDescent="0.25">
      <c r="A104" s="47">
        <f t="shared" si="1"/>
        <v>103</v>
      </c>
      <c r="B104" s="47" t="s">
        <v>115</v>
      </c>
      <c r="C104" s="48">
        <v>42722</v>
      </c>
      <c r="D104" s="47" t="str">
        <f>CHOOSE(WEEKDAY(Tabla4[[#This Row],[Fecha]]),"D","L","M","X","J","V","S")</f>
        <v>D</v>
      </c>
      <c r="E104" s="47">
        <f>WEEKNUM(Tabla4[[#This Row],[Fecha]],21)</f>
        <v>50</v>
      </c>
      <c r="F104" s="47" t="s">
        <v>13</v>
      </c>
      <c r="G104" s="49">
        <v>44</v>
      </c>
      <c r="H104" s="49">
        <v>46</v>
      </c>
      <c r="I104" s="49">
        <v>22</v>
      </c>
      <c r="J104" s="49">
        <v>21</v>
      </c>
      <c r="K104" s="49">
        <v>54</v>
      </c>
      <c r="L104" s="49">
        <v>3</v>
      </c>
      <c r="M104" s="22"/>
      <c r="N104" s="22"/>
    </row>
    <row r="105" spans="1:14" ht="15" x14ac:dyDescent="0.25">
      <c r="A105" s="47">
        <f t="shared" si="1"/>
        <v>104</v>
      </c>
      <c r="B105" s="47" t="s">
        <v>116</v>
      </c>
      <c r="C105" s="48">
        <v>42729</v>
      </c>
      <c r="D105" s="47" t="str">
        <f>CHOOSE(WEEKDAY(Tabla4[[#This Row],[Fecha]]),"D","L","M","X","J","V","S")</f>
        <v>D</v>
      </c>
      <c r="E105" s="47">
        <f>WEEKNUM(Tabla4[[#This Row],[Fecha]],21)</f>
        <v>51</v>
      </c>
      <c r="F105" s="47" t="s">
        <v>13</v>
      </c>
      <c r="G105" s="92">
        <v>9</v>
      </c>
      <c r="H105" s="49">
        <v>53</v>
      </c>
      <c r="I105" s="49">
        <v>18</v>
      </c>
      <c r="J105" s="49">
        <v>45</v>
      </c>
      <c r="K105" s="49">
        <v>19</v>
      </c>
      <c r="L105" s="49">
        <v>6</v>
      </c>
      <c r="M105" s="22"/>
      <c r="N105" s="22"/>
    </row>
    <row r="106" spans="1:14" ht="15" x14ac:dyDescent="0.25">
      <c r="A106" s="47">
        <f t="shared" si="1"/>
        <v>105</v>
      </c>
      <c r="B106" s="47" t="s">
        <v>117</v>
      </c>
      <c r="C106" s="48">
        <v>42736</v>
      </c>
      <c r="D106" s="47" t="str">
        <f>CHOOSE(WEEKDAY(Tabla4[[#This Row],[Fecha]]),"D","L","M","X","J","V","S")</f>
        <v>D</v>
      </c>
      <c r="E106" s="47">
        <f>WEEKNUM(Tabla4[[#This Row],[Fecha]],21)</f>
        <v>52</v>
      </c>
      <c r="F106" s="47" t="s">
        <v>13</v>
      </c>
      <c r="G106" s="49">
        <v>32</v>
      </c>
      <c r="H106" s="90">
        <v>10</v>
      </c>
      <c r="I106" s="49">
        <v>45</v>
      </c>
      <c r="J106" s="49">
        <v>51</v>
      </c>
      <c r="K106" s="96">
        <v>6</v>
      </c>
      <c r="L106" s="49">
        <v>6</v>
      </c>
      <c r="M106" s="22"/>
      <c r="N106" s="22"/>
    </row>
    <row r="107" spans="1:14" ht="15" x14ac:dyDescent="0.25">
      <c r="A107" s="47">
        <f t="shared" si="1"/>
        <v>106</v>
      </c>
      <c r="B107" s="47" t="s">
        <v>118</v>
      </c>
      <c r="C107" s="48">
        <v>42743</v>
      </c>
      <c r="D107" s="47" t="str">
        <f>CHOOSE(WEEKDAY(Tabla4[[#This Row],[Fecha]]),"D","L","M","X","J","V","S")</f>
        <v>D</v>
      </c>
      <c r="E107" s="47">
        <f>WEEKNUM(Tabla4[[#This Row],[Fecha]],21)</f>
        <v>1</v>
      </c>
      <c r="F107" s="47" t="s">
        <v>13</v>
      </c>
      <c r="G107" s="49">
        <v>53</v>
      </c>
      <c r="H107" s="49">
        <v>43</v>
      </c>
      <c r="I107" s="49">
        <v>38</v>
      </c>
      <c r="J107" s="49">
        <v>41</v>
      </c>
      <c r="K107" s="49">
        <v>12</v>
      </c>
      <c r="L107" s="49">
        <v>9</v>
      </c>
      <c r="M107" s="22"/>
      <c r="N107" s="22"/>
    </row>
    <row r="108" spans="1:14" ht="15" x14ac:dyDescent="0.25">
      <c r="A108" s="47">
        <f t="shared" si="1"/>
        <v>107</v>
      </c>
      <c r="B108" s="47" t="s">
        <v>119</v>
      </c>
      <c r="C108" s="48">
        <v>42750</v>
      </c>
      <c r="D108" s="47" t="str">
        <f>CHOOSE(WEEKDAY(Tabla4[[#This Row],[Fecha]]),"D","L","M","X","J","V","S")</f>
        <v>D</v>
      </c>
      <c r="E108" s="47">
        <f>WEEKNUM(Tabla4[[#This Row],[Fecha]],21)</f>
        <v>2</v>
      </c>
      <c r="F108" s="47" t="s">
        <v>13</v>
      </c>
      <c r="G108" s="49">
        <v>39</v>
      </c>
      <c r="H108" s="49">
        <v>46</v>
      </c>
      <c r="I108" s="49">
        <v>31</v>
      </c>
      <c r="J108" s="80">
        <v>3</v>
      </c>
      <c r="K108" s="49">
        <v>21</v>
      </c>
      <c r="L108" s="49">
        <v>2</v>
      </c>
      <c r="M108" s="22"/>
      <c r="N108" s="22"/>
    </row>
    <row r="109" spans="1:14" ht="15" x14ac:dyDescent="0.25">
      <c r="A109" s="47">
        <f t="shared" si="1"/>
        <v>108</v>
      </c>
      <c r="B109" s="47" t="s">
        <v>120</v>
      </c>
      <c r="C109" s="48">
        <v>42757</v>
      </c>
      <c r="D109" s="47" t="str">
        <f>CHOOSE(WEEKDAY(Tabla4[[#This Row],[Fecha]]),"D","L","M","X","J","V","S")</f>
        <v>D</v>
      </c>
      <c r="E109" s="47">
        <f>WEEKNUM(Tabla4[[#This Row],[Fecha]],21)</f>
        <v>3</v>
      </c>
      <c r="F109" s="47" t="s">
        <v>13</v>
      </c>
      <c r="G109" s="82">
        <v>11</v>
      </c>
      <c r="H109" s="49">
        <v>20</v>
      </c>
      <c r="I109" s="49">
        <v>23</v>
      </c>
      <c r="J109" s="49">
        <v>40</v>
      </c>
      <c r="K109" s="49">
        <v>32</v>
      </c>
      <c r="L109" s="49">
        <v>8</v>
      </c>
      <c r="M109" s="22"/>
      <c r="N109" s="22"/>
    </row>
    <row r="110" spans="1:14" ht="15" x14ac:dyDescent="0.25">
      <c r="A110" s="47">
        <f t="shared" si="1"/>
        <v>109</v>
      </c>
      <c r="B110" s="47" t="s">
        <v>121</v>
      </c>
      <c r="C110" s="48">
        <v>42764</v>
      </c>
      <c r="D110" s="47" t="str">
        <f>CHOOSE(WEEKDAY(Tabla4[[#This Row],[Fecha]]),"D","L","M","X","J","V","S")</f>
        <v>D</v>
      </c>
      <c r="E110" s="47">
        <f>WEEKNUM(Tabla4[[#This Row],[Fecha]],21)</f>
        <v>4</v>
      </c>
      <c r="F110" s="47" t="s">
        <v>13</v>
      </c>
      <c r="G110" s="49">
        <v>51</v>
      </c>
      <c r="H110" s="49">
        <v>49</v>
      </c>
      <c r="I110" s="49">
        <v>41</v>
      </c>
      <c r="J110" s="49">
        <v>15</v>
      </c>
      <c r="K110" s="49">
        <v>40</v>
      </c>
      <c r="L110" s="49">
        <v>9</v>
      </c>
      <c r="M110" s="22"/>
      <c r="N110" s="22"/>
    </row>
    <row r="111" spans="1:14" ht="15" x14ac:dyDescent="0.25">
      <c r="A111" s="47">
        <f t="shared" si="1"/>
        <v>110</v>
      </c>
      <c r="B111" s="47" t="s">
        <v>122</v>
      </c>
      <c r="C111" s="48">
        <v>42771</v>
      </c>
      <c r="D111" s="47" t="str">
        <f>CHOOSE(WEEKDAY(Tabla4[[#This Row],[Fecha]]),"D","L","M","X","J","V","S")</f>
        <v>D</v>
      </c>
      <c r="E111" s="47">
        <f>WEEKNUM(Tabla4[[#This Row],[Fecha]],21)</f>
        <v>5</v>
      </c>
      <c r="F111" s="47" t="s">
        <v>13</v>
      </c>
      <c r="G111" s="93">
        <v>7</v>
      </c>
      <c r="H111" s="90">
        <v>10</v>
      </c>
      <c r="I111" s="92">
        <v>9</v>
      </c>
      <c r="J111" s="49">
        <v>13</v>
      </c>
      <c r="K111" s="49">
        <v>37</v>
      </c>
      <c r="L111" s="49">
        <v>3</v>
      </c>
      <c r="M111" s="22"/>
      <c r="N111" s="22"/>
    </row>
    <row r="112" spans="1:14" ht="15" x14ac:dyDescent="0.25">
      <c r="A112" s="47">
        <f t="shared" si="1"/>
        <v>111</v>
      </c>
      <c r="B112" s="47" t="s">
        <v>123</v>
      </c>
      <c r="C112" s="48">
        <v>42778</v>
      </c>
      <c r="D112" s="47" t="str">
        <f>CHOOSE(WEEKDAY(Tabla4[[#This Row],[Fecha]]),"D","L","M","X","J","V","S")</f>
        <v>D</v>
      </c>
      <c r="E112" s="47">
        <f>WEEKNUM(Tabla4[[#This Row],[Fecha]],21)</f>
        <v>6</v>
      </c>
      <c r="F112" s="47" t="s">
        <v>13</v>
      </c>
      <c r="G112" s="49">
        <v>22</v>
      </c>
      <c r="H112" s="49">
        <v>48</v>
      </c>
      <c r="I112" s="49">
        <v>29</v>
      </c>
      <c r="J112" s="49">
        <v>17</v>
      </c>
      <c r="K112" s="49">
        <v>32</v>
      </c>
      <c r="L112" s="49">
        <v>4</v>
      </c>
      <c r="M112" s="22"/>
      <c r="N112" s="22"/>
    </row>
    <row r="113" spans="1:14" ht="15" x14ac:dyDescent="0.25">
      <c r="A113" s="47">
        <f t="shared" si="1"/>
        <v>112</v>
      </c>
      <c r="B113" s="47" t="s">
        <v>124</v>
      </c>
      <c r="C113" s="48">
        <v>42785</v>
      </c>
      <c r="D113" s="47" t="str">
        <f>CHOOSE(WEEKDAY(Tabla4[[#This Row],[Fecha]]),"D","L","M","X","J","V","S")</f>
        <v>D</v>
      </c>
      <c r="E113" s="47">
        <f>WEEKNUM(Tabla4[[#This Row],[Fecha]],21)</f>
        <v>7</v>
      </c>
      <c r="F113" s="47" t="s">
        <v>13</v>
      </c>
      <c r="G113" s="49">
        <v>37</v>
      </c>
      <c r="H113" s="49">
        <v>39</v>
      </c>
      <c r="I113" s="93">
        <v>7</v>
      </c>
      <c r="J113" s="49">
        <v>38</v>
      </c>
      <c r="K113" s="49">
        <v>31</v>
      </c>
      <c r="L113" s="49">
        <v>7</v>
      </c>
      <c r="M113" s="22"/>
      <c r="N113" s="22"/>
    </row>
    <row r="114" spans="1:14" ht="15" x14ac:dyDescent="0.25">
      <c r="A114" s="47">
        <f t="shared" si="1"/>
        <v>113</v>
      </c>
      <c r="B114" s="47" t="s">
        <v>125</v>
      </c>
      <c r="C114" s="48">
        <v>42792</v>
      </c>
      <c r="D114" s="47" t="str">
        <f>CHOOSE(WEEKDAY(Tabla4[[#This Row],[Fecha]]),"D","L","M","X","J","V","S")</f>
        <v>D</v>
      </c>
      <c r="E114" s="47">
        <f>WEEKNUM(Tabla4[[#This Row],[Fecha]],21)</f>
        <v>8</v>
      </c>
      <c r="F114" s="47" t="s">
        <v>13</v>
      </c>
      <c r="G114" s="80">
        <v>3</v>
      </c>
      <c r="H114" s="49">
        <v>36</v>
      </c>
      <c r="I114" s="49">
        <v>23</v>
      </c>
      <c r="J114" s="49">
        <v>32</v>
      </c>
      <c r="K114" s="49">
        <v>51</v>
      </c>
      <c r="L114" s="49">
        <v>8</v>
      </c>
      <c r="M114" s="22"/>
      <c r="N114" s="22"/>
    </row>
    <row r="115" spans="1:14" ht="15" x14ac:dyDescent="0.25">
      <c r="A115" s="47">
        <f t="shared" si="1"/>
        <v>114</v>
      </c>
      <c r="B115" s="47" t="s">
        <v>126</v>
      </c>
      <c r="C115" s="48">
        <v>42799</v>
      </c>
      <c r="D115" s="47" t="str">
        <f>CHOOSE(WEEKDAY(Tabla4[[#This Row],[Fecha]]),"D","L","M","X","J","V","S")</f>
        <v>D</v>
      </c>
      <c r="E115" s="47">
        <f>WEEKNUM(Tabla4[[#This Row],[Fecha]],21)</f>
        <v>9</v>
      </c>
      <c r="F115" s="47" t="s">
        <v>13</v>
      </c>
      <c r="G115" s="80">
        <v>3</v>
      </c>
      <c r="H115" s="49">
        <v>54</v>
      </c>
      <c r="I115" s="49">
        <v>42</v>
      </c>
      <c r="J115" s="49">
        <v>35</v>
      </c>
      <c r="K115" s="49">
        <v>45</v>
      </c>
      <c r="L115" s="49">
        <v>8</v>
      </c>
      <c r="M115" s="22"/>
      <c r="N115" s="22"/>
    </row>
    <row r="116" spans="1:14" ht="15" x14ac:dyDescent="0.25">
      <c r="A116" s="47">
        <f t="shared" si="1"/>
        <v>115</v>
      </c>
      <c r="B116" s="47" t="s">
        <v>127</v>
      </c>
      <c r="C116" s="48">
        <v>42806</v>
      </c>
      <c r="D116" s="47" t="str">
        <f>CHOOSE(WEEKDAY(Tabla4[[#This Row],[Fecha]]),"D","L","M","X","J","V","S")</f>
        <v>D</v>
      </c>
      <c r="E116" s="47">
        <f>WEEKNUM(Tabla4[[#This Row],[Fecha]],21)</f>
        <v>10</v>
      </c>
      <c r="F116" s="47" t="s">
        <v>13</v>
      </c>
      <c r="G116" s="49">
        <v>29</v>
      </c>
      <c r="H116" s="49">
        <v>32</v>
      </c>
      <c r="I116" s="49">
        <v>22</v>
      </c>
      <c r="J116" s="81">
        <v>8</v>
      </c>
      <c r="K116" s="49">
        <v>26</v>
      </c>
      <c r="L116" s="49">
        <v>5</v>
      </c>
      <c r="M116" s="22"/>
      <c r="N116" s="22"/>
    </row>
    <row r="117" spans="1:14" ht="15" x14ac:dyDescent="0.25">
      <c r="A117" s="47">
        <f t="shared" si="1"/>
        <v>116</v>
      </c>
      <c r="B117" s="47" t="s">
        <v>128</v>
      </c>
      <c r="C117" s="48">
        <v>42813</v>
      </c>
      <c r="D117" s="47" t="str">
        <f>CHOOSE(WEEKDAY(Tabla4[[#This Row],[Fecha]]),"D","L","M","X","J","V","S")</f>
        <v>D</v>
      </c>
      <c r="E117" s="47">
        <f>WEEKNUM(Tabla4[[#This Row],[Fecha]],21)</f>
        <v>11</v>
      </c>
      <c r="F117" s="47" t="s">
        <v>13</v>
      </c>
      <c r="G117" s="49">
        <v>34</v>
      </c>
      <c r="H117" s="49">
        <v>20</v>
      </c>
      <c r="I117" s="49">
        <v>39</v>
      </c>
      <c r="J117" s="81">
        <v>8</v>
      </c>
      <c r="K117" s="49">
        <v>44</v>
      </c>
      <c r="L117" s="49">
        <v>4</v>
      </c>
      <c r="M117" s="22"/>
      <c r="N117" s="22"/>
    </row>
    <row r="118" spans="1:14" ht="15" x14ac:dyDescent="0.25">
      <c r="A118" s="47">
        <f t="shared" si="1"/>
        <v>117</v>
      </c>
      <c r="B118" s="47" t="s">
        <v>129</v>
      </c>
      <c r="C118" s="48">
        <v>42820</v>
      </c>
      <c r="D118" s="47" t="str">
        <f>CHOOSE(WEEKDAY(Tabla4[[#This Row],[Fecha]]),"D","L","M","X","J","V","S")</f>
        <v>D</v>
      </c>
      <c r="E118" s="47">
        <f>WEEKNUM(Tabla4[[#This Row],[Fecha]],21)</f>
        <v>12</v>
      </c>
      <c r="F118" s="47" t="s">
        <v>13</v>
      </c>
      <c r="G118" s="49">
        <v>35</v>
      </c>
      <c r="H118" s="49">
        <v>41</v>
      </c>
      <c r="I118" s="49">
        <v>39</v>
      </c>
      <c r="J118" s="49">
        <v>28</v>
      </c>
      <c r="K118" s="49">
        <v>32</v>
      </c>
      <c r="L118" s="49">
        <v>3</v>
      </c>
      <c r="M118" s="22"/>
      <c r="N118" s="22"/>
    </row>
    <row r="119" spans="1:14" ht="15" x14ac:dyDescent="0.25">
      <c r="A119" s="47">
        <f t="shared" si="1"/>
        <v>118</v>
      </c>
      <c r="B119" s="47" t="s">
        <v>130</v>
      </c>
      <c r="C119" s="48">
        <v>42827</v>
      </c>
      <c r="D119" s="47" t="str">
        <f>CHOOSE(WEEKDAY(Tabla4[[#This Row],[Fecha]]),"D","L","M","X","J","V","S")</f>
        <v>D</v>
      </c>
      <c r="E119" s="47">
        <f>WEEKNUM(Tabla4[[#This Row],[Fecha]],21)</f>
        <v>13</v>
      </c>
      <c r="F119" s="47" t="s">
        <v>13</v>
      </c>
      <c r="G119" s="82">
        <v>1</v>
      </c>
      <c r="H119" s="82">
        <v>11</v>
      </c>
      <c r="I119" s="49">
        <v>17</v>
      </c>
      <c r="J119" s="49">
        <v>21</v>
      </c>
      <c r="K119" s="49">
        <v>32</v>
      </c>
      <c r="L119" s="49">
        <v>9</v>
      </c>
      <c r="M119" s="22"/>
      <c r="N119" s="22"/>
    </row>
    <row r="120" spans="1:14" ht="15" x14ac:dyDescent="0.25">
      <c r="A120" s="47">
        <f t="shared" si="1"/>
        <v>119</v>
      </c>
      <c r="B120" s="47" t="s">
        <v>131</v>
      </c>
      <c r="C120" s="48">
        <v>42834</v>
      </c>
      <c r="D120" s="47" t="str">
        <f>CHOOSE(WEEKDAY(Tabla4[[#This Row],[Fecha]]),"D","L","M","X","J","V","S")</f>
        <v>D</v>
      </c>
      <c r="E120" s="47">
        <f>WEEKNUM(Tabla4[[#This Row],[Fecha]],21)</f>
        <v>14</v>
      </c>
      <c r="F120" s="47" t="s">
        <v>13</v>
      </c>
      <c r="G120" s="84">
        <v>4</v>
      </c>
      <c r="H120" s="49">
        <v>40</v>
      </c>
      <c r="I120" s="49">
        <v>22</v>
      </c>
      <c r="J120" s="49">
        <v>34</v>
      </c>
      <c r="K120" s="83">
        <v>2</v>
      </c>
      <c r="L120" s="49">
        <v>3</v>
      </c>
      <c r="M120" s="22"/>
      <c r="N120" s="22"/>
    </row>
    <row r="121" spans="1:14" ht="15" x14ac:dyDescent="0.25">
      <c r="A121" s="47">
        <f t="shared" si="1"/>
        <v>120</v>
      </c>
      <c r="B121" s="47" t="s">
        <v>132</v>
      </c>
      <c r="C121" s="48">
        <v>42841</v>
      </c>
      <c r="D121" s="47" t="str">
        <f>CHOOSE(WEEKDAY(Tabla4[[#This Row],[Fecha]]),"D","L","M","X","J","V","S")</f>
        <v>D</v>
      </c>
      <c r="E121" s="47">
        <f>WEEKNUM(Tabla4[[#This Row],[Fecha]],21)</f>
        <v>15</v>
      </c>
      <c r="F121" s="47" t="s">
        <v>13</v>
      </c>
      <c r="G121" s="49">
        <v>39</v>
      </c>
      <c r="H121" s="49">
        <v>14</v>
      </c>
      <c r="I121" s="49">
        <v>17</v>
      </c>
      <c r="J121" s="49">
        <v>41</v>
      </c>
      <c r="K121" s="96">
        <v>6</v>
      </c>
      <c r="L121" s="49">
        <v>6</v>
      </c>
      <c r="M121" s="22"/>
      <c r="N121" s="22"/>
    </row>
    <row r="122" spans="1:14" ht="15" x14ac:dyDescent="0.25">
      <c r="A122" s="47">
        <f t="shared" si="1"/>
        <v>121</v>
      </c>
      <c r="B122" s="47" t="s">
        <v>133</v>
      </c>
      <c r="C122" s="48">
        <v>42848</v>
      </c>
      <c r="D122" s="47" t="str">
        <f>CHOOSE(WEEKDAY(Tabla4[[#This Row],[Fecha]]),"D","L","M","X","J","V","S")</f>
        <v>D</v>
      </c>
      <c r="E122" s="47">
        <f>WEEKNUM(Tabla4[[#This Row],[Fecha]],21)</f>
        <v>16</v>
      </c>
      <c r="F122" s="47" t="s">
        <v>13</v>
      </c>
      <c r="G122" s="84">
        <v>4</v>
      </c>
      <c r="H122" s="90">
        <v>10</v>
      </c>
      <c r="I122" s="49">
        <v>42</v>
      </c>
      <c r="J122" s="93">
        <v>7</v>
      </c>
      <c r="K122" s="95">
        <v>5</v>
      </c>
      <c r="L122" s="49">
        <v>0</v>
      </c>
      <c r="M122" s="22"/>
      <c r="N122" s="22"/>
    </row>
    <row r="123" spans="1:14" ht="15" x14ac:dyDescent="0.25">
      <c r="A123" s="47">
        <f t="shared" si="1"/>
        <v>122</v>
      </c>
      <c r="B123" s="47" t="s">
        <v>134</v>
      </c>
      <c r="C123" s="48">
        <v>42855</v>
      </c>
      <c r="D123" s="47" t="str">
        <f>CHOOSE(WEEKDAY(Tabla4[[#This Row],[Fecha]]),"D","L","M","X","J","V","S")</f>
        <v>D</v>
      </c>
      <c r="E123" s="47">
        <f>WEEKNUM(Tabla4[[#This Row],[Fecha]],21)</f>
        <v>17</v>
      </c>
      <c r="F123" s="47" t="s">
        <v>13</v>
      </c>
      <c r="G123" s="49">
        <v>30</v>
      </c>
      <c r="H123" s="49">
        <v>44</v>
      </c>
      <c r="I123" s="49">
        <v>15</v>
      </c>
      <c r="J123" s="49">
        <v>34</v>
      </c>
      <c r="K123" s="96">
        <v>6</v>
      </c>
      <c r="L123" s="49">
        <v>1</v>
      </c>
      <c r="M123" s="22"/>
      <c r="N123" s="22"/>
    </row>
    <row r="124" spans="1:14" ht="15" x14ac:dyDescent="0.25">
      <c r="A124" s="47">
        <f t="shared" si="1"/>
        <v>123</v>
      </c>
      <c r="B124" s="47" t="s">
        <v>135</v>
      </c>
      <c r="C124" s="48">
        <v>42862</v>
      </c>
      <c r="D124" s="47" t="str">
        <f>CHOOSE(WEEKDAY(Tabla4[[#This Row],[Fecha]]),"D","L","M","X","J","V","S")</f>
        <v>D</v>
      </c>
      <c r="E124" s="47">
        <f>WEEKNUM(Tabla4[[#This Row],[Fecha]],21)</f>
        <v>18</v>
      </c>
      <c r="F124" s="47" t="s">
        <v>13</v>
      </c>
      <c r="G124" s="49">
        <v>53</v>
      </c>
      <c r="H124" s="49">
        <v>51</v>
      </c>
      <c r="I124" s="49">
        <v>37</v>
      </c>
      <c r="J124" s="49">
        <v>21</v>
      </c>
      <c r="K124" s="83">
        <v>2</v>
      </c>
      <c r="L124" s="49">
        <v>6</v>
      </c>
      <c r="M124" s="22"/>
      <c r="N124" s="22"/>
    </row>
    <row r="125" spans="1:14" ht="15" x14ac:dyDescent="0.25">
      <c r="A125" s="47">
        <f t="shared" si="1"/>
        <v>124</v>
      </c>
      <c r="B125" s="47" t="s">
        <v>136</v>
      </c>
      <c r="C125" s="48">
        <v>42869</v>
      </c>
      <c r="D125" s="47" t="str">
        <f>CHOOSE(WEEKDAY(Tabla4[[#This Row],[Fecha]]),"D","L","M","X","J","V","S")</f>
        <v>D</v>
      </c>
      <c r="E125" s="47">
        <f>WEEKNUM(Tabla4[[#This Row],[Fecha]],21)</f>
        <v>19</v>
      </c>
      <c r="F125" s="47" t="s">
        <v>13</v>
      </c>
      <c r="G125" s="49">
        <v>23</v>
      </c>
      <c r="H125" s="49">
        <v>25</v>
      </c>
      <c r="I125" s="49">
        <v>13</v>
      </c>
      <c r="J125" s="49">
        <v>45</v>
      </c>
      <c r="K125" s="49">
        <v>24</v>
      </c>
      <c r="L125" s="49">
        <v>8</v>
      </c>
      <c r="M125" s="22"/>
      <c r="N125" s="22"/>
    </row>
    <row r="126" spans="1:14" ht="15" x14ac:dyDescent="0.25">
      <c r="A126" s="47">
        <f t="shared" si="1"/>
        <v>125</v>
      </c>
      <c r="B126" s="47" t="s">
        <v>137</v>
      </c>
      <c r="C126" s="48">
        <v>42876</v>
      </c>
      <c r="D126" s="47" t="str">
        <f>CHOOSE(WEEKDAY(Tabla4[[#This Row],[Fecha]]),"D","L","M","X","J","V","S")</f>
        <v>D</v>
      </c>
      <c r="E126" s="47">
        <f>WEEKNUM(Tabla4[[#This Row],[Fecha]],21)</f>
        <v>20</v>
      </c>
      <c r="F126" s="47" t="s">
        <v>13</v>
      </c>
      <c r="G126" s="49">
        <v>47</v>
      </c>
      <c r="H126" s="92">
        <v>9</v>
      </c>
      <c r="I126" s="49">
        <v>42</v>
      </c>
      <c r="J126" s="49">
        <v>33</v>
      </c>
      <c r="K126" s="49">
        <v>34</v>
      </c>
      <c r="L126" s="49">
        <v>1</v>
      </c>
      <c r="M126" s="22"/>
      <c r="N126" s="22"/>
    </row>
    <row r="127" spans="1:14" ht="15" x14ac:dyDescent="0.25">
      <c r="A127" s="47">
        <f t="shared" si="1"/>
        <v>126</v>
      </c>
      <c r="B127" s="47" t="s">
        <v>138</v>
      </c>
      <c r="C127" s="48">
        <v>42883</v>
      </c>
      <c r="D127" s="47" t="str">
        <f>CHOOSE(WEEKDAY(Tabla4[[#This Row],[Fecha]]),"D","L","M","X","J","V","S")</f>
        <v>D</v>
      </c>
      <c r="E127" s="47">
        <f>WEEKNUM(Tabla4[[#This Row],[Fecha]],21)</f>
        <v>21</v>
      </c>
      <c r="F127" s="47" t="s">
        <v>13</v>
      </c>
      <c r="G127" s="49">
        <v>50</v>
      </c>
      <c r="H127" s="49">
        <v>13</v>
      </c>
      <c r="I127" s="49">
        <v>53</v>
      </c>
      <c r="J127" s="82">
        <v>11</v>
      </c>
      <c r="K127" s="82">
        <v>1</v>
      </c>
      <c r="L127" s="49">
        <v>1</v>
      </c>
      <c r="M127" s="22"/>
      <c r="N127" s="22"/>
    </row>
    <row r="128" spans="1:14" ht="15" x14ac:dyDescent="0.25">
      <c r="A128" s="47">
        <f t="shared" si="1"/>
        <v>127</v>
      </c>
      <c r="B128" s="47" t="s">
        <v>139</v>
      </c>
      <c r="C128" s="48">
        <v>42890</v>
      </c>
      <c r="D128" s="47" t="str">
        <f>CHOOSE(WEEKDAY(Tabla4[[#This Row],[Fecha]]),"D","L","M","X","J","V","S")</f>
        <v>D</v>
      </c>
      <c r="E128" s="47">
        <f>WEEKNUM(Tabla4[[#This Row],[Fecha]],21)</f>
        <v>22</v>
      </c>
      <c r="F128" s="47" t="s">
        <v>13</v>
      </c>
      <c r="G128" s="49">
        <v>22</v>
      </c>
      <c r="H128" s="49">
        <v>29</v>
      </c>
      <c r="I128" s="96">
        <v>6</v>
      </c>
      <c r="J128" s="49">
        <v>15</v>
      </c>
      <c r="K128" s="49">
        <v>54</v>
      </c>
      <c r="L128" s="49">
        <v>8</v>
      </c>
      <c r="M128" s="22"/>
      <c r="N128" s="22"/>
    </row>
    <row r="129" spans="1:14" ht="15" x14ac:dyDescent="0.25">
      <c r="A129" s="47">
        <f t="shared" si="1"/>
        <v>128</v>
      </c>
      <c r="B129" s="47" t="s">
        <v>140</v>
      </c>
      <c r="C129" s="48">
        <v>42897</v>
      </c>
      <c r="D129" s="47" t="str">
        <f>CHOOSE(WEEKDAY(Tabla4[[#This Row],[Fecha]]),"D","L","M","X","J","V","S")</f>
        <v>D</v>
      </c>
      <c r="E129" s="47">
        <f>WEEKNUM(Tabla4[[#This Row],[Fecha]],21)</f>
        <v>23</v>
      </c>
      <c r="F129" s="47" t="s">
        <v>13</v>
      </c>
      <c r="G129" s="80">
        <v>3</v>
      </c>
      <c r="H129" s="49">
        <v>29</v>
      </c>
      <c r="I129" s="83">
        <v>2</v>
      </c>
      <c r="J129" s="49">
        <v>13</v>
      </c>
      <c r="K129" s="49">
        <v>43</v>
      </c>
      <c r="L129" s="49">
        <v>0</v>
      </c>
      <c r="M129" s="22"/>
      <c r="N129" s="22"/>
    </row>
    <row r="130" spans="1:14" ht="15" x14ac:dyDescent="0.25">
      <c r="A130" s="47">
        <f t="shared" si="1"/>
        <v>129</v>
      </c>
      <c r="B130" s="47" t="s">
        <v>141</v>
      </c>
      <c r="C130" s="48">
        <v>42904</v>
      </c>
      <c r="D130" s="47" t="str">
        <f>CHOOSE(WEEKDAY(Tabla4[[#This Row],[Fecha]]),"D","L","M","X","J","V","S")</f>
        <v>D</v>
      </c>
      <c r="E130" s="47">
        <f>WEEKNUM(Tabla4[[#This Row],[Fecha]],21)</f>
        <v>24</v>
      </c>
      <c r="F130" s="47" t="s">
        <v>13</v>
      </c>
      <c r="G130" s="49">
        <v>52</v>
      </c>
      <c r="H130" s="49">
        <v>13</v>
      </c>
      <c r="I130" s="95">
        <v>5</v>
      </c>
      <c r="J130" s="49">
        <v>42</v>
      </c>
      <c r="K130" s="49">
        <v>31</v>
      </c>
      <c r="L130" s="49">
        <v>5</v>
      </c>
      <c r="M130" s="22"/>
      <c r="N130" s="22"/>
    </row>
    <row r="131" spans="1:14" ht="15" x14ac:dyDescent="0.25">
      <c r="A131" s="47">
        <f t="shared" si="1"/>
        <v>130</v>
      </c>
      <c r="B131" s="47" t="s">
        <v>142</v>
      </c>
      <c r="C131" s="48">
        <v>42911</v>
      </c>
      <c r="D131" s="47" t="str">
        <f>CHOOSE(WEEKDAY(Tabla4[[#This Row],[Fecha]]),"D","L","M","X","J","V","S")</f>
        <v>D</v>
      </c>
      <c r="E131" s="47">
        <f>WEEKNUM(Tabla4[[#This Row],[Fecha]],21)</f>
        <v>25</v>
      </c>
      <c r="F131" s="47" t="s">
        <v>13</v>
      </c>
      <c r="G131" s="49">
        <v>38</v>
      </c>
      <c r="H131" s="82">
        <v>1</v>
      </c>
      <c r="I131" s="83">
        <v>2</v>
      </c>
      <c r="J131" s="92">
        <v>9</v>
      </c>
      <c r="K131" s="49">
        <v>12</v>
      </c>
      <c r="L131" s="49">
        <v>6</v>
      </c>
      <c r="M131" s="22"/>
      <c r="N131" s="22"/>
    </row>
    <row r="132" spans="1:14" ht="15" x14ac:dyDescent="0.25">
      <c r="A132" s="47">
        <f t="shared" ref="A132:A195" si="2">+A131+1</f>
        <v>131</v>
      </c>
      <c r="B132" s="47" t="s">
        <v>143</v>
      </c>
      <c r="C132" s="48">
        <v>42918</v>
      </c>
      <c r="D132" s="47" t="str">
        <f>CHOOSE(WEEKDAY(Tabla4[[#This Row],[Fecha]]),"D","L","M","X","J","V","S")</f>
        <v>D</v>
      </c>
      <c r="E132" s="47">
        <f>WEEKNUM(Tabla4[[#This Row],[Fecha]],21)</f>
        <v>26</v>
      </c>
      <c r="F132" s="47" t="s">
        <v>13</v>
      </c>
      <c r="G132" s="49">
        <v>31</v>
      </c>
      <c r="H132" s="49">
        <v>34</v>
      </c>
      <c r="I132" s="92">
        <v>9</v>
      </c>
      <c r="J132" s="49">
        <v>27</v>
      </c>
      <c r="K132" s="49">
        <v>32</v>
      </c>
      <c r="L132" s="49">
        <v>1</v>
      </c>
      <c r="M132" s="22"/>
      <c r="N132" s="22"/>
    </row>
    <row r="133" spans="1:14" ht="15" x14ac:dyDescent="0.25">
      <c r="A133" s="47">
        <f t="shared" si="2"/>
        <v>132</v>
      </c>
      <c r="B133" s="47" t="s">
        <v>144</v>
      </c>
      <c r="C133" s="48">
        <v>42925</v>
      </c>
      <c r="D133" s="47" t="str">
        <f>CHOOSE(WEEKDAY(Tabla4[[#This Row],[Fecha]]),"D","L","M","X","J","V","S")</f>
        <v>D</v>
      </c>
      <c r="E133" s="47">
        <f>WEEKNUM(Tabla4[[#This Row],[Fecha]],21)</f>
        <v>27</v>
      </c>
      <c r="F133" s="47" t="s">
        <v>13</v>
      </c>
      <c r="G133" s="49">
        <v>40</v>
      </c>
      <c r="H133" s="49">
        <v>29</v>
      </c>
      <c r="I133" s="49">
        <v>41</v>
      </c>
      <c r="J133" s="93">
        <v>7</v>
      </c>
      <c r="K133" s="49">
        <v>46</v>
      </c>
      <c r="L133" s="49">
        <v>5</v>
      </c>
      <c r="M133" s="22"/>
      <c r="N133" s="22"/>
    </row>
    <row r="134" spans="1:14" ht="15" x14ac:dyDescent="0.25">
      <c r="A134" s="47">
        <f t="shared" si="2"/>
        <v>133</v>
      </c>
      <c r="B134" s="47" t="s">
        <v>145</v>
      </c>
      <c r="C134" s="48">
        <v>42932</v>
      </c>
      <c r="D134" s="47" t="str">
        <f>CHOOSE(WEEKDAY(Tabla4[[#This Row],[Fecha]]),"D","L","M","X","J","V","S")</f>
        <v>D</v>
      </c>
      <c r="E134" s="47">
        <f>WEEKNUM(Tabla4[[#This Row],[Fecha]],21)</f>
        <v>28</v>
      </c>
      <c r="F134" s="47" t="s">
        <v>13</v>
      </c>
      <c r="G134" s="49">
        <v>45</v>
      </c>
      <c r="H134" s="49">
        <v>47</v>
      </c>
      <c r="I134" s="49">
        <v>24</v>
      </c>
      <c r="J134" s="49">
        <v>51</v>
      </c>
      <c r="K134" s="49">
        <v>38</v>
      </c>
      <c r="L134" s="49">
        <v>3</v>
      </c>
      <c r="M134" s="22"/>
      <c r="N134" s="22"/>
    </row>
    <row r="135" spans="1:14" ht="15" x14ac:dyDescent="0.25">
      <c r="A135" s="47">
        <f t="shared" si="2"/>
        <v>134</v>
      </c>
      <c r="B135" s="47" t="s">
        <v>146</v>
      </c>
      <c r="C135" s="48">
        <v>42939</v>
      </c>
      <c r="D135" s="47" t="str">
        <f>CHOOSE(WEEKDAY(Tabla4[[#This Row],[Fecha]]),"D","L","M","X","J","V","S")</f>
        <v>D</v>
      </c>
      <c r="E135" s="47">
        <f>WEEKNUM(Tabla4[[#This Row],[Fecha]],21)</f>
        <v>29</v>
      </c>
      <c r="F135" s="47" t="s">
        <v>13</v>
      </c>
      <c r="G135" s="93">
        <v>7</v>
      </c>
      <c r="H135" s="49">
        <v>51</v>
      </c>
      <c r="I135" s="49">
        <v>52</v>
      </c>
      <c r="J135" s="49">
        <v>12</v>
      </c>
      <c r="K135" s="49">
        <v>34</v>
      </c>
      <c r="L135" s="49">
        <v>8</v>
      </c>
      <c r="M135" s="22"/>
      <c r="N135" s="22"/>
    </row>
    <row r="136" spans="1:14" ht="15" x14ac:dyDescent="0.25">
      <c r="A136" s="47">
        <f t="shared" si="2"/>
        <v>135</v>
      </c>
      <c r="B136" s="47" t="s">
        <v>147</v>
      </c>
      <c r="C136" s="48">
        <v>42946</v>
      </c>
      <c r="D136" s="47" t="str">
        <f>CHOOSE(WEEKDAY(Tabla4[[#This Row],[Fecha]]),"D","L","M","X","J","V","S")</f>
        <v>D</v>
      </c>
      <c r="E136" s="47">
        <f>WEEKNUM(Tabla4[[#This Row],[Fecha]],21)</f>
        <v>30</v>
      </c>
      <c r="F136" s="47" t="s">
        <v>13</v>
      </c>
      <c r="G136" s="49">
        <v>14</v>
      </c>
      <c r="H136" s="49">
        <v>34</v>
      </c>
      <c r="I136" s="49">
        <v>12</v>
      </c>
      <c r="J136" s="49">
        <v>32</v>
      </c>
      <c r="K136" s="49">
        <v>48</v>
      </c>
      <c r="L136" s="49">
        <v>4</v>
      </c>
      <c r="M136" s="22"/>
      <c r="N136" s="22"/>
    </row>
    <row r="137" spans="1:14" ht="15" x14ac:dyDescent="0.25">
      <c r="A137" s="47">
        <f t="shared" si="2"/>
        <v>136</v>
      </c>
      <c r="B137" s="47" t="s">
        <v>148</v>
      </c>
      <c r="C137" s="48">
        <v>42953</v>
      </c>
      <c r="D137" s="47" t="str">
        <f>CHOOSE(WEEKDAY(Tabla4[[#This Row],[Fecha]]),"D","L","M","X","J","V","S")</f>
        <v>D</v>
      </c>
      <c r="E137" s="47">
        <f>WEEKNUM(Tabla4[[#This Row],[Fecha]],21)</f>
        <v>31</v>
      </c>
      <c r="F137" s="47" t="s">
        <v>13</v>
      </c>
      <c r="G137" s="49">
        <v>22</v>
      </c>
      <c r="H137" s="49">
        <v>52</v>
      </c>
      <c r="I137" s="49">
        <v>53</v>
      </c>
      <c r="J137" s="49">
        <v>13</v>
      </c>
      <c r="K137" s="84">
        <v>4</v>
      </c>
      <c r="L137" s="49">
        <v>6</v>
      </c>
      <c r="M137" s="22"/>
      <c r="N137" s="22"/>
    </row>
    <row r="138" spans="1:14" ht="15" x14ac:dyDescent="0.25">
      <c r="A138" s="47">
        <f t="shared" si="2"/>
        <v>137</v>
      </c>
      <c r="B138" s="47" t="s">
        <v>149</v>
      </c>
      <c r="C138" s="48">
        <v>42960</v>
      </c>
      <c r="D138" s="47" t="str">
        <f>CHOOSE(WEEKDAY(Tabla4[[#This Row],[Fecha]]),"D","L","M","X","J","V","S")</f>
        <v>D</v>
      </c>
      <c r="E138" s="47">
        <f>WEEKNUM(Tabla4[[#This Row],[Fecha]],21)</f>
        <v>32</v>
      </c>
      <c r="F138" s="47" t="s">
        <v>13</v>
      </c>
      <c r="G138" s="49">
        <v>37</v>
      </c>
      <c r="H138" s="92">
        <v>9</v>
      </c>
      <c r="I138" s="49">
        <v>33</v>
      </c>
      <c r="J138" s="49">
        <v>40</v>
      </c>
      <c r="K138" s="49">
        <v>19</v>
      </c>
      <c r="L138" s="49">
        <v>0</v>
      </c>
      <c r="M138" s="22"/>
      <c r="N138" s="22"/>
    </row>
    <row r="139" spans="1:14" ht="15" x14ac:dyDescent="0.25">
      <c r="A139" s="47">
        <f t="shared" si="2"/>
        <v>138</v>
      </c>
      <c r="B139" s="47" t="s">
        <v>150</v>
      </c>
      <c r="C139" s="48">
        <v>42967</v>
      </c>
      <c r="D139" s="47" t="str">
        <f>CHOOSE(WEEKDAY(Tabla4[[#This Row],[Fecha]]),"D","L","M","X","J","V","S")</f>
        <v>D</v>
      </c>
      <c r="E139" s="47">
        <f>WEEKNUM(Tabla4[[#This Row],[Fecha]],21)</f>
        <v>33</v>
      </c>
      <c r="F139" s="47" t="s">
        <v>13</v>
      </c>
      <c r="G139" s="49">
        <v>18</v>
      </c>
      <c r="H139" s="49">
        <v>14</v>
      </c>
      <c r="I139" s="82">
        <v>11</v>
      </c>
      <c r="J139" s="49">
        <v>50</v>
      </c>
      <c r="K139" s="49">
        <v>35</v>
      </c>
      <c r="L139" s="49">
        <v>5</v>
      </c>
      <c r="M139" s="22"/>
      <c r="N139" s="22"/>
    </row>
    <row r="140" spans="1:14" ht="15" x14ac:dyDescent="0.25">
      <c r="A140" s="47">
        <f t="shared" si="2"/>
        <v>139</v>
      </c>
      <c r="B140" s="47" t="s">
        <v>151</v>
      </c>
      <c r="C140" s="48">
        <v>42974</v>
      </c>
      <c r="D140" s="47" t="str">
        <f>CHOOSE(WEEKDAY(Tabla4[[#This Row],[Fecha]]),"D","L","M","X","J","V","S")</f>
        <v>D</v>
      </c>
      <c r="E140" s="47">
        <f>WEEKNUM(Tabla4[[#This Row],[Fecha]],21)</f>
        <v>34</v>
      </c>
      <c r="F140" s="47" t="s">
        <v>13</v>
      </c>
      <c r="G140" s="49">
        <v>31</v>
      </c>
      <c r="H140" s="92">
        <v>9</v>
      </c>
      <c r="I140" s="49">
        <v>21</v>
      </c>
      <c r="J140" s="49">
        <v>45</v>
      </c>
      <c r="K140" s="49">
        <v>46</v>
      </c>
      <c r="L140" s="49">
        <v>8</v>
      </c>
      <c r="M140" s="22"/>
      <c r="N140" s="22"/>
    </row>
    <row r="141" spans="1:14" ht="15" x14ac:dyDescent="0.25">
      <c r="A141" s="47">
        <f t="shared" si="2"/>
        <v>140</v>
      </c>
      <c r="B141" s="47" t="s">
        <v>152</v>
      </c>
      <c r="C141" s="48">
        <v>42981</v>
      </c>
      <c r="D141" s="47" t="str">
        <f>CHOOSE(WEEKDAY(Tabla4[[#This Row],[Fecha]]),"D","L","M","X","J","V","S")</f>
        <v>D</v>
      </c>
      <c r="E141" s="47">
        <f>WEEKNUM(Tabla4[[#This Row],[Fecha]],21)</f>
        <v>35</v>
      </c>
      <c r="F141" s="47" t="s">
        <v>13</v>
      </c>
      <c r="G141" s="49">
        <v>22</v>
      </c>
      <c r="H141" s="49">
        <v>46</v>
      </c>
      <c r="I141" s="49">
        <v>50</v>
      </c>
      <c r="J141" s="49">
        <v>14</v>
      </c>
      <c r="K141" s="96">
        <v>6</v>
      </c>
      <c r="L141" s="49">
        <v>4</v>
      </c>
      <c r="M141" s="22"/>
      <c r="N141" s="22"/>
    </row>
    <row r="142" spans="1:14" ht="15" x14ac:dyDescent="0.25">
      <c r="A142" s="47">
        <f t="shared" si="2"/>
        <v>141</v>
      </c>
      <c r="B142" s="47" t="s">
        <v>153</v>
      </c>
      <c r="C142" s="48">
        <v>42988</v>
      </c>
      <c r="D142" s="47" t="str">
        <f>CHOOSE(WEEKDAY(Tabla4[[#This Row],[Fecha]]),"D","L","M","X","J","V","S")</f>
        <v>D</v>
      </c>
      <c r="E142" s="47">
        <f>WEEKNUM(Tabla4[[#This Row],[Fecha]],21)</f>
        <v>36</v>
      </c>
      <c r="F142" s="47" t="s">
        <v>13</v>
      </c>
      <c r="G142" s="92">
        <v>9</v>
      </c>
      <c r="H142" s="49">
        <v>12</v>
      </c>
      <c r="I142" s="49">
        <v>47</v>
      </c>
      <c r="J142" s="93">
        <v>7</v>
      </c>
      <c r="K142" s="49">
        <v>33</v>
      </c>
      <c r="L142" s="49">
        <v>6</v>
      </c>
      <c r="M142" s="22"/>
      <c r="N142" s="22"/>
    </row>
    <row r="143" spans="1:14" ht="15" x14ac:dyDescent="0.25">
      <c r="A143" s="47">
        <f t="shared" si="2"/>
        <v>142</v>
      </c>
      <c r="B143" s="47" t="s">
        <v>154</v>
      </c>
      <c r="C143" s="48">
        <v>42995</v>
      </c>
      <c r="D143" s="47" t="str">
        <f>CHOOSE(WEEKDAY(Tabla4[[#This Row],[Fecha]]),"D","L","M","X","J","V","S")</f>
        <v>D</v>
      </c>
      <c r="E143" s="47">
        <f>WEEKNUM(Tabla4[[#This Row],[Fecha]],21)</f>
        <v>37</v>
      </c>
      <c r="F143" s="47" t="s">
        <v>13</v>
      </c>
      <c r="G143" s="49">
        <v>38</v>
      </c>
      <c r="H143" s="49">
        <v>41</v>
      </c>
      <c r="I143" s="49">
        <v>36</v>
      </c>
      <c r="J143" s="90">
        <v>10</v>
      </c>
      <c r="K143" s="49">
        <v>23</v>
      </c>
      <c r="L143" s="49">
        <v>1</v>
      </c>
      <c r="M143" s="22"/>
      <c r="N143" s="22"/>
    </row>
    <row r="144" spans="1:14" ht="15" x14ac:dyDescent="0.25">
      <c r="A144" s="47">
        <f t="shared" si="2"/>
        <v>143</v>
      </c>
      <c r="B144" s="47" t="s">
        <v>155</v>
      </c>
      <c r="C144" s="48">
        <v>43002</v>
      </c>
      <c r="D144" s="47" t="str">
        <f>CHOOSE(WEEKDAY(Tabla4[[#This Row],[Fecha]]),"D","L","M","X","J","V","S")</f>
        <v>D</v>
      </c>
      <c r="E144" s="47">
        <f>WEEKNUM(Tabla4[[#This Row],[Fecha]],21)</f>
        <v>38</v>
      </c>
      <c r="F144" s="47" t="s">
        <v>13</v>
      </c>
      <c r="G144" s="49">
        <v>16</v>
      </c>
      <c r="H144" s="49">
        <v>12</v>
      </c>
      <c r="I144" s="49">
        <v>51</v>
      </c>
      <c r="J144" s="49">
        <v>19</v>
      </c>
      <c r="K144" s="49">
        <v>27</v>
      </c>
      <c r="L144" s="49">
        <v>1</v>
      </c>
      <c r="M144" s="22"/>
      <c r="N144" s="22"/>
    </row>
    <row r="145" spans="1:14" ht="15" x14ac:dyDescent="0.25">
      <c r="A145" s="47">
        <f t="shared" si="2"/>
        <v>144</v>
      </c>
      <c r="B145" s="47" t="s">
        <v>156</v>
      </c>
      <c r="C145" s="48">
        <v>43009</v>
      </c>
      <c r="D145" s="47" t="str">
        <f>CHOOSE(WEEKDAY(Tabla4[[#This Row],[Fecha]]),"D","L","M","X","J","V","S")</f>
        <v>D</v>
      </c>
      <c r="E145" s="47">
        <f>WEEKNUM(Tabla4[[#This Row],[Fecha]],21)</f>
        <v>39</v>
      </c>
      <c r="F145" s="47" t="s">
        <v>13</v>
      </c>
      <c r="G145" s="49">
        <v>53</v>
      </c>
      <c r="H145" s="49">
        <v>43</v>
      </c>
      <c r="I145" s="49">
        <v>48</v>
      </c>
      <c r="J145" s="49">
        <v>19</v>
      </c>
      <c r="K145" s="49">
        <v>34</v>
      </c>
      <c r="L145" s="49">
        <v>5</v>
      </c>
      <c r="M145" s="22"/>
      <c r="N145" s="22"/>
    </row>
    <row r="146" spans="1:14" ht="15" x14ac:dyDescent="0.25">
      <c r="A146" s="47">
        <f t="shared" si="2"/>
        <v>145</v>
      </c>
      <c r="B146" s="47" t="s">
        <v>157</v>
      </c>
      <c r="C146" s="48">
        <v>43016</v>
      </c>
      <c r="D146" s="47" t="str">
        <f>CHOOSE(WEEKDAY(Tabla4[[#This Row],[Fecha]]),"D","L","M","X","J","V","S")</f>
        <v>D</v>
      </c>
      <c r="E146" s="47">
        <f>WEEKNUM(Tabla4[[#This Row],[Fecha]],21)</f>
        <v>40</v>
      </c>
      <c r="F146" s="47" t="s">
        <v>13</v>
      </c>
      <c r="G146" s="49">
        <v>54</v>
      </c>
      <c r="H146" s="49">
        <v>23</v>
      </c>
      <c r="I146" s="49">
        <v>37</v>
      </c>
      <c r="J146" s="49">
        <v>13</v>
      </c>
      <c r="K146" s="90">
        <v>10</v>
      </c>
      <c r="L146" s="49">
        <v>6</v>
      </c>
      <c r="M146" s="22"/>
      <c r="N146" s="22"/>
    </row>
    <row r="147" spans="1:14" ht="15" x14ac:dyDescent="0.25">
      <c r="A147" s="47">
        <f t="shared" si="2"/>
        <v>146</v>
      </c>
      <c r="B147" s="47" t="s">
        <v>158</v>
      </c>
      <c r="C147" s="48">
        <v>43023</v>
      </c>
      <c r="D147" s="47" t="str">
        <f>CHOOSE(WEEKDAY(Tabla4[[#This Row],[Fecha]]),"D","L","M","X","J","V","S")</f>
        <v>D</v>
      </c>
      <c r="E147" s="47">
        <f>WEEKNUM(Tabla4[[#This Row],[Fecha]],21)</f>
        <v>41</v>
      </c>
      <c r="F147" s="47" t="s">
        <v>13</v>
      </c>
      <c r="G147" s="49">
        <v>26</v>
      </c>
      <c r="H147" s="49">
        <v>51</v>
      </c>
      <c r="I147" s="49">
        <v>30</v>
      </c>
      <c r="J147" s="49">
        <v>18</v>
      </c>
      <c r="K147" s="49">
        <v>33</v>
      </c>
      <c r="L147" s="49">
        <v>7</v>
      </c>
      <c r="M147" s="22"/>
      <c r="N147" s="22"/>
    </row>
    <row r="148" spans="1:14" ht="15" x14ac:dyDescent="0.25">
      <c r="A148" s="47">
        <f t="shared" si="2"/>
        <v>147</v>
      </c>
      <c r="B148" s="47" t="s">
        <v>159</v>
      </c>
      <c r="C148" s="48">
        <v>43030</v>
      </c>
      <c r="D148" s="47" t="str">
        <f>CHOOSE(WEEKDAY(Tabla4[[#This Row],[Fecha]]),"D","L","M","X","J","V","S")</f>
        <v>D</v>
      </c>
      <c r="E148" s="47">
        <f>WEEKNUM(Tabla4[[#This Row],[Fecha]],21)</f>
        <v>42</v>
      </c>
      <c r="F148" s="47" t="s">
        <v>13</v>
      </c>
      <c r="G148" s="49">
        <v>27</v>
      </c>
      <c r="H148" s="96">
        <v>6</v>
      </c>
      <c r="I148" s="92">
        <v>9</v>
      </c>
      <c r="J148" s="49">
        <v>20</v>
      </c>
      <c r="K148" s="49">
        <v>43</v>
      </c>
      <c r="L148" s="49">
        <v>3</v>
      </c>
      <c r="M148" s="22"/>
      <c r="N148" s="22"/>
    </row>
    <row r="149" spans="1:14" ht="15" x14ac:dyDescent="0.25">
      <c r="A149" s="47">
        <f t="shared" si="2"/>
        <v>148</v>
      </c>
      <c r="B149" s="47" t="s">
        <v>160</v>
      </c>
      <c r="C149" s="48">
        <v>43037</v>
      </c>
      <c r="D149" s="47" t="str">
        <f>CHOOSE(WEEKDAY(Tabla4[[#This Row],[Fecha]]),"D","L","M","X","J","V","S")</f>
        <v>D</v>
      </c>
      <c r="E149" s="47">
        <f>WEEKNUM(Tabla4[[#This Row],[Fecha]],21)</f>
        <v>43</v>
      </c>
      <c r="F149" s="47" t="s">
        <v>13</v>
      </c>
      <c r="G149" s="49">
        <v>54</v>
      </c>
      <c r="H149" s="49">
        <v>21</v>
      </c>
      <c r="I149" s="49">
        <v>51</v>
      </c>
      <c r="J149" s="82">
        <v>11</v>
      </c>
      <c r="K149" s="92">
        <v>9</v>
      </c>
      <c r="L149" s="49">
        <v>4</v>
      </c>
      <c r="M149" s="22"/>
      <c r="N149" s="22"/>
    </row>
    <row r="150" spans="1:14" ht="15" x14ac:dyDescent="0.25">
      <c r="A150" s="47">
        <f t="shared" si="2"/>
        <v>149</v>
      </c>
      <c r="B150" s="47" t="s">
        <v>161</v>
      </c>
      <c r="C150" s="48">
        <v>43044</v>
      </c>
      <c r="D150" s="47" t="str">
        <f>CHOOSE(WEEKDAY(Tabla4[[#This Row],[Fecha]]),"D","L","M","X","J","V","S")</f>
        <v>D</v>
      </c>
      <c r="E150" s="47">
        <f>WEEKNUM(Tabla4[[#This Row],[Fecha]],21)</f>
        <v>44</v>
      </c>
      <c r="F150" s="47" t="s">
        <v>13</v>
      </c>
      <c r="G150" s="90">
        <v>10</v>
      </c>
      <c r="H150" s="83">
        <v>2</v>
      </c>
      <c r="I150" s="49">
        <v>22</v>
      </c>
      <c r="J150" s="49">
        <v>39</v>
      </c>
      <c r="K150" s="49">
        <v>17</v>
      </c>
      <c r="L150" s="49">
        <v>2</v>
      </c>
      <c r="M150" s="22"/>
      <c r="N150" s="22"/>
    </row>
    <row r="151" spans="1:14" ht="15" x14ac:dyDescent="0.25">
      <c r="A151" s="47">
        <f t="shared" si="2"/>
        <v>150</v>
      </c>
      <c r="B151" s="47" t="s">
        <v>162</v>
      </c>
      <c r="C151" s="48">
        <v>43051</v>
      </c>
      <c r="D151" s="47" t="str">
        <f>CHOOSE(WEEKDAY(Tabla4[[#This Row],[Fecha]]),"D","L","M","X","J","V","S")</f>
        <v>D</v>
      </c>
      <c r="E151" s="47">
        <f>WEEKNUM(Tabla4[[#This Row],[Fecha]],21)</f>
        <v>45</v>
      </c>
      <c r="F151" s="47" t="s">
        <v>13</v>
      </c>
      <c r="G151" s="49">
        <v>37</v>
      </c>
      <c r="H151" s="49">
        <v>30</v>
      </c>
      <c r="I151" s="49">
        <v>44</v>
      </c>
      <c r="J151" s="82">
        <v>11</v>
      </c>
      <c r="K151" s="49">
        <v>49</v>
      </c>
      <c r="L151" s="49">
        <v>4</v>
      </c>
      <c r="M151" s="22"/>
      <c r="N151" s="22"/>
    </row>
    <row r="152" spans="1:14" ht="15" x14ac:dyDescent="0.25">
      <c r="A152" s="47">
        <f t="shared" si="2"/>
        <v>151</v>
      </c>
      <c r="B152" s="47" t="s">
        <v>163</v>
      </c>
      <c r="C152" s="48">
        <v>43058</v>
      </c>
      <c r="D152" s="47" t="str">
        <f>CHOOSE(WEEKDAY(Tabla4[[#This Row],[Fecha]]),"D","L","M","X","J","V","S")</f>
        <v>D</v>
      </c>
      <c r="E152" s="47">
        <f>WEEKNUM(Tabla4[[#This Row],[Fecha]],21)</f>
        <v>46</v>
      </c>
      <c r="F152" s="47" t="s">
        <v>13</v>
      </c>
      <c r="G152" s="82">
        <v>11</v>
      </c>
      <c r="H152" s="92">
        <v>9</v>
      </c>
      <c r="I152" s="49">
        <v>36</v>
      </c>
      <c r="J152" s="49">
        <v>12</v>
      </c>
      <c r="K152" s="49">
        <v>53</v>
      </c>
      <c r="L152" s="49">
        <v>9</v>
      </c>
      <c r="M152" s="22"/>
      <c r="N152" s="22"/>
    </row>
    <row r="153" spans="1:14" ht="15" x14ac:dyDescent="0.25">
      <c r="A153" s="47">
        <f t="shared" si="2"/>
        <v>152</v>
      </c>
      <c r="B153" s="47" t="s">
        <v>164</v>
      </c>
      <c r="C153" s="48">
        <v>43065</v>
      </c>
      <c r="D153" s="47" t="str">
        <f>CHOOSE(WEEKDAY(Tabla4[[#This Row],[Fecha]]),"D","L","M","X","J","V","S")</f>
        <v>D</v>
      </c>
      <c r="E153" s="47">
        <f>WEEKNUM(Tabla4[[#This Row],[Fecha]],21)</f>
        <v>47</v>
      </c>
      <c r="F153" s="47" t="s">
        <v>13</v>
      </c>
      <c r="G153" s="80">
        <v>3</v>
      </c>
      <c r="H153" s="49">
        <v>39</v>
      </c>
      <c r="I153" s="49">
        <v>24</v>
      </c>
      <c r="J153" s="49">
        <v>50</v>
      </c>
      <c r="K153" s="49">
        <v>54</v>
      </c>
      <c r="L153" s="49">
        <v>6</v>
      </c>
      <c r="M153" s="22"/>
      <c r="N153" s="22"/>
    </row>
    <row r="154" spans="1:14" ht="15" x14ac:dyDescent="0.25">
      <c r="A154" s="47">
        <f t="shared" si="2"/>
        <v>153</v>
      </c>
      <c r="B154" s="47" t="s">
        <v>165</v>
      </c>
      <c r="C154" s="48">
        <v>43072</v>
      </c>
      <c r="D154" s="47" t="str">
        <f>CHOOSE(WEEKDAY(Tabla4[[#This Row],[Fecha]]),"D","L","M","X","J","V","S")</f>
        <v>D</v>
      </c>
      <c r="E154" s="47">
        <f>WEEKNUM(Tabla4[[#This Row],[Fecha]],21)</f>
        <v>48</v>
      </c>
      <c r="F154" s="47" t="s">
        <v>13</v>
      </c>
      <c r="G154" s="82">
        <v>1</v>
      </c>
      <c r="H154" s="82">
        <v>11</v>
      </c>
      <c r="I154" s="49">
        <v>18</v>
      </c>
      <c r="J154" s="49">
        <v>50</v>
      </c>
      <c r="K154" s="49">
        <v>40</v>
      </c>
      <c r="L154" s="49">
        <v>6</v>
      </c>
      <c r="M154" s="22"/>
      <c r="N154" s="22"/>
    </row>
    <row r="155" spans="1:14" ht="15" x14ac:dyDescent="0.25">
      <c r="A155" s="47">
        <f t="shared" si="2"/>
        <v>154</v>
      </c>
      <c r="B155" s="47" t="s">
        <v>166</v>
      </c>
      <c r="C155" s="48">
        <v>43079</v>
      </c>
      <c r="D155" s="47" t="str">
        <f>CHOOSE(WEEKDAY(Tabla4[[#This Row],[Fecha]]),"D","L","M","X","J","V","S")</f>
        <v>D</v>
      </c>
      <c r="E155" s="47">
        <f>WEEKNUM(Tabla4[[#This Row],[Fecha]],21)</f>
        <v>49</v>
      </c>
      <c r="F155" s="47" t="s">
        <v>13</v>
      </c>
      <c r="G155" s="82">
        <v>11</v>
      </c>
      <c r="H155" s="80">
        <v>3</v>
      </c>
      <c r="I155" s="49">
        <v>49</v>
      </c>
      <c r="J155" s="81">
        <v>8</v>
      </c>
      <c r="K155" s="82">
        <v>1</v>
      </c>
      <c r="L155" s="49">
        <v>5</v>
      </c>
      <c r="M155" s="22"/>
      <c r="N155" s="22"/>
    </row>
    <row r="156" spans="1:14" ht="15" x14ac:dyDescent="0.25">
      <c r="A156" s="47">
        <f t="shared" si="2"/>
        <v>155</v>
      </c>
      <c r="B156" s="47" t="s">
        <v>167</v>
      </c>
      <c r="C156" s="48">
        <v>43086</v>
      </c>
      <c r="D156" s="47" t="str">
        <f>CHOOSE(WEEKDAY(Tabla4[[#This Row],[Fecha]]),"D","L","M","X","J","V","S")</f>
        <v>D</v>
      </c>
      <c r="E156" s="47">
        <f>WEEKNUM(Tabla4[[#This Row],[Fecha]],21)</f>
        <v>50</v>
      </c>
      <c r="F156" s="47" t="s">
        <v>13</v>
      </c>
      <c r="G156" s="49">
        <v>48</v>
      </c>
      <c r="H156" s="49">
        <v>28</v>
      </c>
      <c r="I156" s="49">
        <v>20</v>
      </c>
      <c r="J156" s="81">
        <v>8</v>
      </c>
      <c r="K156" s="83">
        <v>2</v>
      </c>
      <c r="L156" s="49">
        <v>4</v>
      </c>
      <c r="M156" s="22"/>
      <c r="N156" s="22"/>
    </row>
    <row r="157" spans="1:14" ht="15" x14ac:dyDescent="0.25">
      <c r="A157" s="47">
        <f t="shared" si="2"/>
        <v>156</v>
      </c>
      <c r="B157" s="47" t="s">
        <v>168</v>
      </c>
      <c r="C157" s="48">
        <v>43093</v>
      </c>
      <c r="D157" s="47" t="str">
        <f>CHOOSE(WEEKDAY(Tabla4[[#This Row],[Fecha]]),"D","L","M","X","J","V","S")</f>
        <v>D</v>
      </c>
      <c r="E157" s="47">
        <f>WEEKNUM(Tabla4[[#This Row],[Fecha]],21)</f>
        <v>51</v>
      </c>
      <c r="F157" s="47" t="s">
        <v>13</v>
      </c>
      <c r="G157" s="93">
        <v>7</v>
      </c>
      <c r="H157" s="49">
        <v>34</v>
      </c>
      <c r="I157" s="96">
        <v>6</v>
      </c>
      <c r="J157" s="49">
        <v>42</v>
      </c>
      <c r="K157" s="49">
        <v>53</v>
      </c>
      <c r="L157" s="49">
        <v>9</v>
      </c>
      <c r="M157" s="22"/>
      <c r="N157" s="22"/>
    </row>
    <row r="158" spans="1:14" ht="15" x14ac:dyDescent="0.25">
      <c r="A158" s="47">
        <f t="shared" si="2"/>
        <v>157</v>
      </c>
      <c r="B158" s="47" t="s">
        <v>169</v>
      </c>
      <c r="C158" s="48">
        <v>43100</v>
      </c>
      <c r="D158" s="47" t="str">
        <f>CHOOSE(WEEKDAY(Tabla4[[#This Row],[Fecha]]),"D","L","M","X","J","V","S")</f>
        <v>D</v>
      </c>
      <c r="E158" s="47">
        <f>WEEKNUM(Tabla4[[#This Row],[Fecha]],21)</f>
        <v>52</v>
      </c>
      <c r="F158" s="47" t="s">
        <v>13</v>
      </c>
      <c r="G158" s="49">
        <v>31</v>
      </c>
      <c r="H158" s="49">
        <v>52</v>
      </c>
      <c r="I158" s="49">
        <v>26</v>
      </c>
      <c r="J158" s="90">
        <v>10</v>
      </c>
      <c r="K158" s="49">
        <v>12</v>
      </c>
      <c r="L158" s="49">
        <v>2</v>
      </c>
      <c r="M158" s="22"/>
      <c r="N158" s="22"/>
    </row>
    <row r="159" spans="1:14" ht="15" x14ac:dyDescent="0.25">
      <c r="A159" s="47">
        <f t="shared" si="2"/>
        <v>158</v>
      </c>
      <c r="B159" s="47" t="s">
        <v>170</v>
      </c>
      <c r="C159" s="48">
        <v>43107</v>
      </c>
      <c r="D159" s="47" t="str">
        <f>CHOOSE(WEEKDAY(Tabla4[[#This Row],[Fecha]]),"D","L","M","X","J","V","S")</f>
        <v>D</v>
      </c>
      <c r="E159" s="47">
        <f>WEEKNUM(Tabla4[[#This Row],[Fecha]],21)</f>
        <v>1</v>
      </c>
      <c r="F159" s="47" t="s">
        <v>13</v>
      </c>
      <c r="G159" s="49">
        <v>25</v>
      </c>
      <c r="H159" s="49">
        <v>29</v>
      </c>
      <c r="I159" s="49">
        <v>52</v>
      </c>
      <c r="J159" s="49">
        <v>37</v>
      </c>
      <c r="K159" s="95">
        <v>5</v>
      </c>
      <c r="L159" s="49">
        <v>2</v>
      </c>
      <c r="M159" s="22"/>
      <c r="N159" s="22"/>
    </row>
    <row r="160" spans="1:14" ht="15" x14ac:dyDescent="0.25">
      <c r="A160" s="47">
        <f t="shared" si="2"/>
        <v>159</v>
      </c>
      <c r="B160" s="47" t="s">
        <v>171</v>
      </c>
      <c r="C160" s="48">
        <v>43114</v>
      </c>
      <c r="D160" s="47" t="str">
        <f>CHOOSE(WEEKDAY(Tabla4[[#This Row],[Fecha]]),"D","L","M","X","J","V","S")</f>
        <v>D</v>
      </c>
      <c r="E160" s="47">
        <f>WEEKNUM(Tabla4[[#This Row],[Fecha]],21)</f>
        <v>2</v>
      </c>
      <c r="F160" s="47" t="s">
        <v>13</v>
      </c>
      <c r="G160" s="82">
        <v>11</v>
      </c>
      <c r="H160" s="49">
        <v>33</v>
      </c>
      <c r="I160" s="80">
        <v>3</v>
      </c>
      <c r="J160" s="95">
        <v>5</v>
      </c>
      <c r="K160" s="49">
        <v>26</v>
      </c>
      <c r="L160" s="49">
        <v>1</v>
      </c>
      <c r="M160" s="22"/>
      <c r="N160" s="22"/>
    </row>
    <row r="161" spans="1:14" ht="15" x14ac:dyDescent="0.25">
      <c r="A161" s="47">
        <f t="shared" si="2"/>
        <v>160</v>
      </c>
      <c r="B161" s="47" t="s">
        <v>172</v>
      </c>
      <c r="C161" s="48">
        <v>43121</v>
      </c>
      <c r="D161" s="47" t="str">
        <f>CHOOSE(WEEKDAY(Tabla4[[#This Row],[Fecha]]),"D","L","M","X","J","V","S")</f>
        <v>D</v>
      </c>
      <c r="E161" s="47">
        <f>WEEKNUM(Tabla4[[#This Row],[Fecha]],21)</f>
        <v>3</v>
      </c>
      <c r="F161" s="47" t="s">
        <v>13</v>
      </c>
      <c r="G161" s="49">
        <v>46</v>
      </c>
      <c r="H161" s="92">
        <v>9</v>
      </c>
      <c r="I161" s="49">
        <v>29</v>
      </c>
      <c r="J161" s="84">
        <v>4</v>
      </c>
      <c r="K161" s="82">
        <v>11</v>
      </c>
      <c r="L161" s="49">
        <v>1</v>
      </c>
      <c r="M161" s="22"/>
      <c r="N161" s="22"/>
    </row>
    <row r="162" spans="1:14" ht="15" x14ac:dyDescent="0.25">
      <c r="A162" s="47">
        <f t="shared" si="2"/>
        <v>161</v>
      </c>
      <c r="B162" s="47" t="s">
        <v>173</v>
      </c>
      <c r="C162" s="48">
        <v>43128</v>
      </c>
      <c r="D162" s="47" t="str">
        <f>CHOOSE(WEEKDAY(Tabla4[[#This Row],[Fecha]]),"D","L","M","X","J","V","S")</f>
        <v>D</v>
      </c>
      <c r="E162" s="47">
        <f>WEEKNUM(Tabla4[[#This Row],[Fecha]],21)</f>
        <v>4</v>
      </c>
      <c r="F162" s="47" t="s">
        <v>13</v>
      </c>
      <c r="G162" s="95">
        <v>5</v>
      </c>
      <c r="H162" s="49">
        <v>45</v>
      </c>
      <c r="I162" s="49">
        <v>41</v>
      </c>
      <c r="J162" s="80">
        <v>3</v>
      </c>
      <c r="K162" s="82">
        <v>11</v>
      </c>
      <c r="L162" s="49">
        <v>2</v>
      </c>
      <c r="M162" s="22"/>
      <c r="N162" s="22"/>
    </row>
    <row r="163" spans="1:14" ht="15" x14ac:dyDescent="0.25">
      <c r="A163" s="47">
        <f t="shared" si="2"/>
        <v>162</v>
      </c>
      <c r="B163" s="47" t="s">
        <v>174</v>
      </c>
      <c r="C163" s="48">
        <v>43135</v>
      </c>
      <c r="D163" s="47" t="str">
        <f>CHOOSE(WEEKDAY(Tabla4[[#This Row],[Fecha]]),"D","L","M","X","J","V","S")</f>
        <v>D</v>
      </c>
      <c r="E163" s="47">
        <f>WEEKNUM(Tabla4[[#This Row],[Fecha]],21)</f>
        <v>5</v>
      </c>
      <c r="F163" s="47" t="s">
        <v>13</v>
      </c>
      <c r="G163" s="49">
        <v>17</v>
      </c>
      <c r="H163" s="49">
        <v>53</v>
      </c>
      <c r="I163" s="49">
        <v>15</v>
      </c>
      <c r="J163" s="80">
        <v>3</v>
      </c>
      <c r="K163" s="49">
        <v>52</v>
      </c>
      <c r="L163" s="49">
        <v>4</v>
      </c>
      <c r="M163" s="22"/>
      <c r="N163" s="22"/>
    </row>
    <row r="164" spans="1:14" ht="15" x14ac:dyDescent="0.25">
      <c r="A164" s="47">
        <f t="shared" si="2"/>
        <v>163</v>
      </c>
      <c r="B164" s="47" t="s">
        <v>175</v>
      </c>
      <c r="C164" s="48">
        <v>43142</v>
      </c>
      <c r="D164" s="47" t="str">
        <f>CHOOSE(WEEKDAY(Tabla4[[#This Row],[Fecha]]),"D","L","M","X","J","V","S")</f>
        <v>D</v>
      </c>
      <c r="E164" s="47">
        <f>WEEKNUM(Tabla4[[#This Row],[Fecha]],21)</f>
        <v>6</v>
      </c>
      <c r="F164" s="47" t="s">
        <v>13</v>
      </c>
      <c r="G164" s="82">
        <v>1</v>
      </c>
      <c r="H164" s="49">
        <v>40</v>
      </c>
      <c r="I164" s="49">
        <v>29</v>
      </c>
      <c r="J164" s="96">
        <v>6</v>
      </c>
      <c r="K164" s="80">
        <v>3</v>
      </c>
      <c r="L164" s="49">
        <v>2</v>
      </c>
      <c r="M164" s="22"/>
      <c r="N164" s="22"/>
    </row>
    <row r="165" spans="1:14" ht="15" x14ac:dyDescent="0.25">
      <c r="A165" s="47">
        <f t="shared" si="2"/>
        <v>164</v>
      </c>
      <c r="B165" s="47" t="s">
        <v>176</v>
      </c>
      <c r="C165" s="48">
        <v>43149</v>
      </c>
      <c r="D165" s="47" t="str">
        <f>CHOOSE(WEEKDAY(Tabla4[[#This Row],[Fecha]]),"D","L","M","X","J","V","S")</f>
        <v>D</v>
      </c>
      <c r="E165" s="47">
        <f>WEEKNUM(Tabla4[[#This Row],[Fecha]],21)</f>
        <v>7</v>
      </c>
      <c r="F165" s="47" t="s">
        <v>13</v>
      </c>
      <c r="G165" s="49">
        <v>42</v>
      </c>
      <c r="H165" s="49">
        <v>23</v>
      </c>
      <c r="I165" s="49">
        <v>30</v>
      </c>
      <c r="J165" s="49">
        <v>51</v>
      </c>
      <c r="K165" s="49">
        <v>54</v>
      </c>
      <c r="L165" s="49">
        <v>7</v>
      </c>
      <c r="M165" s="22"/>
      <c r="N165" s="22"/>
    </row>
    <row r="166" spans="1:14" ht="15" x14ac:dyDescent="0.25">
      <c r="A166" s="47">
        <f t="shared" si="2"/>
        <v>165</v>
      </c>
      <c r="B166" s="47" t="s">
        <v>177</v>
      </c>
      <c r="C166" s="48">
        <v>43156</v>
      </c>
      <c r="D166" s="47" t="str">
        <f>CHOOSE(WEEKDAY(Tabla4[[#This Row],[Fecha]]),"D","L","M","X","J","V","S")</f>
        <v>D</v>
      </c>
      <c r="E166" s="47">
        <f>WEEKNUM(Tabla4[[#This Row],[Fecha]],21)</f>
        <v>8</v>
      </c>
      <c r="F166" s="47" t="s">
        <v>13</v>
      </c>
      <c r="G166" s="49">
        <v>17</v>
      </c>
      <c r="H166" s="49">
        <v>40</v>
      </c>
      <c r="I166" s="49">
        <v>33</v>
      </c>
      <c r="J166" s="84">
        <v>4</v>
      </c>
      <c r="K166" s="49">
        <v>25</v>
      </c>
      <c r="L166" s="49">
        <v>5</v>
      </c>
      <c r="M166" s="22"/>
      <c r="N166" s="22"/>
    </row>
    <row r="167" spans="1:14" ht="15" x14ac:dyDescent="0.25">
      <c r="A167" s="47">
        <f t="shared" si="2"/>
        <v>166</v>
      </c>
      <c r="B167" s="47" t="s">
        <v>178</v>
      </c>
      <c r="C167" s="48">
        <v>43163</v>
      </c>
      <c r="D167" s="47" t="str">
        <f>CHOOSE(WEEKDAY(Tabla4[[#This Row],[Fecha]]),"D","L","M","X","J","V","S")</f>
        <v>D</v>
      </c>
      <c r="E167" s="47">
        <f>WEEKNUM(Tabla4[[#This Row],[Fecha]],21)</f>
        <v>9</v>
      </c>
      <c r="F167" s="47" t="s">
        <v>13</v>
      </c>
      <c r="G167" s="49">
        <v>41</v>
      </c>
      <c r="H167" s="82">
        <v>1</v>
      </c>
      <c r="I167" s="49">
        <v>43</v>
      </c>
      <c r="J167" s="49">
        <v>23</v>
      </c>
      <c r="K167" s="49">
        <v>50</v>
      </c>
      <c r="L167" s="49">
        <v>4</v>
      </c>
      <c r="M167" s="22"/>
      <c r="N167" s="22"/>
    </row>
    <row r="168" spans="1:14" ht="15" x14ac:dyDescent="0.25">
      <c r="A168" s="47">
        <f t="shared" si="2"/>
        <v>167</v>
      </c>
      <c r="B168" s="47" t="s">
        <v>179</v>
      </c>
      <c r="C168" s="48">
        <v>43170</v>
      </c>
      <c r="D168" s="47" t="str">
        <f>CHOOSE(WEEKDAY(Tabla4[[#This Row],[Fecha]]),"D","L","M","X","J","V","S")</f>
        <v>D</v>
      </c>
      <c r="E168" s="47">
        <f>WEEKNUM(Tabla4[[#This Row],[Fecha]],21)</f>
        <v>10</v>
      </c>
      <c r="F168" s="47" t="s">
        <v>13</v>
      </c>
      <c r="G168" s="49">
        <v>37</v>
      </c>
      <c r="H168" s="49">
        <v>48</v>
      </c>
      <c r="I168" s="84">
        <v>4</v>
      </c>
      <c r="J168" s="49">
        <v>31</v>
      </c>
      <c r="K168" s="92">
        <v>9</v>
      </c>
      <c r="L168" s="49">
        <v>6</v>
      </c>
      <c r="M168" s="22"/>
      <c r="N168" s="22"/>
    </row>
    <row r="169" spans="1:14" ht="15" x14ac:dyDescent="0.25">
      <c r="A169" s="47">
        <f t="shared" si="2"/>
        <v>168</v>
      </c>
      <c r="B169" s="47" t="s">
        <v>180</v>
      </c>
      <c r="C169" s="48">
        <v>43177</v>
      </c>
      <c r="D169" s="47" t="str">
        <f>CHOOSE(WEEKDAY(Tabla4[[#This Row],[Fecha]]),"D","L","M","X","J","V","S")</f>
        <v>D</v>
      </c>
      <c r="E169" s="47">
        <f>WEEKNUM(Tabla4[[#This Row],[Fecha]],21)</f>
        <v>11</v>
      </c>
      <c r="F169" s="47" t="s">
        <v>13</v>
      </c>
      <c r="G169" s="49">
        <v>13</v>
      </c>
      <c r="H169" s="95">
        <v>5</v>
      </c>
      <c r="I169" s="80">
        <v>3</v>
      </c>
      <c r="J169" s="49">
        <v>20</v>
      </c>
      <c r="K169" s="84">
        <v>4</v>
      </c>
      <c r="L169" s="49">
        <v>9</v>
      </c>
      <c r="M169" s="22"/>
      <c r="N169" s="22"/>
    </row>
    <row r="170" spans="1:14" ht="15" x14ac:dyDescent="0.25">
      <c r="A170" s="47">
        <f t="shared" si="2"/>
        <v>169</v>
      </c>
      <c r="B170" s="47" t="s">
        <v>181</v>
      </c>
      <c r="C170" s="48">
        <v>43184</v>
      </c>
      <c r="D170" s="47" t="str">
        <f>CHOOSE(WEEKDAY(Tabla4[[#This Row],[Fecha]]),"D","L","M","X","J","V","S")</f>
        <v>D</v>
      </c>
      <c r="E170" s="47">
        <f>WEEKNUM(Tabla4[[#This Row],[Fecha]],21)</f>
        <v>12</v>
      </c>
      <c r="F170" s="47" t="s">
        <v>13</v>
      </c>
      <c r="G170" s="81">
        <v>8</v>
      </c>
      <c r="H170" s="49">
        <v>37</v>
      </c>
      <c r="I170" s="80">
        <v>3</v>
      </c>
      <c r="J170" s="92">
        <v>9</v>
      </c>
      <c r="K170" s="49">
        <v>20</v>
      </c>
      <c r="L170" s="49">
        <v>5</v>
      </c>
      <c r="M170" s="22"/>
      <c r="N170" s="22"/>
    </row>
    <row r="171" spans="1:14" ht="15" x14ac:dyDescent="0.25">
      <c r="A171" s="47">
        <f t="shared" si="2"/>
        <v>170</v>
      </c>
      <c r="B171" s="47" t="s">
        <v>182</v>
      </c>
      <c r="C171" s="48">
        <v>43191</v>
      </c>
      <c r="D171" s="47" t="str">
        <f>CHOOSE(WEEKDAY(Tabla4[[#This Row],[Fecha]]),"D","L","M","X","J","V","S")</f>
        <v>D</v>
      </c>
      <c r="E171" s="47">
        <f>WEEKNUM(Tabla4[[#This Row],[Fecha]],21)</f>
        <v>13</v>
      </c>
      <c r="F171" s="47" t="s">
        <v>13</v>
      </c>
      <c r="G171" s="49">
        <v>30</v>
      </c>
      <c r="H171" s="49">
        <v>53</v>
      </c>
      <c r="I171" s="49">
        <v>27</v>
      </c>
      <c r="J171" s="49">
        <v>38</v>
      </c>
      <c r="K171" s="80">
        <v>3</v>
      </c>
      <c r="L171" s="49">
        <v>7</v>
      </c>
      <c r="M171" s="22"/>
      <c r="N171" s="22"/>
    </row>
    <row r="172" spans="1:14" ht="15" x14ac:dyDescent="0.25">
      <c r="A172" s="47">
        <f t="shared" si="2"/>
        <v>171</v>
      </c>
      <c r="B172" s="47" t="s">
        <v>183</v>
      </c>
      <c r="C172" s="48">
        <v>43198</v>
      </c>
      <c r="D172" s="47" t="str">
        <f>CHOOSE(WEEKDAY(Tabla4[[#This Row],[Fecha]]),"D","L","M","X","J","V","S")</f>
        <v>D</v>
      </c>
      <c r="E172" s="47">
        <f>WEEKNUM(Tabla4[[#This Row],[Fecha]],21)</f>
        <v>14</v>
      </c>
      <c r="F172" s="47" t="s">
        <v>13</v>
      </c>
      <c r="G172" s="49">
        <v>22</v>
      </c>
      <c r="H172" s="49">
        <v>30</v>
      </c>
      <c r="I172" s="49">
        <v>33</v>
      </c>
      <c r="J172" s="49">
        <v>23</v>
      </c>
      <c r="K172" s="49">
        <v>31</v>
      </c>
      <c r="L172" s="49">
        <v>9</v>
      </c>
      <c r="M172" s="22"/>
      <c r="N172" s="22"/>
    </row>
    <row r="173" spans="1:14" ht="15" x14ac:dyDescent="0.25">
      <c r="A173" s="47">
        <f t="shared" si="2"/>
        <v>172</v>
      </c>
      <c r="B173" s="47" t="s">
        <v>184</v>
      </c>
      <c r="C173" s="48">
        <v>43205</v>
      </c>
      <c r="D173" s="47" t="str">
        <f>CHOOSE(WEEKDAY(Tabla4[[#This Row],[Fecha]]),"D","L","M","X","J","V","S")</f>
        <v>D</v>
      </c>
      <c r="E173" s="47">
        <f>WEEKNUM(Tabla4[[#This Row],[Fecha]],21)</f>
        <v>15</v>
      </c>
      <c r="F173" s="47" t="s">
        <v>13</v>
      </c>
      <c r="G173" s="83">
        <v>2</v>
      </c>
      <c r="H173" s="49">
        <v>25</v>
      </c>
      <c r="I173" s="49">
        <v>12</v>
      </c>
      <c r="J173" s="49">
        <v>52</v>
      </c>
      <c r="K173" s="49">
        <v>42</v>
      </c>
      <c r="L173" s="49">
        <v>0</v>
      </c>
      <c r="M173" s="22"/>
      <c r="N173" s="22"/>
    </row>
    <row r="174" spans="1:14" ht="15" x14ac:dyDescent="0.25">
      <c r="A174" s="47">
        <f t="shared" si="2"/>
        <v>173</v>
      </c>
      <c r="B174" s="47" t="s">
        <v>185</v>
      </c>
      <c r="C174" s="48">
        <v>43212</v>
      </c>
      <c r="D174" s="47" t="str">
        <f>CHOOSE(WEEKDAY(Tabla4[[#This Row],[Fecha]]),"D","L","M","X","J","V","S")</f>
        <v>D</v>
      </c>
      <c r="E174" s="47">
        <f>WEEKNUM(Tabla4[[#This Row],[Fecha]],21)</f>
        <v>16</v>
      </c>
      <c r="F174" s="47" t="s">
        <v>13</v>
      </c>
      <c r="G174" s="49">
        <v>26</v>
      </c>
      <c r="H174" s="49">
        <v>24</v>
      </c>
      <c r="I174" s="82">
        <v>11</v>
      </c>
      <c r="J174" s="49">
        <v>13</v>
      </c>
      <c r="K174" s="49">
        <v>41</v>
      </c>
      <c r="L174" s="49">
        <v>2</v>
      </c>
      <c r="M174" s="22"/>
      <c r="N174" s="22"/>
    </row>
    <row r="175" spans="1:14" ht="15" x14ac:dyDescent="0.25">
      <c r="A175" s="47">
        <f t="shared" si="2"/>
        <v>174</v>
      </c>
      <c r="B175" s="47" t="s">
        <v>186</v>
      </c>
      <c r="C175" s="48">
        <v>43219</v>
      </c>
      <c r="D175" s="47" t="str">
        <f>CHOOSE(WEEKDAY(Tabla4[[#This Row],[Fecha]]),"D","L","M","X","J","V","S")</f>
        <v>D</v>
      </c>
      <c r="E175" s="47">
        <f>WEEKNUM(Tabla4[[#This Row],[Fecha]],21)</f>
        <v>17</v>
      </c>
      <c r="F175" s="47" t="s">
        <v>13</v>
      </c>
      <c r="G175" s="49">
        <v>21</v>
      </c>
      <c r="H175" s="49">
        <v>42</v>
      </c>
      <c r="I175" s="49">
        <v>52</v>
      </c>
      <c r="J175" s="49">
        <v>13</v>
      </c>
      <c r="K175" s="49">
        <v>40</v>
      </c>
      <c r="L175" s="49">
        <v>7</v>
      </c>
      <c r="M175" s="22"/>
      <c r="N175" s="22"/>
    </row>
    <row r="176" spans="1:14" ht="15" x14ac:dyDescent="0.25">
      <c r="A176" s="47">
        <f t="shared" si="2"/>
        <v>175</v>
      </c>
      <c r="B176" s="47" t="s">
        <v>187</v>
      </c>
      <c r="C176" s="48">
        <v>43226</v>
      </c>
      <c r="D176" s="47" t="str">
        <f>CHOOSE(WEEKDAY(Tabla4[[#This Row],[Fecha]]),"D","L","M","X","J","V","S")</f>
        <v>D</v>
      </c>
      <c r="E176" s="47">
        <f>WEEKNUM(Tabla4[[#This Row],[Fecha]],21)</f>
        <v>18</v>
      </c>
      <c r="F176" s="47" t="s">
        <v>13</v>
      </c>
      <c r="G176" s="49">
        <v>33</v>
      </c>
      <c r="H176" s="49">
        <v>43</v>
      </c>
      <c r="I176" s="49">
        <v>39</v>
      </c>
      <c r="J176" s="49">
        <v>50</v>
      </c>
      <c r="K176" s="49">
        <v>21</v>
      </c>
      <c r="L176" s="49">
        <v>2</v>
      </c>
      <c r="M176" s="22"/>
      <c r="N176" s="22"/>
    </row>
    <row r="177" spans="1:14" ht="15" x14ac:dyDescent="0.25">
      <c r="A177" s="47">
        <f t="shared" si="2"/>
        <v>176</v>
      </c>
      <c r="B177" s="47" t="s">
        <v>188</v>
      </c>
      <c r="C177" s="48">
        <v>43233</v>
      </c>
      <c r="D177" s="47" t="str">
        <f>CHOOSE(WEEKDAY(Tabla4[[#This Row],[Fecha]]),"D","L","M","X","J","V","S")</f>
        <v>D</v>
      </c>
      <c r="E177" s="47">
        <f>WEEKNUM(Tabla4[[#This Row],[Fecha]],21)</f>
        <v>19</v>
      </c>
      <c r="F177" s="47" t="s">
        <v>13</v>
      </c>
      <c r="G177" s="49">
        <v>21</v>
      </c>
      <c r="H177" s="49">
        <v>34</v>
      </c>
      <c r="I177" s="49">
        <v>47</v>
      </c>
      <c r="J177" s="81">
        <v>8</v>
      </c>
      <c r="K177" s="49">
        <v>12</v>
      </c>
      <c r="L177" s="49">
        <v>0</v>
      </c>
      <c r="M177" s="22"/>
      <c r="N177" s="22"/>
    </row>
    <row r="178" spans="1:14" ht="15" x14ac:dyDescent="0.25">
      <c r="A178" s="47">
        <f t="shared" si="2"/>
        <v>177</v>
      </c>
      <c r="B178" s="47" t="s">
        <v>189</v>
      </c>
      <c r="C178" s="48">
        <v>43240</v>
      </c>
      <c r="D178" s="47" t="str">
        <f>CHOOSE(WEEKDAY(Tabla4[[#This Row],[Fecha]]),"D","L","M","X","J","V","S")</f>
        <v>D</v>
      </c>
      <c r="E178" s="47">
        <f>WEEKNUM(Tabla4[[#This Row],[Fecha]],21)</f>
        <v>20</v>
      </c>
      <c r="F178" s="47" t="s">
        <v>13</v>
      </c>
      <c r="G178" s="49">
        <v>27</v>
      </c>
      <c r="H178" s="49">
        <v>44</v>
      </c>
      <c r="I178" s="49">
        <v>35</v>
      </c>
      <c r="J178" s="49">
        <v>34</v>
      </c>
      <c r="K178" s="49">
        <v>24</v>
      </c>
      <c r="L178" s="49">
        <v>8</v>
      </c>
      <c r="M178" s="22"/>
      <c r="N178" s="22"/>
    </row>
    <row r="179" spans="1:14" ht="15" x14ac:dyDescent="0.25">
      <c r="A179" s="47">
        <f t="shared" si="2"/>
        <v>178</v>
      </c>
      <c r="B179" s="47" t="s">
        <v>190</v>
      </c>
      <c r="C179" s="48">
        <v>43247</v>
      </c>
      <c r="D179" s="47" t="str">
        <f>CHOOSE(WEEKDAY(Tabla4[[#This Row],[Fecha]]),"D","L","M","X","J","V","S")</f>
        <v>D</v>
      </c>
      <c r="E179" s="47">
        <f>WEEKNUM(Tabla4[[#This Row],[Fecha]],21)</f>
        <v>21</v>
      </c>
      <c r="F179" s="47" t="s">
        <v>13</v>
      </c>
      <c r="G179" s="49">
        <v>30</v>
      </c>
      <c r="H179" s="49">
        <v>19</v>
      </c>
      <c r="I179" s="49">
        <v>20</v>
      </c>
      <c r="J179" s="49">
        <v>28</v>
      </c>
      <c r="K179" s="80">
        <v>3</v>
      </c>
      <c r="L179" s="49">
        <v>3</v>
      </c>
      <c r="M179" s="22"/>
      <c r="N179" s="22"/>
    </row>
    <row r="180" spans="1:14" ht="15" x14ac:dyDescent="0.25">
      <c r="A180" s="47">
        <f t="shared" si="2"/>
        <v>179</v>
      </c>
      <c r="B180" s="47" t="s">
        <v>191</v>
      </c>
      <c r="C180" s="48">
        <v>43254</v>
      </c>
      <c r="D180" s="47" t="str">
        <f>CHOOSE(WEEKDAY(Tabla4[[#This Row],[Fecha]]),"D","L","M","X","J","V","S")</f>
        <v>D</v>
      </c>
      <c r="E180" s="47">
        <f>WEEKNUM(Tabla4[[#This Row],[Fecha]],21)</f>
        <v>22</v>
      </c>
      <c r="F180" s="47" t="s">
        <v>13</v>
      </c>
      <c r="G180" s="49">
        <v>28</v>
      </c>
      <c r="H180" s="49">
        <v>38</v>
      </c>
      <c r="I180" s="49">
        <v>44</v>
      </c>
      <c r="J180" s="49">
        <v>33</v>
      </c>
      <c r="K180" s="95">
        <v>5</v>
      </c>
      <c r="L180" s="49">
        <v>4</v>
      </c>
      <c r="M180" s="22"/>
      <c r="N180" s="22"/>
    </row>
    <row r="181" spans="1:14" ht="15" x14ac:dyDescent="0.25">
      <c r="A181" s="47">
        <f t="shared" si="2"/>
        <v>180</v>
      </c>
      <c r="B181" s="47" t="s">
        <v>192</v>
      </c>
      <c r="C181" s="48">
        <v>43261</v>
      </c>
      <c r="D181" s="47" t="str">
        <f>CHOOSE(WEEKDAY(Tabla4[[#This Row],[Fecha]]),"D","L","M","X","J","V","S")</f>
        <v>D</v>
      </c>
      <c r="E181" s="47">
        <f>WEEKNUM(Tabla4[[#This Row],[Fecha]],21)</f>
        <v>23</v>
      </c>
      <c r="F181" s="47" t="s">
        <v>13</v>
      </c>
      <c r="G181" s="81">
        <v>8</v>
      </c>
      <c r="H181" s="49">
        <v>35</v>
      </c>
      <c r="I181" s="49">
        <v>36</v>
      </c>
      <c r="J181" s="49">
        <v>29</v>
      </c>
      <c r="K181" s="95">
        <v>5</v>
      </c>
      <c r="L181" s="49">
        <v>7</v>
      </c>
      <c r="M181" s="22"/>
      <c r="N181" s="22"/>
    </row>
    <row r="182" spans="1:14" ht="15" x14ac:dyDescent="0.25">
      <c r="A182" s="47">
        <f t="shared" si="2"/>
        <v>181</v>
      </c>
      <c r="B182" s="47" t="s">
        <v>193</v>
      </c>
      <c r="C182" s="48">
        <v>43268</v>
      </c>
      <c r="D182" s="47" t="str">
        <f>CHOOSE(WEEKDAY(Tabla4[[#This Row],[Fecha]]),"D","L","M","X","J","V","S")</f>
        <v>D</v>
      </c>
      <c r="E182" s="47">
        <f>WEEKNUM(Tabla4[[#This Row],[Fecha]],21)</f>
        <v>24</v>
      </c>
      <c r="F182" s="47" t="s">
        <v>13</v>
      </c>
      <c r="G182" s="49">
        <v>51</v>
      </c>
      <c r="H182" s="49">
        <v>44</v>
      </c>
      <c r="I182" s="49">
        <v>34</v>
      </c>
      <c r="J182" s="83">
        <v>2</v>
      </c>
      <c r="K182" s="49">
        <v>27</v>
      </c>
      <c r="L182" s="49">
        <v>4</v>
      </c>
      <c r="M182" s="22"/>
      <c r="N182" s="22"/>
    </row>
    <row r="183" spans="1:14" ht="15" x14ac:dyDescent="0.25">
      <c r="A183" s="47">
        <f t="shared" si="2"/>
        <v>182</v>
      </c>
      <c r="B183" s="47" t="s">
        <v>194</v>
      </c>
      <c r="C183" s="48">
        <v>43275</v>
      </c>
      <c r="D183" s="47" t="str">
        <f>CHOOSE(WEEKDAY(Tabla4[[#This Row],[Fecha]]),"D","L","M","X","J","V","S")</f>
        <v>D</v>
      </c>
      <c r="E183" s="47">
        <f>WEEKNUM(Tabla4[[#This Row],[Fecha]],21)</f>
        <v>25</v>
      </c>
      <c r="F183" s="47" t="s">
        <v>13</v>
      </c>
      <c r="G183" s="49">
        <v>24</v>
      </c>
      <c r="H183" s="49">
        <v>49</v>
      </c>
      <c r="I183" s="81">
        <v>8</v>
      </c>
      <c r="J183" s="93">
        <v>7</v>
      </c>
      <c r="K183" s="49">
        <v>17</v>
      </c>
      <c r="L183" s="49">
        <v>7</v>
      </c>
      <c r="M183" s="22"/>
      <c r="N183" s="22"/>
    </row>
    <row r="184" spans="1:14" ht="15" x14ac:dyDescent="0.25">
      <c r="A184" s="47">
        <f t="shared" si="2"/>
        <v>183</v>
      </c>
      <c r="B184" s="47" t="s">
        <v>195</v>
      </c>
      <c r="C184" s="48">
        <v>43282</v>
      </c>
      <c r="D184" s="47" t="str">
        <f>CHOOSE(WEEKDAY(Tabla4[[#This Row],[Fecha]]),"D","L","M","X","J","V","S")</f>
        <v>D</v>
      </c>
      <c r="E184" s="47">
        <f>WEEKNUM(Tabla4[[#This Row],[Fecha]],21)</f>
        <v>26</v>
      </c>
      <c r="F184" s="47" t="s">
        <v>13</v>
      </c>
      <c r="G184" s="49">
        <v>25</v>
      </c>
      <c r="H184" s="49">
        <v>45</v>
      </c>
      <c r="I184" s="49">
        <v>46</v>
      </c>
      <c r="J184" s="49">
        <v>20</v>
      </c>
      <c r="K184" s="49">
        <v>37</v>
      </c>
      <c r="L184" s="49">
        <v>4</v>
      </c>
      <c r="M184" s="22"/>
      <c r="N184" s="22"/>
    </row>
    <row r="185" spans="1:14" ht="15" x14ac:dyDescent="0.25">
      <c r="A185" s="47">
        <f t="shared" si="2"/>
        <v>184</v>
      </c>
      <c r="B185" s="47" t="s">
        <v>196</v>
      </c>
      <c r="C185" s="48">
        <v>43289</v>
      </c>
      <c r="D185" s="47" t="str">
        <f>CHOOSE(WEEKDAY(Tabla4[[#This Row],[Fecha]]),"D","L","M","X","J","V","S")</f>
        <v>D</v>
      </c>
      <c r="E185" s="47">
        <f>WEEKNUM(Tabla4[[#This Row],[Fecha]],21)</f>
        <v>27</v>
      </c>
      <c r="F185" s="47" t="s">
        <v>13</v>
      </c>
      <c r="G185" s="49">
        <v>40</v>
      </c>
      <c r="H185" s="49">
        <v>29</v>
      </c>
      <c r="I185" s="82">
        <v>11</v>
      </c>
      <c r="J185" s="49">
        <v>22</v>
      </c>
      <c r="K185" s="49">
        <v>19</v>
      </c>
      <c r="L185" s="49">
        <v>0</v>
      </c>
      <c r="M185" s="22"/>
      <c r="N185" s="22"/>
    </row>
    <row r="186" spans="1:14" ht="15" x14ac:dyDescent="0.25">
      <c r="A186" s="47">
        <f t="shared" si="2"/>
        <v>185</v>
      </c>
      <c r="B186" s="47" t="s">
        <v>197</v>
      </c>
      <c r="C186" s="48">
        <v>43296</v>
      </c>
      <c r="D186" s="47" t="str">
        <f>CHOOSE(WEEKDAY(Tabla4[[#This Row],[Fecha]]),"D","L","M","X","J","V","S")</f>
        <v>D</v>
      </c>
      <c r="E186" s="47">
        <f>WEEKNUM(Tabla4[[#This Row],[Fecha]],21)</f>
        <v>28</v>
      </c>
      <c r="F186" s="47" t="s">
        <v>13</v>
      </c>
      <c r="G186" s="80">
        <v>3</v>
      </c>
      <c r="H186" s="49">
        <v>21</v>
      </c>
      <c r="I186" s="49">
        <v>49</v>
      </c>
      <c r="J186" s="49">
        <v>42</v>
      </c>
      <c r="K186" s="49">
        <v>40</v>
      </c>
      <c r="L186" s="49">
        <v>5</v>
      </c>
      <c r="M186" s="22"/>
      <c r="N186" s="22"/>
    </row>
    <row r="187" spans="1:14" ht="15" x14ac:dyDescent="0.25">
      <c r="A187" s="47">
        <f t="shared" si="2"/>
        <v>186</v>
      </c>
      <c r="B187" s="47" t="s">
        <v>198</v>
      </c>
      <c r="C187" s="48">
        <v>43303</v>
      </c>
      <c r="D187" s="47" t="str">
        <f>CHOOSE(WEEKDAY(Tabla4[[#This Row],[Fecha]]),"D","L","M","X","J","V","S")</f>
        <v>D</v>
      </c>
      <c r="E187" s="47">
        <f>WEEKNUM(Tabla4[[#This Row],[Fecha]],21)</f>
        <v>29</v>
      </c>
      <c r="F187" s="47" t="s">
        <v>13</v>
      </c>
      <c r="G187" s="49">
        <v>28</v>
      </c>
      <c r="H187" s="49">
        <v>49</v>
      </c>
      <c r="I187" s="49">
        <v>13</v>
      </c>
      <c r="J187" s="49">
        <v>52</v>
      </c>
      <c r="K187" s="81">
        <v>8</v>
      </c>
      <c r="L187" s="49">
        <v>7</v>
      </c>
      <c r="M187" s="22"/>
      <c r="N187" s="22"/>
    </row>
    <row r="188" spans="1:14" ht="15" x14ac:dyDescent="0.25">
      <c r="A188" s="47">
        <f t="shared" si="2"/>
        <v>187</v>
      </c>
      <c r="B188" s="47" t="s">
        <v>199</v>
      </c>
      <c r="C188" s="48">
        <v>43310</v>
      </c>
      <c r="D188" s="47" t="str">
        <f>CHOOSE(WEEKDAY(Tabla4[[#This Row],[Fecha]]),"D","L","M","X","J","V","S")</f>
        <v>D</v>
      </c>
      <c r="E188" s="47">
        <f>WEEKNUM(Tabla4[[#This Row],[Fecha]],21)</f>
        <v>30</v>
      </c>
      <c r="F188" s="47" t="s">
        <v>13</v>
      </c>
      <c r="G188" s="49">
        <v>48</v>
      </c>
      <c r="H188" s="49">
        <v>22</v>
      </c>
      <c r="I188" s="49">
        <v>34</v>
      </c>
      <c r="J188" s="49">
        <v>25</v>
      </c>
      <c r="K188" s="49">
        <v>43</v>
      </c>
      <c r="L188" s="49">
        <v>8</v>
      </c>
      <c r="M188" s="22"/>
      <c r="N188" s="22"/>
    </row>
    <row r="189" spans="1:14" ht="15" x14ac:dyDescent="0.25">
      <c r="A189" s="47">
        <f t="shared" si="2"/>
        <v>188</v>
      </c>
      <c r="B189" s="47" t="s">
        <v>200</v>
      </c>
      <c r="C189" s="48">
        <v>43317</v>
      </c>
      <c r="D189" s="47" t="str">
        <f>CHOOSE(WEEKDAY(Tabla4[[#This Row],[Fecha]]),"D","L","M","X","J","V","S")</f>
        <v>D</v>
      </c>
      <c r="E189" s="47">
        <f>WEEKNUM(Tabla4[[#This Row],[Fecha]],21)</f>
        <v>31</v>
      </c>
      <c r="F189" s="47" t="s">
        <v>13</v>
      </c>
      <c r="G189" s="95">
        <v>5</v>
      </c>
      <c r="H189" s="49">
        <v>12</v>
      </c>
      <c r="I189" s="49">
        <v>23</v>
      </c>
      <c r="J189" s="49">
        <v>53</v>
      </c>
      <c r="K189" s="49">
        <v>16</v>
      </c>
      <c r="L189" s="49">
        <v>0</v>
      </c>
      <c r="M189" s="22"/>
      <c r="N189" s="22"/>
    </row>
    <row r="190" spans="1:14" ht="15" x14ac:dyDescent="0.25">
      <c r="A190" s="47">
        <f t="shared" si="2"/>
        <v>189</v>
      </c>
      <c r="B190" s="47" t="s">
        <v>201</v>
      </c>
      <c r="C190" s="48">
        <v>43324</v>
      </c>
      <c r="D190" s="47" t="str">
        <f>CHOOSE(WEEKDAY(Tabla4[[#This Row],[Fecha]]),"D","L","M","X","J","V","S")</f>
        <v>D</v>
      </c>
      <c r="E190" s="47">
        <f>WEEKNUM(Tabla4[[#This Row],[Fecha]],21)</f>
        <v>32</v>
      </c>
      <c r="F190" s="47" t="s">
        <v>13</v>
      </c>
      <c r="G190" s="49">
        <v>19</v>
      </c>
      <c r="H190" s="49">
        <v>34</v>
      </c>
      <c r="I190" s="49">
        <v>53</v>
      </c>
      <c r="J190" s="49">
        <v>43</v>
      </c>
      <c r="K190" s="49">
        <v>44</v>
      </c>
      <c r="L190" s="49">
        <v>1</v>
      </c>
      <c r="M190" s="22"/>
      <c r="N190" s="22"/>
    </row>
    <row r="191" spans="1:14" ht="15" x14ac:dyDescent="0.25">
      <c r="A191" s="47">
        <f t="shared" si="2"/>
        <v>190</v>
      </c>
      <c r="B191" s="47" t="s">
        <v>202</v>
      </c>
      <c r="C191" s="48">
        <v>43331</v>
      </c>
      <c r="D191" s="47" t="str">
        <f>CHOOSE(WEEKDAY(Tabla4[[#This Row],[Fecha]]),"D","L","M","X","J","V","S")</f>
        <v>D</v>
      </c>
      <c r="E191" s="47">
        <f>WEEKNUM(Tabla4[[#This Row],[Fecha]],21)</f>
        <v>33</v>
      </c>
      <c r="F191" s="47" t="s">
        <v>13</v>
      </c>
      <c r="G191" s="49">
        <v>17</v>
      </c>
      <c r="H191" s="82">
        <v>11</v>
      </c>
      <c r="I191" s="49">
        <v>44</v>
      </c>
      <c r="J191" s="49">
        <v>36</v>
      </c>
      <c r="K191" s="93">
        <v>7</v>
      </c>
      <c r="L191" s="49">
        <v>6</v>
      </c>
      <c r="M191" s="22"/>
      <c r="N191" s="22"/>
    </row>
    <row r="192" spans="1:14" ht="15" x14ac:dyDescent="0.25">
      <c r="A192" s="47">
        <f t="shared" si="2"/>
        <v>191</v>
      </c>
      <c r="B192" s="47" t="s">
        <v>203</v>
      </c>
      <c r="C192" s="48">
        <v>43338</v>
      </c>
      <c r="D192" s="47" t="str">
        <f>CHOOSE(WEEKDAY(Tabla4[[#This Row],[Fecha]]),"D","L","M","X","J","V","S")</f>
        <v>D</v>
      </c>
      <c r="E192" s="47">
        <f>WEEKNUM(Tabla4[[#This Row],[Fecha]],21)</f>
        <v>34</v>
      </c>
      <c r="F192" s="47" t="s">
        <v>13</v>
      </c>
      <c r="G192" s="49">
        <v>20</v>
      </c>
      <c r="H192" s="49">
        <v>33</v>
      </c>
      <c r="I192" s="49">
        <v>14</v>
      </c>
      <c r="J192" s="96">
        <v>6</v>
      </c>
      <c r="K192" s="95">
        <v>5</v>
      </c>
      <c r="L192" s="49">
        <v>4</v>
      </c>
      <c r="M192" s="22"/>
      <c r="N192" s="22"/>
    </row>
    <row r="193" spans="1:14" ht="15" x14ac:dyDescent="0.25">
      <c r="A193" s="47">
        <f t="shared" si="2"/>
        <v>192</v>
      </c>
      <c r="B193" s="47" t="s">
        <v>204</v>
      </c>
      <c r="C193" s="48">
        <v>43345</v>
      </c>
      <c r="D193" s="47" t="str">
        <f>CHOOSE(WEEKDAY(Tabla4[[#This Row],[Fecha]]),"D","L","M","X","J","V","S")</f>
        <v>D</v>
      </c>
      <c r="E193" s="47">
        <f>WEEKNUM(Tabla4[[#This Row],[Fecha]],21)</f>
        <v>35</v>
      </c>
      <c r="F193" s="47" t="s">
        <v>13</v>
      </c>
      <c r="G193" s="49">
        <v>13</v>
      </c>
      <c r="H193" s="49">
        <v>27</v>
      </c>
      <c r="I193" s="49">
        <v>15</v>
      </c>
      <c r="J193" s="49">
        <v>24</v>
      </c>
      <c r="K193" s="49">
        <v>42</v>
      </c>
      <c r="L193" s="49">
        <v>5</v>
      </c>
      <c r="M193" s="22"/>
      <c r="N193" s="22"/>
    </row>
    <row r="194" spans="1:14" ht="15" x14ac:dyDescent="0.25">
      <c r="A194" s="47">
        <f t="shared" si="2"/>
        <v>193</v>
      </c>
      <c r="B194" s="47" t="s">
        <v>205</v>
      </c>
      <c r="C194" s="48">
        <v>43352</v>
      </c>
      <c r="D194" s="47" t="str">
        <f>CHOOSE(WEEKDAY(Tabla4[[#This Row],[Fecha]]),"D","L","M","X","J","V","S")</f>
        <v>D</v>
      </c>
      <c r="E194" s="47">
        <f>WEEKNUM(Tabla4[[#This Row],[Fecha]],21)</f>
        <v>36</v>
      </c>
      <c r="F194" s="47" t="s">
        <v>13</v>
      </c>
      <c r="G194" s="49">
        <v>35</v>
      </c>
      <c r="H194" s="49">
        <v>30</v>
      </c>
      <c r="I194" s="49">
        <v>26</v>
      </c>
      <c r="J194" s="80">
        <v>3</v>
      </c>
      <c r="K194" s="49">
        <v>42</v>
      </c>
      <c r="L194" s="49">
        <v>7</v>
      </c>
      <c r="M194" s="22"/>
      <c r="N194" s="22"/>
    </row>
    <row r="195" spans="1:14" ht="15" x14ac:dyDescent="0.25">
      <c r="A195" s="47">
        <f t="shared" si="2"/>
        <v>194</v>
      </c>
      <c r="B195" s="47" t="s">
        <v>206</v>
      </c>
      <c r="C195" s="48">
        <v>43359</v>
      </c>
      <c r="D195" s="47" t="str">
        <f>CHOOSE(WEEKDAY(Tabla4[[#This Row],[Fecha]]),"D","L","M","X","J","V","S")</f>
        <v>D</v>
      </c>
      <c r="E195" s="47">
        <f>WEEKNUM(Tabla4[[#This Row],[Fecha]],21)</f>
        <v>37</v>
      </c>
      <c r="F195" s="47" t="s">
        <v>13</v>
      </c>
      <c r="G195" s="49">
        <v>28</v>
      </c>
      <c r="H195" s="80">
        <v>3</v>
      </c>
      <c r="I195" s="49">
        <v>49</v>
      </c>
      <c r="J195" s="49">
        <v>18</v>
      </c>
      <c r="K195" s="81">
        <v>8</v>
      </c>
      <c r="L195" s="49">
        <v>8</v>
      </c>
      <c r="M195" s="22"/>
      <c r="N195" s="22"/>
    </row>
    <row r="196" spans="1:14" ht="15" x14ac:dyDescent="0.25">
      <c r="A196" s="47">
        <f t="shared" ref="A196:A259" si="3">+A195+1</f>
        <v>195</v>
      </c>
      <c r="B196" s="47" t="s">
        <v>207</v>
      </c>
      <c r="C196" s="48">
        <v>43366</v>
      </c>
      <c r="D196" s="47" t="str">
        <f>CHOOSE(WEEKDAY(Tabla4[[#This Row],[Fecha]]),"D","L","M","X","J","V","S")</f>
        <v>D</v>
      </c>
      <c r="E196" s="47">
        <f>WEEKNUM(Tabla4[[#This Row],[Fecha]],21)</f>
        <v>38</v>
      </c>
      <c r="F196" s="47" t="s">
        <v>13</v>
      </c>
      <c r="G196" s="49">
        <v>22</v>
      </c>
      <c r="H196" s="49">
        <v>26</v>
      </c>
      <c r="I196" s="82">
        <v>1</v>
      </c>
      <c r="J196" s="49">
        <v>34</v>
      </c>
      <c r="K196" s="49">
        <v>49</v>
      </c>
      <c r="L196" s="49">
        <v>8</v>
      </c>
      <c r="M196" s="22"/>
      <c r="N196" s="22"/>
    </row>
    <row r="197" spans="1:14" ht="15" x14ac:dyDescent="0.25">
      <c r="A197" s="47">
        <f t="shared" si="3"/>
        <v>196</v>
      </c>
      <c r="B197" s="47" t="s">
        <v>208</v>
      </c>
      <c r="C197" s="48">
        <v>43373</v>
      </c>
      <c r="D197" s="47" t="str">
        <f>CHOOSE(WEEKDAY(Tabla4[[#This Row],[Fecha]]),"D","L","M","X","J","V","S")</f>
        <v>D</v>
      </c>
      <c r="E197" s="47">
        <f>WEEKNUM(Tabla4[[#This Row],[Fecha]],21)</f>
        <v>39</v>
      </c>
      <c r="F197" s="47" t="s">
        <v>13</v>
      </c>
      <c r="G197" s="82">
        <v>11</v>
      </c>
      <c r="H197" s="49">
        <v>47</v>
      </c>
      <c r="I197" s="49">
        <v>26</v>
      </c>
      <c r="J197" s="49">
        <v>41</v>
      </c>
      <c r="K197" s="49">
        <v>37</v>
      </c>
      <c r="L197" s="49">
        <v>8</v>
      </c>
      <c r="M197" s="22"/>
      <c r="N197" s="22"/>
    </row>
    <row r="198" spans="1:14" ht="15" x14ac:dyDescent="0.25">
      <c r="A198" s="47">
        <f t="shared" si="3"/>
        <v>197</v>
      </c>
      <c r="B198" s="47" t="s">
        <v>209</v>
      </c>
      <c r="C198" s="48">
        <v>43380</v>
      </c>
      <c r="D198" s="47" t="str">
        <f>CHOOSE(WEEKDAY(Tabla4[[#This Row],[Fecha]]),"D","L","M","X","J","V","S")</f>
        <v>D</v>
      </c>
      <c r="E198" s="47">
        <f>WEEKNUM(Tabla4[[#This Row],[Fecha]],21)</f>
        <v>40</v>
      </c>
      <c r="F198" s="47" t="s">
        <v>13</v>
      </c>
      <c r="G198" s="49">
        <v>36</v>
      </c>
      <c r="H198" s="49">
        <v>35</v>
      </c>
      <c r="I198" s="49">
        <v>27</v>
      </c>
      <c r="J198" s="49">
        <v>40</v>
      </c>
      <c r="K198" s="49">
        <v>45</v>
      </c>
      <c r="L198" s="49">
        <v>1</v>
      </c>
      <c r="M198" s="22"/>
      <c r="N198" s="22"/>
    </row>
    <row r="199" spans="1:14" ht="15" x14ac:dyDescent="0.25">
      <c r="A199" s="47">
        <f t="shared" si="3"/>
        <v>198</v>
      </c>
      <c r="B199" s="47" t="s">
        <v>210</v>
      </c>
      <c r="C199" s="48">
        <v>43387</v>
      </c>
      <c r="D199" s="47" t="str">
        <f>CHOOSE(WEEKDAY(Tabla4[[#This Row],[Fecha]]),"D","L","M","X","J","V","S")</f>
        <v>D</v>
      </c>
      <c r="E199" s="47">
        <f>WEEKNUM(Tabla4[[#This Row],[Fecha]],21)</f>
        <v>41</v>
      </c>
      <c r="F199" s="47" t="s">
        <v>13</v>
      </c>
      <c r="G199" s="49">
        <v>30</v>
      </c>
      <c r="H199" s="49">
        <v>44</v>
      </c>
      <c r="I199" s="49">
        <v>52</v>
      </c>
      <c r="J199" s="49">
        <v>14</v>
      </c>
      <c r="K199" s="49">
        <v>28</v>
      </c>
      <c r="L199" s="49">
        <v>0</v>
      </c>
      <c r="M199" s="22"/>
      <c r="N199" s="22"/>
    </row>
    <row r="200" spans="1:14" ht="15" x14ac:dyDescent="0.25">
      <c r="A200" s="47">
        <f t="shared" si="3"/>
        <v>199</v>
      </c>
      <c r="B200" s="47" t="s">
        <v>211</v>
      </c>
      <c r="C200" s="48">
        <v>43394</v>
      </c>
      <c r="D200" s="47" t="str">
        <f>CHOOSE(WEEKDAY(Tabla4[[#This Row],[Fecha]]),"D","L","M","X","J","V","S")</f>
        <v>D</v>
      </c>
      <c r="E200" s="47">
        <f>WEEKNUM(Tabla4[[#This Row],[Fecha]],21)</f>
        <v>42</v>
      </c>
      <c r="F200" s="47" t="s">
        <v>13</v>
      </c>
      <c r="G200" s="81">
        <v>8</v>
      </c>
      <c r="H200" s="49">
        <v>31</v>
      </c>
      <c r="I200" s="83">
        <v>2</v>
      </c>
      <c r="J200" s="49">
        <v>12</v>
      </c>
      <c r="K200" s="49">
        <v>24</v>
      </c>
      <c r="L200" s="49">
        <v>2</v>
      </c>
      <c r="M200" s="22"/>
      <c r="N200" s="22"/>
    </row>
    <row r="201" spans="1:14" ht="15" x14ac:dyDescent="0.25">
      <c r="A201" s="47">
        <f t="shared" si="3"/>
        <v>200</v>
      </c>
      <c r="B201" s="47" t="s">
        <v>212</v>
      </c>
      <c r="C201" s="48">
        <v>43401</v>
      </c>
      <c r="D201" s="47" t="str">
        <f>CHOOSE(WEEKDAY(Tabla4[[#This Row],[Fecha]]),"D","L","M","X","J","V","S")</f>
        <v>D</v>
      </c>
      <c r="E201" s="47">
        <f>WEEKNUM(Tabla4[[#This Row],[Fecha]],21)</f>
        <v>43</v>
      </c>
      <c r="F201" s="47" t="s">
        <v>13</v>
      </c>
      <c r="G201" s="49">
        <v>23</v>
      </c>
      <c r="H201" s="96">
        <v>6</v>
      </c>
      <c r="I201" s="49">
        <v>35</v>
      </c>
      <c r="J201" s="49">
        <v>19</v>
      </c>
      <c r="K201" s="49">
        <v>26</v>
      </c>
      <c r="L201" s="49">
        <v>3</v>
      </c>
      <c r="M201" s="22"/>
      <c r="N201" s="22"/>
    </row>
    <row r="202" spans="1:14" ht="15" x14ac:dyDescent="0.25">
      <c r="A202" s="47">
        <f t="shared" si="3"/>
        <v>201</v>
      </c>
      <c r="B202" s="47" t="s">
        <v>213</v>
      </c>
      <c r="C202" s="48">
        <v>43408</v>
      </c>
      <c r="D202" s="47" t="str">
        <f>CHOOSE(WEEKDAY(Tabla4[[#This Row],[Fecha]]),"D","L","M","X","J","V","S")</f>
        <v>D</v>
      </c>
      <c r="E202" s="47">
        <f>WEEKNUM(Tabla4[[#This Row],[Fecha]],21)</f>
        <v>44</v>
      </c>
      <c r="F202" s="47" t="s">
        <v>13</v>
      </c>
      <c r="G202" s="49">
        <v>18</v>
      </c>
      <c r="H202" s="49">
        <v>51</v>
      </c>
      <c r="I202" s="83">
        <v>2</v>
      </c>
      <c r="J202" s="49">
        <v>45</v>
      </c>
      <c r="K202" s="49">
        <v>49</v>
      </c>
      <c r="L202" s="49">
        <v>8</v>
      </c>
      <c r="M202" s="22"/>
      <c r="N202" s="22"/>
    </row>
    <row r="203" spans="1:14" ht="15" x14ac:dyDescent="0.25">
      <c r="A203" s="47">
        <f t="shared" si="3"/>
        <v>202</v>
      </c>
      <c r="B203" s="47" t="s">
        <v>214</v>
      </c>
      <c r="C203" s="48">
        <v>43415</v>
      </c>
      <c r="D203" s="47" t="str">
        <f>CHOOSE(WEEKDAY(Tabla4[[#This Row],[Fecha]]),"D","L","M","X","J","V","S")</f>
        <v>D</v>
      </c>
      <c r="E203" s="47">
        <f>WEEKNUM(Tabla4[[#This Row],[Fecha]],21)</f>
        <v>45</v>
      </c>
      <c r="F203" s="47" t="s">
        <v>13</v>
      </c>
      <c r="G203" s="49">
        <v>53</v>
      </c>
      <c r="H203" s="49">
        <v>15</v>
      </c>
      <c r="I203" s="83">
        <v>2</v>
      </c>
      <c r="J203" s="49">
        <v>42</v>
      </c>
      <c r="K203" s="49">
        <v>46</v>
      </c>
      <c r="L203" s="49">
        <v>3</v>
      </c>
      <c r="M203" s="22"/>
      <c r="N203" s="22"/>
    </row>
    <row r="204" spans="1:14" ht="15" x14ac:dyDescent="0.25">
      <c r="A204" s="47">
        <f t="shared" si="3"/>
        <v>203</v>
      </c>
      <c r="B204" s="47" t="s">
        <v>215</v>
      </c>
      <c r="C204" s="48">
        <v>43422</v>
      </c>
      <c r="D204" s="47" t="str">
        <f>CHOOSE(WEEKDAY(Tabla4[[#This Row],[Fecha]]),"D","L","M","X","J","V","S")</f>
        <v>D</v>
      </c>
      <c r="E204" s="47">
        <f>WEEKNUM(Tabla4[[#This Row],[Fecha]],21)</f>
        <v>46</v>
      </c>
      <c r="F204" s="47" t="s">
        <v>13</v>
      </c>
      <c r="G204" s="49">
        <v>45</v>
      </c>
      <c r="H204" s="49">
        <v>27</v>
      </c>
      <c r="I204" s="49">
        <v>19</v>
      </c>
      <c r="J204" s="49">
        <v>42</v>
      </c>
      <c r="K204" s="49">
        <v>39</v>
      </c>
      <c r="L204" s="49">
        <v>4</v>
      </c>
      <c r="M204" s="22"/>
      <c r="N204" s="22"/>
    </row>
    <row r="205" spans="1:14" ht="15" x14ac:dyDescent="0.25">
      <c r="A205" s="47">
        <f t="shared" si="3"/>
        <v>204</v>
      </c>
      <c r="B205" s="47" t="s">
        <v>216</v>
      </c>
      <c r="C205" s="48">
        <v>43429</v>
      </c>
      <c r="D205" s="47" t="str">
        <f>CHOOSE(WEEKDAY(Tabla4[[#This Row],[Fecha]]),"D","L","M","X","J","V","S")</f>
        <v>D</v>
      </c>
      <c r="E205" s="47">
        <f>WEEKNUM(Tabla4[[#This Row],[Fecha]],21)</f>
        <v>47</v>
      </c>
      <c r="F205" s="47" t="s">
        <v>13</v>
      </c>
      <c r="G205" s="49">
        <v>38</v>
      </c>
      <c r="H205" s="80">
        <v>3</v>
      </c>
      <c r="I205" s="49">
        <v>24</v>
      </c>
      <c r="J205" s="49">
        <v>17</v>
      </c>
      <c r="K205" s="49">
        <v>52</v>
      </c>
      <c r="L205" s="49">
        <v>5</v>
      </c>
      <c r="M205" s="22"/>
      <c r="N205" s="22"/>
    </row>
    <row r="206" spans="1:14" ht="15" x14ac:dyDescent="0.25">
      <c r="A206" s="47">
        <f t="shared" si="3"/>
        <v>205</v>
      </c>
      <c r="B206" s="47" t="s">
        <v>217</v>
      </c>
      <c r="C206" s="48">
        <v>43436</v>
      </c>
      <c r="D206" s="47" t="str">
        <f>CHOOSE(WEEKDAY(Tabla4[[#This Row],[Fecha]]),"D","L","M","X","J","V","S")</f>
        <v>D</v>
      </c>
      <c r="E206" s="47">
        <f>WEEKNUM(Tabla4[[#This Row],[Fecha]],21)</f>
        <v>48</v>
      </c>
      <c r="F206" s="47" t="s">
        <v>13</v>
      </c>
      <c r="G206" s="92">
        <v>9</v>
      </c>
      <c r="H206" s="49">
        <v>29</v>
      </c>
      <c r="I206" s="49">
        <v>51</v>
      </c>
      <c r="J206" s="49">
        <v>34</v>
      </c>
      <c r="K206" s="49">
        <v>20</v>
      </c>
      <c r="L206" s="49">
        <v>6</v>
      </c>
      <c r="M206" s="22"/>
      <c r="N206" s="22"/>
    </row>
    <row r="207" spans="1:14" ht="15" x14ac:dyDescent="0.25">
      <c r="A207" s="47">
        <f t="shared" si="3"/>
        <v>206</v>
      </c>
      <c r="B207" s="47" t="s">
        <v>218</v>
      </c>
      <c r="C207" s="48">
        <v>43443</v>
      </c>
      <c r="D207" s="47" t="str">
        <f>CHOOSE(WEEKDAY(Tabla4[[#This Row],[Fecha]]),"D","L","M","X","J","V","S")</f>
        <v>D</v>
      </c>
      <c r="E207" s="47">
        <f>WEEKNUM(Tabla4[[#This Row],[Fecha]],21)</f>
        <v>49</v>
      </c>
      <c r="F207" s="47" t="s">
        <v>13</v>
      </c>
      <c r="G207" s="49">
        <v>24</v>
      </c>
      <c r="H207" s="49">
        <v>12</v>
      </c>
      <c r="I207" s="49">
        <v>32</v>
      </c>
      <c r="J207" s="49">
        <v>30</v>
      </c>
      <c r="K207" s="49">
        <v>27</v>
      </c>
      <c r="L207" s="49">
        <v>2</v>
      </c>
      <c r="M207" s="22"/>
      <c r="N207" s="22"/>
    </row>
    <row r="208" spans="1:14" ht="15" x14ac:dyDescent="0.25">
      <c r="A208" s="47">
        <f t="shared" si="3"/>
        <v>207</v>
      </c>
      <c r="B208" s="47" t="s">
        <v>219</v>
      </c>
      <c r="C208" s="48">
        <v>43450</v>
      </c>
      <c r="D208" s="47" t="str">
        <f>CHOOSE(WEEKDAY(Tabla4[[#This Row],[Fecha]]),"D","L","M","X","J","V","S")</f>
        <v>D</v>
      </c>
      <c r="E208" s="47">
        <f>WEEKNUM(Tabla4[[#This Row],[Fecha]],21)</f>
        <v>50</v>
      </c>
      <c r="F208" s="47" t="s">
        <v>13</v>
      </c>
      <c r="G208" s="49">
        <v>13</v>
      </c>
      <c r="H208" s="49">
        <v>26</v>
      </c>
      <c r="I208" s="49">
        <v>28</v>
      </c>
      <c r="J208" s="82">
        <v>11</v>
      </c>
      <c r="K208" s="49">
        <v>48</v>
      </c>
      <c r="L208" s="49">
        <v>0</v>
      </c>
      <c r="M208" s="22"/>
      <c r="N208" s="22"/>
    </row>
    <row r="209" spans="1:14" ht="15" x14ac:dyDescent="0.25">
      <c r="A209" s="47">
        <f t="shared" si="3"/>
        <v>208</v>
      </c>
      <c r="B209" s="47" t="s">
        <v>220</v>
      </c>
      <c r="C209" s="48">
        <v>43457</v>
      </c>
      <c r="D209" s="47" t="str">
        <f>CHOOSE(WEEKDAY(Tabla4[[#This Row],[Fecha]]),"D","L","M","X","J","V","S")</f>
        <v>D</v>
      </c>
      <c r="E209" s="47">
        <f>WEEKNUM(Tabla4[[#This Row],[Fecha]],21)</f>
        <v>51</v>
      </c>
      <c r="F209" s="47" t="s">
        <v>13</v>
      </c>
      <c r="G209" s="49">
        <v>46</v>
      </c>
      <c r="H209" s="49">
        <v>53</v>
      </c>
      <c r="I209" s="49">
        <v>41</v>
      </c>
      <c r="J209" s="49">
        <v>38</v>
      </c>
      <c r="K209" s="49">
        <v>47</v>
      </c>
      <c r="L209" s="49">
        <v>6</v>
      </c>
      <c r="M209" s="22"/>
      <c r="N209" s="22"/>
    </row>
    <row r="210" spans="1:14" ht="15" x14ac:dyDescent="0.25">
      <c r="A210" s="47">
        <f t="shared" si="3"/>
        <v>209</v>
      </c>
      <c r="B210" s="47" t="s">
        <v>221</v>
      </c>
      <c r="C210" s="48">
        <v>43464</v>
      </c>
      <c r="D210" s="47" t="str">
        <f>CHOOSE(WEEKDAY(Tabla4[[#This Row],[Fecha]]),"D","L","M","X","J","V","S")</f>
        <v>D</v>
      </c>
      <c r="E210" s="47">
        <f>WEEKNUM(Tabla4[[#This Row],[Fecha]],21)</f>
        <v>52</v>
      </c>
      <c r="F210" s="47" t="s">
        <v>13</v>
      </c>
      <c r="G210" s="49">
        <v>41</v>
      </c>
      <c r="H210" s="83">
        <v>2</v>
      </c>
      <c r="I210" s="49">
        <v>31</v>
      </c>
      <c r="J210" s="49">
        <v>50</v>
      </c>
      <c r="K210" s="93">
        <v>7</v>
      </c>
      <c r="L210" s="49">
        <v>3</v>
      </c>
      <c r="M210" s="22"/>
      <c r="N210" s="22"/>
    </row>
    <row r="211" spans="1:14" ht="15" x14ac:dyDescent="0.25">
      <c r="A211" s="47">
        <f t="shared" si="3"/>
        <v>210</v>
      </c>
      <c r="B211" s="47" t="s">
        <v>222</v>
      </c>
      <c r="C211" s="48">
        <v>43471</v>
      </c>
      <c r="D211" s="47" t="str">
        <f>CHOOSE(WEEKDAY(Tabla4[[#This Row],[Fecha]]),"D","L","M","X","J","V","S")</f>
        <v>D</v>
      </c>
      <c r="E211" s="47">
        <f>WEEKNUM(Tabla4[[#This Row],[Fecha]],21)</f>
        <v>1</v>
      </c>
      <c r="F211" s="47" t="s">
        <v>13</v>
      </c>
      <c r="G211" s="49">
        <v>12</v>
      </c>
      <c r="H211" s="49">
        <v>15</v>
      </c>
      <c r="I211" s="93">
        <v>7</v>
      </c>
      <c r="J211" s="49">
        <v>37</v>
      </c>
      <c r="K211" s="49">
        <v>13</v>
      </c>
      <c r="L211" s="49">
        <v>6</v>
      </c>
      <c r="M211" s="22"/>
      <c r="N211" s="22"/>
    </row>
    <row r="212" spans="1:14" ht="15" x14ac:dyDescent="0.25">
      <c r="A212" s="47">
        <f t="shared" si="3"/>
        <v>211</v>
      </c>
      <c r="B212" s="47" t="s">
        <v>223</v>
      </c>
      <c r="C212" s="48">
        <v>43478</v>
      </c>
      <c r="D212" s="47" t="str">
        <f>CHOOSE(WEEKDAY(Tabla4[[#This Row],[Fecha]]),"D","L","M","X","J","V","S")</f>
        <v>D</v>
      </c>
      <c r="E212" s="47">
        <f>WEEKNUM(Tabla4[[#This Row],[Fecha]],21)</f>
        <v>2</v>
      </c>
      <c r="F212" s="47" t="s">
        <v>13</v>
      </c>
      <c r="G212" s="49">
        <v>24</v>
      </c>
      <c r="H212" s="49">
        <v>45</v>
      </c>
      <c r="I212" s="83">
        <v>2</v>
      </c>
      <c r="J212" s="49">
        <v>44</v>
      </c>
      <c r="K212" s="49">
        <v>48</v>
      </c>
      <c r="L212" s="49">
        <v>0</v>
      </c>
      <c r="M212" s="22"/>
      <c r="N212" s="22"/>
    </row>
    <row r="213" spans="1:14" ht="15" x14ac:dyDescent="0.25">
      <c r="A213" s="47">
        <f t="shared" si="3"/>
        <v>212</v>
      </c>
      <c r="B213" s="47" t="s">
        <v>224</v>
      </c>
      <c r="C213" s="48">
        <v>43485</v>
      </c>
      <c r="D213" s="47" t="str">
        <f>CHOOSE(WEEKDAY(Tabla4[[#This Row],[Fecha]]),"D","L","M","X","J","V","S")</f>
        <v>D</v>
      </c>
      <c r="E213" s="47">
        <f>WEEKNUM(Tabla4[[#This Row],[Fecha]],21)</f>
        <v>3</v>
      </c>
      <c r="F213" s="47" t="s">
        <v>13</v>
      </c>
      <c r="G213" s="49">
        <v>36</v>
      </c>
      <c r="H213" s="49">
        <v>42</v>
      </c>
      <c r="I213" s="49">
        <v>24</v>
      </c>
      <c r="J213" s="93">
        <v>7</v>
      </c>
      <c r="K213" s="80">
        <v>3</v>
      </c>
      <c r="L213" s="49">
        <v>3</v>
      </c>
      <c r="M213" s="22"/>
      <c r="N213" s="22"/>
    </row>
    <row r="214" spans="1:14" ht="15" x14ac:dyDescent="0.25">
      <c r="A214" s="47">
        <f t="shared" si="3"/>
        <v>213</v>
      </c>
      <c r="B214" s="47" t="s">
        <v>225</v>
      </c>
      <c r="C214" s="48">
        <v>43492</v>
      </c>
      <c r="D214" s="47" t="str">
        <f>CHOOSE(WEEKDAY(Tabla4[[#This Row],[Fecha]]),"D","L","M","X","J","V","S")</f>
        <v>D</v>
      </c>
      <c r="E214" s="47">
        <f>WEEKNUM(Tabla4[[#This Row],[Fecha]],21)</f>
        <v>4</v>
      </c>
      <c r="F214" s="47" t="s">
        <v>13</v>
      </c>
      <c r="G214" s="49">
        <v>53</v>
      </c>
      <c r="H214" s="49">
        <v>51</v>
      </c>
      <c r="I214" s="49">
        <v>20</v>
      </c>
      <c r="J214" s="82">
        <v>11</v>
      </c>
      <c r="K214" s="49">
        <v>35</v>
      </c>
      <c r="L214" s="49">
        <v>3</v>
      </c>
      <c r="M214" s="22"/>
      <c r="N214" s="22"/>
    </row>
    <row r="215" spans="1:14" ht="15" x14ac:dyDescent="0.25">
      <c r="A215" s="47">
        <f t="shared" si="3"/>
        <v>214</v>
      </c>
      <c r="B215" s="47" t="s">
        <v>226</v>
      </c>
      <c r="C215" s="48">
        <v>43499</v>
      </c>
      <c r="D215" s="47" t="str">
        <f>CHOOSE(WEEKDAY(Tabla4[[#This Row],[Fecha]]),"D","L","M","X","J","V","S")</f>
        <v>D</v>
      </c>
      <c r="E215" s="47">
        <f>WEEKNUM(Tabla4[[#This Row],[Fecha]],21)</f>
        <v>5</v>
      </c>
      <c r="F215" s="47" t="s">
        <v>13</v>
      </c>
      <c r="G215" s="49">
        <v>53</v>
      </c>
      <c r="H215" s="49">
        <v>33</v>
      </c>
      <c r="I215" s="49">
        <v>50</v>
      </c>
      <c r="J215" s="49">
        <v>34</v>
      </c>
      <c r="K215" s="49">
        <v>49</v>
      </c>
      <c r="L215" s="49">
        <v>5</v>
      </c>
      <c r="M215" s="22"/>
      <c r="N215" s="22"/>
    </row>
    <row r="216" spans="1:14" ht="15" x14ac:dyDescent="0.25">
      <c r="A216" s="47">
        <f t="shared" si="3"/>
        <v>215</v>
      </c>
      <c r="B216" s="47" t="s">
        <v>227</v>
      </c>
      <c r="C216" s="48">
        <v>43506</v>
      </c>
      <c r="D216" s="47" t="str">
        <f>CHOOSE(WEEKDAY(Tabla4[[#This Row],[Fecha]]),"D","L","M","X","J","V","S")</f>
        <v>D</v>
      </c>
      <c r="E216" s="47">
        <f>WEEKNUM(Tabla4[[#This Row],[Fecha]],21)</f>
        <v>6</v>
      </c>
      <c r="F216" s="47" t="s">
        <v>13</v>
      </c>
      <c r="G216" s="49">
        <v>25</v>
      </c>
      <c r="H216" s="49">
        <v>12</v>
      </c>
      <c r="I216" s="49">
        <v>40</v>
      </c>
      <c r="J216" s="49">
        <v>52</v>
      </c>
      <c r="K216" s="49">
        <v>33</v>
      </c>
      <c r="L216" s="49">
        <v>0</v>
      </c>
      <c r="M216" s="22"/>
      <c r="N216" s="22"/>
    </row>
    <row r="217" spans="1:14" ht="15" x14ac:dyDescent="0.25">
      <c r="A217" s="47">
        <f t="shared" si="3"/>
        <v>216</v>
      </c>
      <c r="B217" s="47" t="s">
        <v>228</v>
      </c>
      <c r="C217" s="48">
        <v>43513</v>
      </c>
      <c r="D217" s="47" t="str">
        <f>CHOOSE(WEEKDAY(Tabla4[[#This Row],[Fecha]]),"D","L","M","X","J","V","S")</f>
        <v>D</v>
      </c>
      <c r="E217" s="47">
        <f>WEEKNUM(Tabla4[[#This Row],[Fecha]],21)</f>
        <v>7</v>
      </c>
      <c r="F217" s="47" t="s">
        <v>13</v>
      </c>
      <c r="G217" s="49">
        <v>40</v>
      </c>
      <c r="H217" s="49">
        <v>18</v>
      </c>
      <c r="I217" s="49">
        <v>48</v>
      </c>
      <c r="J217" s="49">
        <v>53</v>
      </c>
      <c r="K217" s="83">
        <v>2</v>
      </c>
      <c r="L217" s="49">
        <v>6</v>
      </c>
      <c r="M217" s="22"/>
      <c r="N217" s="22"/>
    </row>
    <row r="218" spans="1:14" ht="15" x14ac:dyDescent="0.25">
      <c r="A218" s="47">
        <f t="shared" si="3"/>
        <v>217</v>
      </c>
      <c r="B218" s="47" t="s">
        <v>229</v>
      </c>
      <c r="C218" s="48">
        <v>43520</v>
      </c>
      <c r="D218" s="47" t="str">
        <f>CHOOSE(WEEKDAY(Tabla4[[#This Row],[Fecha]]),"D","L","M","X","J","V","S")</f>
        <v>D</v>
      </c>
      <c r="E218" s="47">
        <f>WEEKNUM(Tabla4[[#This Row],[Fecha]],21)</f>
        <v>8</v>
      </c>
      <c r="F218" s="47" t="s">
        <v>13</v>
      </c>
      <c r="G218" s="84">
        <v>4</v>
      </c>
      <c r="H218" s="49">
        <v>15</v>
      </c>
      <c r="I218" s="49">
        <v>37</v>
      </c>
      <c r="J218" s="49">
        <v>31</v>
      </c>
      <c r="K218" s="49">
        <v>49</v>
      </c>
      <c r="L218" s="49">
        <v>0</v>
      </c>
      <c r="M218" s="22"/>
      <c r="N218" s="22"/>
    </row>
    <row r="219" spans="1:14" ht="15" x14ac:dyDescent="0.25">
      <c r="A219" s="47">
        <f t="shared" si="3"/>
        <v>218</v>
      </c>
      <c r="B219" s="47" t="s">
        <v>230</v>
      </c>
      <c r="C219" s="48">
        <v>43527</v>
      </c>
      <c r="D219" s="47" t="str">
        <f>CHOOSE(WEEKDAY(Tabla4[[#This Row],[Fecha]]),"D","L","M","X","J","V","S")</f>
        <v>D</v>
      </c>
      <c r="E219" s="47">
        <f>WEEKNUM(Tabla4[[#This Row],[Fecha]],21)</f>
        <v>9</v>
      </c>
      <c r="F219" s="47" t="s">
        <v>13</v>
      </c>
      <c r="G219" s="95">
        <v>5</v>
      </c>
      <c r="H219" s="49">
        <v>44</v>
      </c>
      <c r="I219" s="82">
        <v>1</v>
      </c>
      <c r="J219" s="49">
        <v>27</v>
      </c>
      <c r="K219" s="93">
        <v>7</v>
      </c>
      <c r="L219" s="49">
        <v>9</v>
      </c>
      <c r="M219" s="22"/>
      <c r="N219" s="22"/>
    </row>
    <row r="220" spans="1:14" ht="15" x14ac:dyDescent="0.25">
      <c r="A220" s="47">
        <f t="shared" si="3"/>
        <v>219</v>
      </c>
      <c r="B220" s="47" t="s">
        <v>231</v>
      </c>
      <c r="C220" s="48">
        <v>43534</v>
      </c>
      <c r="D220" s="47" t="str">
        <f>CHOOSE(WEEKDAY(Tabla4[[#This Row],[Fecha]]),"D","L","M","X","J","V","S")</f>
        <v>D</v>
      </c>
      <c r="E220" s="47">
        <f>WEEKNUM(Tabla4[[#This Row],[Fecha]],21)</f>
        <v>10</v>
      </c>
      <c r="F220" s="47" t="s">
        <v>13</v>
      </c>
      <c r="G220" s="92">
        <v>9</v>
      </c>
      <c r="H220" s="49">
        <v>15</v>
      </c>
      <c r="I220" s="49">
        <v>36</v>
      </c>
      <c r="J220" s="49">
        <v>37</v>
      </c>
      <c r="K220" s="49">
        <v>35</v>
      </c>
      <c r="L220" s="49">
        <v>5</v>
      </c>
      <c r="M220" s="22"/>
      <c r="N220" s="22"/>
    </row>
    <row r="221" spans="1:14" ht="15" x14ac:dyDescent="0.25">
      <c r="A221" s="47">
        <f t="shared" si="3"/>
        <v>220</v>
      </c>
      <c r="B221" s="47" t="s">
        <v>232</v>
      </c>
      <c r="C221" s="48">
        <v>43541</v>
      </c>
      <c r="D221" s="47" t="str">
        <f>CHOOSE(WEEKDAY(Tabla4[[#This Row],[Fecha]]),"D","L","M","X","J","V","S")</f>
        <v>D</v>
      </c>
      <c r="E221" s="47">
        <f>WEEKNUM(Tabla4[[#This Row],[Fecha]],21)</f>
        <v>11</v>
      </c>
      <c r="F221" s="47" t="s">
        <v>13</v>
      </c>
      <c r="G221" s="49">
        <v>34</v>
      </c>
      <c r="H221" s="49">
        <v>36</v>
      </c>
      <c r="I221" s="49">
        <v>20</v>
      </c>
      <c r="J221" s="49">
        <v>37</v>
      </c>
      <c r="K221" s="49">
        <v>19</v>
      </c>
      <c r="L221" s="49">
        <v>6</v>
      </c>
      <c r="M221" s="22"/>
      <c r="N221" s="22"/>
    </row>
    <row r="222" spans="1:14" ht="15" x14ac:dyDescent="0.25">
      <c r="A222" s="47">
        <f t="shared" si="3"/>
        <v>221</v>
      </c>
      <c r="B222" s="47" t="s">
        <v>233</v>
      </c>
      <c r="C222" s="48">
        <v>43548</v>
      </c>
      <c r="D222" s="47" t="str">
        <f>CHOOSE(WEEKDAY(Tabla4[[#This Row],[Fecha]]),"D","L","M","X","J","V","S")</f>
        <v>D</v>
      </c>
      <c r="E222" s="47">
        <f>WEEKNUM(Tabla4[[#This Row],[Fecha]],21)</f>
        <v>12</v>
      </c>
      <c r="F222" s="47" t="s">
        <v>13</v>
      </c>
      <c r="G222" s="49">
        <v>16</v>
      </c>
      <c r="H222" s="82">
        <v>1</v>
      </c>
      <c r="I222" s="81">
        <v>8</v>
      </c>
      <c r="J222" s="49">
        <v>42</v>
      </c>
      <c r="K222" s="92">
        <v>9</v>
      </c>
      <c r="L222" s="49">
        <v>8</v>
      </c>
      <c r="M222" s="22"/>
      <c r="N222" s="22"/>
    </row>
    <row r="223" spans="1:14" ht="15" x14ac:dyDescent="0.25">
      <c r="A223" s="47">
        <f t="shared" si="3"/>
        <v>222</v>
      </c>
      <c r="B223" s="47" t="s">
        <v>234</v>
      </c>
      <c r="C223" s="48">
        <v>43555</v>
      </c>
      <c r="D223" s="47" t="str">
        <f>CHOOSE(WEEKDAY(Tabla4[[#This Row],[Fecha]]),"D","L","M","X","J","V","S")</f>
        <v>D</v>
      </c>
      <c r="E223" s="47">
        <f>WEEKNUM(Tabla4[[#This Row],[Fecha]],21)</f>
        <v>13</v>
      </c>
      <c r="F223" s="47" t="s">
        <v>13</v>
      </c>
      <c r="G223" s="49">
        <v>24</v>
      </c>
      <c r="H223" s="49">
        <v>15</v>
      </c>
      <c r="I223" s="49">
        <v>12</v>
      </c>
      <c r="J223" s="49">
        <v>33</v>
      </c>
      <c r="K223" s="81">
        <v>8</v>
      </c>
      <c r="L223" s="49">
        <v>2</v>
      </c>
      <c r="M223" s="22"/>
      <c r="N223" s="22"/>
    </row>
    <row r="224" spans="1:14" ht="15" x14ac:dyDescent="0.25">
      <c r="A224" s="47">
        <f t="shared" si="3"/>
        <v>223</v>
      </c>
      <c r="B224" s="47" t="s">
        <v>235</v>
      </c>
      <c r="C224" s="48">
        <v>43562</v>
      </c>
      <c r="D224" s="47" t="str">
        <f>CHOOSE(WEEKDAY(Tabla4[[#This Row],[Fecha]]),"D","L","M","X","J","V","S")</f>
        <v>D</v>
      </c>
      <c r="E224" s="47">
        <f>WEEKNUM(Tabla4[[#This Row],[Fecha]],21)</f>
        <v>14</v>
      </c>
      <c r="F224" s="47" t="s">
        <v>13</v>
      </c>
      <c r="G224" s="92">
        <v>9</v>
      </c>
      <c r="H224" s="49">
        <v>21</v>
      </c>
      <c r="I224" s="49">
        <v>27</v>
      </c>
      <c r="J224" s="49">
        <v>19</v>
      </c>
      <c r="K224" s="95">
        <v>5</v>
      </c>
      <c r="L224" s="49">
        <v>6</v>
      </c>
      <c r="M224" s="22"/>
      <c r="N224" s="22"/>
    </row>
    <row r="225" spans="1:14" ht="15" x14ac:dyDescent="0.25">
      <c r="A225" s="47">
        <f t="shared" si="3"/>
        <v>224</v>
      </c>
      <c r="B225" s="47" t="s">
        <v>236</v>
      </c>
      <c r="C225" s="48">
        <v>43569</v>
      </c>
      <c r="D225" s="47" t="str">
        <f>CHOOSE(WEEKDAY(Tabla4[[#This Row],[Fecha]]),"D","L","M","X","J","V","S")</f>
        <v>D</v>
      </c>
      <c r="E225" s="47">
        <f>WEEKNUM(Tabla4[[#This Row],[Fecha]],21)</f>
        <v>15</v>
      </c>
      <c r="F225" s="47" t="s">
        <v>13</v>
      </c>
      <c r="G225" s="49">
        <v>41</v>
      </c>
      <c r="H225" s="93">
        <v>7</v>
      </c>
      <c r="I225" s="49">
        <v>14</v>
      </c>
      <c r="J225" s="82">
        <v>11</v>
      </c>
      <c r="K225" s="49">
        <v>33</v>
      </c>
      <c r="L225" s="49">
        <v>3</v>
      </c>
      <c r="M225" s="22"/>
      <c r="N225" s="22"/>
    </row>
    <row r="226" spans="1:14" ht="15" x14ac:dyDescent="0.25">
      <c r="A226" s="47">
        <f t="shared" si="3"/>
        <v>225</v>
      </c>
      <c r="B226" s="47" t="s">
        <v>237</v>
      </c>
      <c r="C226" s="48">
        <v>43576</v>
      </c>
      <c r="D226" s="47" t="str">
        <f>CHOOSE(WEEKDAY(Tabla4[[#This Row],[Fecha]]),"D","L","M","X","J","V","S")</f>
        <v>D</v>
      </c>
      <c r="E226" s="47">
        <f>WEEKNUM(Tabla4[[#This Row],[Fecha]],21)</f>
        <v>16</v>
      </c>
      <c r="F226" s="47" t="s">
        <v>13</v>
      </c>
      <c r="G226" s="49">
        <v>38</v>
      </c>
      <c r="H226" s="49">
        <v>22</v>
      </c>
      <c r="I226" s="49">
        <v>16</v>
      </c>
      <c r="J226" s="49">
        <v>46</v>
      </c>
      <c r="K226" s="49">
        <v>40</v>
      </c>
      <c r="L226" s="49">
        <v>7</v>
      </c>
      <c r="M226" s="22"/>
      <c r="N226" s="22"/>
    </row>
    <row r="227" spans="1:14" ht="15" x14ac:dyDescent="0.25">
      <c r="A227" s="47">
        <f t="shared" si="3"/>
        <v>226</v>
      </c>
      <c r="B227" s="47" t="s">
        <v>238</v>
      </c>
      <c r="C227" s="48">
        <v>43583</v>
      </c>
      <c r="D227" s="47" t="str">
        <f>CHOOSE(WEEKDAY(Tabla4[[#This Row],[Fecha]]),"D","L","M","X","J","V","S")</f>
        <v>D</v>
      </c>
      <c r="E227" s="47">
        <f>WEEKNUM(Tabla4[[#This Row],[Fecha]],21)</f>
        <v>17</v>
      </c>
      <c r="F227" s="47" t="s">
        <v>13</v>
      </c>
      <c r="G227" s="83">
        <v>2</v>
      </c>
      <c r="H227" s="49">
        <v>24</v>
      </c>
      <c r="I227" s="84">
        <v>4</v>
      </c>
      <c r="J227" s="95">
        <v>5</v>
      </c>
      <c r="K227" s="49">
        <v>43</v>
      </c>
      <c r="L227" s="49">
        <v>2</v>
      </c>
      <c r="M227" s="22"/>
      <c r="N227" s="22"/>
    </row>
    <row r="228" spans="1:14" ht="15" x14ac:dyDescent="0.25">
      <c r="A228" s="47">
        <f t="shared" si="3"/>
        <v>227</v>
      </c>
      <c r="B228" s="47" t="s">
        <v>239</v>
      </c>
      <c r="C228" s="48">
        <v>43590</v>
      </c>
      <c r="D228" s="47" t="str">
        <f>CHOOSE(WEEKDAY(Tabla4[[#This Row],[Fecha]]),"D","L","M","X","J","V","S")</f>
        <v>D</v>
      </c>
      <c r="E228" s="47">
        <f>WEEKNUM(Tabla4[[#This Row],[Fecha]],21)</f>
        <v>18</v>
      </c>
      <c r="F228" s="47" t="s">
        <v>13</v>
      </c>
      <c r="G228" s="49">
        <v>20</v>
      </c>
      <c r="H228" s="49">
        <v>26</v>
      </c>
      <c r="I228" s="49">
        <v>18</v>
      </c>
      <c r="J228" s="49">
        <v>12</v>
      </c>
      <c r="K228" s="81">
        <v>8</v>
      </c>
      <c r="L228" s="49">
        <v>7</v>
      </c>
      <c r="M228" s="22"/>
      <c r="N228" s="22"/>
    </row>
    <row r="229" spans="1:14" ht="15" x14ac:dyDescent="0.25">
      <c r="A229" s="47">
        <f t="shared" si="3"/>
        <v>228</v>
      </c>
      <c r="B229" s="47" t="s">
        <v>240</v>
      </c>
      <c r="C229" s="48">
        <v>43597</v>
      </c>
      <c r="D229" s="47" t="str">
        <f>CHOOSE(WEEKDAY(Tabla4[[#This Row],[Fecha]]),"D","L","M","X","J","V","S")</f>
        <v>D</v>
      </c>
      <c r="E229" s="47">
        <f>WEEKNUM(Tabla4[[#This Row],[Fecha]],21)</f>
        <v>19</v>
      </c>
      <c r="F229" s="47" t="s">
        <v>13</v>
      </c>
      <c r="G229" s="90">
        <v>10</v>
      </c>
      <c r="H229" s="83">
        <v>2</v>
      </c>
      <c r="I229" s="49">
        <v>49</v>
      </c>
      <c r="J229" s="82">
        <v>11</v>
      </c>
      <c r="K229" s="49">
        <v>54</v>
      </c>
      <c r="L229" s="49">
        <v>3</v>
      </c>
      <c r="M229" s="22"/>
      <c r="N229" s="22"/>
    </row>
    <row r="230" spans="1:14" ht="15" x14ac:dyDescent="0.25">
      <c r="A230" s="47">
        <f t="shared" si="3"/>
        <v>229</v>
      </c>
      <c r="B230" s="47" t="s">
        <v>241</v>
      </c>
      <c r="C230" s="48">
        <v>43604</v>
      </c>
      <c r="D230" s="47" t="str">
        <f>CHOOSE(WEEKDAY(Tabla4[[#This Row],[Fecha]]),"D","L","M","X","J","V","S")</f>
        <v>D</v>
      </c>
      <c r="E230" s="47">
        <f>WEEKNUM(Tabla4[[#This Row],[Fecha]],21)</f>
        <v>20</v>
      </c>
      <c r="F230" s="47" t="s">
        <v>13</v>
      </c>
      <c r="G230" s="49">
        <v>20</v>
      </c>
      <c r="H230" s="49">
        <v>24</v>
      </c>
      <c r="I230" s="49">
        <v>45</v>
      </c>
      <c r="J230" s="49">
        <v>37</v>
      </c>
      <c r="K230" s="49">
        <v>19</v>
      </c>
      <c r="L230" s="49">
        <v>5</v>
      </c>
      <c r="M230" s="22"/>
      <c r="N230" s="22"/>
    </row>
    <row r="231" spans="1:14" ht="15" x14ac:dyDescent="0.25">
      <c r="A231" s="47">
        <f t="shared" si="3"/>
        <v>230</v>
      </c>
      <c r="B231" s="47" t="s">
        <v>242</v>
      </c>
      <c r="C231" s="48">
        <v>43611</v>
      </c>
      <c r="D231" s="47" t="str">
        <f>CHOOSE(WEEKDAY(Tabla4[[#This Row],[Fecha]]),"D","L","M","X","J","V","S")</f>
        <v>D</v>
      </c>
      <c r="E231" s="47">
        <f>WEEKNUM(Tabla4[[#This Row],[Fecha]],21)</f>
        <v>21</v>
      </c>
      <c r="F231" s="47" t="s">
        <v>13</v>
      </c>
      <c r="G231" s="92">
        <v>9</v>
      </c>
      <c r="H231" s="49">
        <v>32</v>
      </c>
      <c r="I231" s="49">
        <v>49</v>
      </c>
      <c r="J231" s="49">
        <v>50</v>
      </c>
      <c r="K231" s="49">
        <v>30</v>
      </c>
      <c r="L231" s="49">
        <v>0</v>
      </c>
      <c r="M231" s="22"/>
      <c r="N231" s="22"/>
    </row>
    <row r="232" spans="1:14" ht="15" x14ac:dyDescent="0.25">
      <c r="A232" s="47">
        <f t="shared" si="3"/>
        <v>231</v>
      </c>
      <c r="B232" s="47" t="s">
        <v>243</v>
      </c>
      <c r="C232" s="48">
        <v>43618</v>
      </c>
      <c r="D232" s="47" t="str">
        <f>CHOOSE(WEEKDAY(Tabla4[[#This Row],[Fecha]]),"D","L","M","X","J","V","S")</f>
        <v>D</v>
      </c>
      <c r="E232" s="47">
        <f>WEEKNUM(Tabla4[[#This Row],[Fecha]],21)</f>
        <v>22</v>
      </c>
      <c r="F232" s="47" t="s">
        <v>13</v>
      </c>
      <c r="G232" s="49">
        <v>16</v>
      </c>
      <c r="H232" s="49">
        <v>25</v>
      </c>
      <c r="I232" s="81">
        <v>8</v>
      </c>
      <c r="J232" s="92">
        <v>9</v>
      </c>
      <c r="K232" s="49">
        <v>32</v>
      </c>
      <c r="L232" s="49">
        <v>4</v>
      </c>
      <c r="M232" s="22"/>
      <c r="N232" s="22"/>
    </row>
    <row r="233" spans="1:14" ht="15" x14ac:dyDescent="0.25">
      <c r="A233" s="47">
        <f t="shared" si="3"/>
        <v>232</v>
      </c>
      <c r="B233" s="47" t="s">
        <v>244</v>
      </c>
      <c r="C233" s="48">
        <v>43625</v>
      </c>
      <c r="D233" s="47" t="str">
        <f>CHOOSE(WEEKDAY(Tabla4[[#This Row],[Fecha]]),"D","L","M","X","J","V","S")</f>
        <v>D</v>
      </c>
      <c r="E233" s="47">
        <f>WEEKNUM(Tabla4[[#This Row],[Fecha]],21)</f>
        <v>23</v>
      </c>
      <c r="F233" s="47" t="s">
        <v>13</v>
      </c>
      <c r="G233" s="49">
        <v>13</v>
      </c>
      <c r="H233" s="49">
        <v>27</v>
      </c>
      <c r="I233" s="49">
        <v>31</v>
      </c>
      <c r="J233" s="93">
        <v>7</v>
      </c>
      <c r="K233" s="83">
        <v>2</v>
      </c>
      <c r="L233" s="49">
        <v>0</v>
      </c>
      <c r="M233" s="22"/>
      <c r="N233" s="22"/>
    </row>
    <row r="234" spans="1:14" ht="15" x14ac:dyDescent="0.25">
      <c r="A234" s="47">
        <f t="shared" si="3"/>
        <v>233</v>
      </c>
      <c r="B234" s="47" t="s">
        <v>245</v>
      </c>
      <c r="C234" s="48">
        <v>43632</v>
      </c>
      <c r="D234" s="47" t="str">
        <f>CHOOSE(WEEKDAY(Tabla4[[#This Row],[Fecha]]),"D","L","M","X","J","V","S")</f>
        <v>D</v>
      </c>
      <c r="E234" s="47">
        <f>WEEKNUM(Tabla4[[#This Row],[Fecha]],21)</f>
        <v>24</v>
      </c>
      <c r="F234" s="47" t="s">
        <v>13</v>
      </c>
      <c r="G234" s="92">
        <v>9</v>
      </c>
      <c r="H234" s="49">
        <v>27</v>
      </c>
      <c r="I234" s="49">
        <v>43</v>
      </c>
      <c r="J234" s="49">
        <v>45</v>
      </c>
      <c r="K234" s="49">
        <v>24</v>
      </c>
      <c r="L234" s="49">
        <v>7</v>
      </c>
      <c r="M234" s="22"/>
      <c r="N234" s="22"/>
    </row>
    <row r="235" spans="1:14" ht="15" x14ac:dyDescent="0.25">
      <c r="A235" s="47">
        <f t="shared" si="3"/>
        <v>234</v>
      </c>
      <c r="B235" s="47" t="s">
        <v>246</v>
      </c>
      <c r="C235" s="48">
        <v>43639</v>
      </c>
      <c r="D235" s="47" t="str">
        <f>CHOOSE(WEEKDAY(Tabla4[[#This Row],[Fecha]]),"D","L","M","X","J","V","S")</f>
        <v>D</v>
      </c>
      <c r="E235" s="47">
        <f>WEEKNUM(Tabla4[[#This Row],[Fecha]],21)</f>
        <v>25</v>
      </c>
      <c r="F235" s="47" t="s">
        <v>13</v>
      </c>
      <c r="G235" s="49">
        <v>22</v>
      </c>
      <c r="H235" s="81">
        <v>8</v>
      </c>
      <c r="I235" s="49">
        <v>34</v>
      </c>
      <c r="J235" s="49">
        <v>30</v>
      </c>
      <c r="K235" s="49">
        <v>19</v>
      </c>
      <c r="L235" s="49">
        <v>9</v>
      </c>
      <c r="M235" s="22"/>
      <c r="N235" s="22"/>
    </row>
    <row r="236" spans="1:14" ht="15" x14ac:dyDescent="0.25">
      <c r="A236" s="47">
        <f t="shared" si="3"/>
        <v>235</v>
      </c>
      <c r="B236" s="47" t="s">
        <v>247</v>
      </c>
      <c r="C236" s="48">
        <v>43646</v>
      </c>
      <c r="D236" s="47" t="str">
        <f>CHOOSE(WEEKDAY(Tabla4[[#This Row],[Fecha]]),"D","L","M","X","J","V","S")</f>
        <v>D</v>
      </c>
      <c r="E236" s="47">
        <f>WEEKNUM(Tabla4[[#This Row],[Fecha]],21)</f>
        <v>26</v>
      </c>
      <c r="F236" s="47" t="s">
        <v>13</v>
      </c>
      <c r="G236" s="82">
        <v>11</v>
      </c>
      <c r="H236" s="49">
        <v>26</v>
      </c>
      <c r="I236" s="49">
        <v>13</v>
      </c>
      <c r="J236" s="49">
        <v>28</v>
      </c>
      <c r="K236" s="49">
        <v>43</v>
      </c>
      <c r="L236" s="49">
        <v>5</v>
      </c>
      <c r="M236" s="22"/>
      <c r="N236" s="22"/>
    </row>
    <row r="237" spans="1:14" ht="15" x14ac:dyDescent="0.25">
      <c r="A237" s="47">
        <f t="shared" si="3"/>
        <v>236</v>
      </c>
      <c r="B237" s="47" t="s">
        <v>248</v>
      </c>
      <c r="C237" s="48">
        <v>43653</v>
      </c>
      <c r="D237" s="47" t="str">
        <f>CHOOSE(WEEKDAY(Tabla4[[#This Row],[Fecha]]),"D","L","M","X","J","V","S")</f>
        <v>D</v>
      </c>
      <c r="E237" s="47">
        <f>WEEKNUM(Tabla4[[#This Row],[Fecha]],21)</f>
        <v>27</v>
      </c>
      <c r="F237" s="47" t="s">
        <v>13</v>
      </c>
      <c r="G237" s="49">
        <v>34</v>
      </c>
      <c r="H237" s="49">
        <v>20</v>
      </c>
      <c r="I237" s="49">
        <v>41</v>
      </c>
      <c r="J237" s="49">
        <v>23</v>
      </c>
      <c r="K237" s="49">
        <v>24</v>
      </c>
      <c r="L237" s="49">
        <v>8</v>
      </c>
      <c r="M237" s="22"/>
      <c r="N237" s="22"/>
    </row>
    <row r="238" spans="1:14" ht="15" x14ac:dyDescent="0.25">
      <c r="A238" s="47">
        <f t="shared" si="3"/>
        <v>237</v>
      </c>
      <c r="B238" s="47" t="s">
        <v>249</v>
      </c>
      <c r="C238" s="48">
        <v>43660</v>
      </c>
      <c r="D238" s="47" t="str">
        <f>CHOOSE(WEEKDAY(Tabla4[[#This Row],[Fecha]]),"D","L","M","X","J","V","S")</f>
        <v>D</v>
      </c>
      <c r="E238" s="47">
        <f>WEEKNUM(Tabla4[[#This Row],[Fecha]],21)</f>
        <v>28</v>
      </c>
      <c r="F238" s="47" t="s">
        <v>13</v>
      </c>
      <c r="G238" s="49">
        <v>40</v>
      </c>
      <c r="H238" s="49">
        <v>18</v>
      </c>
      <c r="I238" s="49">
        <v>42</v>
      </c>
      <c r="J238" s="49">
        <v>51</v>
      </c>
      <c r="K238" s="49">
        <v>12</v>
      </c>
      <c r="L238" s="49">
        <v>9</v>
      </c>
      <c r="M238" s="22"/>
      <c r="N238" s="22"/>
    </row>
    <row r="239" spans="1:14" ht="15" x14ac:dyDescent="0.25">
      <c r="A239" s="47">
        <f t="shared" si="3"/>
        <v>238</v>
      </c>
      <c r="B239" s="47" t="s">
        <v>250</v>
      </c>
      <c r="C239" s="48">
        <v>43667</v>
      </c>
      <c r="D239" s="47" t="str">
        <f>CHOOSE(WEEKDAY(Tabla4[[#This Row],[Fecha]]),"D","L","M","X","J","V","S")</f>
        <v>D</v>
      </c>
      <c r="E239" s="47">
        <f>WEEKNUM(Tabla4[[#This Row],[Fecha]],21)</f>
        <v>29</v>
      </c>
      <c r="F239" s="47" t="s">
        <v>13</v>
      </c>
      <c r="G239" s="80">
        <v>3</v>
      </c>
      <c r="H239" s="49">
        <v>43</v>
      </c>
      <c r="I239" s="49">
        <v>17</v>
      </c>
      <c r="J239" s="49">
        <v>21</v>
      </c>
      <c r="K239" s="49">
        <v>37</v>
      </c>
      <c r="L239" s="49">
        <v>8</v>
      </c>
      <c r="M239" s="22"/>
      <c r="N239" s="22"/>
    </row>
    <row r="240" spans="1:14" ht="15" x14ac:dyDescent="0.25">
      <c r="A240" s="47">
        <f t="shared" si="3"/>
        <v>239</v>
      </c>
      <c r="B240" s="47" t="s">
        <v>251</v>
      </c>
      <c r="C240" s="48">
        <v>43674</v>
      </c>
      <c r="D240" s="47" t="str">
        <f>CHOOSE(WEEKDAY(Tabla4[[#This Row],[Fecha]]),"D","L","M","X","J","V","S")</f>
        <v>D</v>
      </c>
      <c r="E240" s="47">
        <f>WEEKNUM(Tabla4[[#This Row],[Fecha]],21)</f>
        <v>30</v>
      </c>
      <c r="F240" s="47" t="s">
        <v>13</v>
      </c>
      <c r="G240" s="49">
        <v>12</v>
      </c>
      <c r="H240" s="49">
        <v>54</v>
      </c>
      <c r="I240" s="49">
        <v>28</v>
      </c>
      <c r="J240" s="96">
        <v>6</v>
      </c>
      <c r="K240" s="82">
        <v>1</v>
      </c>
      <c r="L240" s="49">
        <v>1</v>
      </c>
      <c r="M240" s="22"/>
      <c r="N240" s="22"/>
    </row>
    <row r="241" spans="1:14" ht="15" x14ac:dyDescent="0.25">
      <c r="A241" s="47">
        <f t="shared" si="3"/>
        <v>240</v>
      </c>
      <c r="B241" s="47" t="s">
        <v>252</v>
      </c>
      <c r="C241" s="48">
        <v>43681</v>
      </c>
      <c r="D241" s="47" t="str">
        <f>CHOOSE(WEEKDAY(Tabla4[[#This Row],[Fecha]]),"D","L","M","X","J","V","S")</f>
        <v>D</v>
      </c>
      <c r="E241" s="47">
        <f>WEEKNUM(Tabla4[[#This Row],[Fecha]],21)</f>
        <v>31</v>
      </c>
      <c r="F241" s="47" t="s">
        <v>13</v>
      </c>
      <c r="G241" s="49">
        <v>43</v>
      </c>
      <c r="H241" s="49">
        <v>48</v>
      </c>
      <c r="I241" s="49">
        <v>49</v>
      </c>
      <c r="J241" s="49">
        <v>37</v>
      </c>
      <c r="K241" s="49">
        <v>39</v>
      </c>
      <c r="L241" s="49">
        <v>4</v>
      </c>
      <c r="M241" s="22"/>
      <c r="N241" s="22"/>
    </row>
    <row r="242" spans="1:14" ht="15" x14ac:dyDescent="0.25">
      <c r="A242" s="47">
        <f t="shared" si="3"/>
        <v>241</v>
      </c>
      <c r="B242" s="47" t="s">
        <v>253</v>
      </c>
      <c r="C242" s="48">
        <v>43688</v>
      </c>
      <c r="D242" s="47" t="str">
        <f>CHOOSE(WEEKDAY(Tabla4[[#This Row],[Fecha]]),"D","L","M","X","J","V","S")</f>
        <v>D</v>
      </c>
      <c r="E242" s="47">
        <f>WEEKNUM(Tabla4[[#This Row],[Fecha]],21)</f>
        <v>32</v>
      </c>
      <c r="F242" s="47" t="s">
        <v>13</v>
      </c>
      <c r="G242" s="80">
        <v>3</v>
      </c>
      <c r="H242" s="49">
        <v>40</v>
      </c>
      <c r="I242" s="49">
        <v>53</v>
      </c>
      <c r="J242" s="93">
        <v>7</v>
      </c>
      <c r="K242" s="49">
        <v>18</v>
      </c>
      <c r="L242" s="49">
        <v>6</v>
      </c>
      <c r="M242" s="22"/>
      <c r="N242" s="22"/>
    </row>
    <row r="243" spans="1:14" ht="15" x14ac:dyDescent="0.25">
      <c r="A243" s="47">
        <f t="shared" si="3"/>
        <v>242</v>
      </c>
      <c r="B243" s="47" t="s">
        <v>254</v>
      </c>
      <c r="C243" s="48">
        <v>43695</v>
      </c>
      <c r="D243" s="47" t="str">
        <f>CHOOSE(WEEKDAY(Tabla4[[#This Row],[Fecha]]),"D","L","M","X","J","V","S")</f>
        <v>D</v>
      </c>
      <c r="E243" s="47">
        <f>WEEKNUM(Tabla4[[#This Row],[Fecha]],21)</f>
        <v>33</v>
      </c>
      <c r="F243" s="47" t="s">
        <v>13</v>
      </c>
      <c r="G243" s="49">
        <v>22</v>
      </c>
      <c r="H243" s="49">
        <v>34</v>
      </c>
      <c r="I243" s="93">
        <v>7</v>
      </c>
      <c r="J243" s="49">
        <v>13</v>
      </c>
      <c r="K243" s="49">
        <v>27</v>
      </c>
      <c r="L243" s="49">
        <v>4</v>
      </c>
      <c r="M243" s="22"/>
      <c r="N243" s="22"/>
    </row>
    <row r="244" spans="1:14" ht="15" x14ac:dyDescent="0.25">
      <c r="A244" s="47">
        <f t="shared" si="3"/>
        <v>243</v>
      </c>
      <c r="B244" s="47" t="s">
        <v>255</v>
      </c>
      <c r="C244" s="48">
        <v>43702</v>
      </c>
      <c r="D244" s="47" t="str">
        <f>CHOOSE(WEEKDAY(Tabla4[[#This Row],[Fecha]]),"D","L","M","X","J","V","S")</f>
        <v>D</v>
      </c>
      <c r="E244" s="47">
        <f>WEEKNUM(Tabla4[[#This Row],[Fecha]],21)</f>
        <v>34</v>
      </c>
      <c r="F244" s="47" t="s">
        <v>13</v>
      </c>
      <c r="G244" s="49">
        <v>24</v>
      </c>
      <c r="H244" s="49">
        <v>34</v>
      </c>
      <c r="I244" s="49">
        <v>17</v>
      </c>
      <c r="J244" s="49">
        <v>36</v>
      </c>
      <c r="K244" s="49">
        <v>31</v>
      </c>
      <c r="L244" s="49">
        <v>9</v>
      </c>
      <c r="M244" s="22"/>
      <c r="N244" s="22"/>
    </row>
    <row r="245" spans="1:14" ht="15" x14ac:dyDescent="0.25">
      <c r="A245" s="47">
        <f t="shared" si="3"/>
        <v>244</v>
      </c>
      <c r="B245" s="47" t="s">
        <v>256</v>
      </c>
      <c r="C245" s="48">
        <v>43709</v>
      </c>
      <c r="D245" s="47" t="str">
        <f>CHOOSE(WEEKDAY(Tabla4[[#This Row],[Fecha]]),"D","L","M","X","J","V","S")</f>
        <v>D</v>
      </c>
      <c r="E245" s="47">
        <f>WEEKNUM(Tabla4[[#This Row],[Fecha]],21)</f>
        <v>35</v>
      </c>
      <c r="F245" s="47" t="s">
        <v>13</v>
      </c>
      <c r="G245" s="49">
        <v>29</v>
      </c>
      <c r="H245" s="81">
        <v>8</v>
      </c>
      <c r="I245" s="49">
        <v>48</v>
      </c>
      <c r="J245" s="49">
        <v>49</v>
      </c>
      <c r="K245" s="49">
        <v>17</v>
      </c>
      <c r="L245" s="49">
        <v>4</v>
      </c>
      <c r="M245" s="22"/>
      <c r="N245" s="22"/>
    </row>
    <row r="246" spans="1:14" ht="15" x14ac:dyDescent="0.25">
      <c r="A246" s="47">
        <f t="shared" si="3"/>
        <v>245</v>
      </c>
      <c r="B246" s="47" t="s">
        <v>257</v>
      </c>
      <c r="C246" s="48">
        <v>43716</v>
      </c>
      <c r="D246" s="47" t="str">
        <f>CHOOSE(WEEKDAY(Tabla4[[#This Row],[Fecha]]),"D","L","M","X","J","V","S")</f>
        <v>D</v>
      </c>
      <c r="E246" s="47">
        <f>WEEKNUM(Tabla4[[#This Row],[Fecha]],21)</f>
        <v>36</v>
      </c>
      <c r="F246" s="47" t="s">
        <v>13</v>
      </c>
      <c r="G246" s="49">
        <v>23</v>
      </c>
      <c r="H246" s="49">
        <v>49</v>
      </c>
      <c r="I246" s="49">
        <v>27</v>
      </c>
      <c r="J246" s="80">
        <v>3</v>
      </c>
      <c r="K246" s="83">
        <v>2</v>
      </c>
      <c r="L246" s="49">
        <v>8</v>
      </c>
      <c r="M246" s="22"/>
      <c r="N246" s="22"/>
    </row>
    <row r="247" spans="1:14" ht="15" x14ac:dyDescent="0.25">
      <c r="A247" s="47">
        <f t="shared" si="3"/>
        <v>246</v>
      </c>
      <c r="B247" s="47" t="s">
        <v>258</v>
      </c>
      <c r="C247" s="48">
        <v>43723</v>
      </c>
      <c r="D247" s="47" t="str">
        <f>CHOOSE(WEEKDAY(Tabla4[[#This Row],[Fecha]]),"D","L","M","X","J","V","S")</f>
        <v>D</v>
      </c>
      <c r="E247" s="47">
        <f>WEEKNUM(Tabla4[[#This Row],[Fecha]],21)</f>
        <v>37</v>
      </c>
      <c r="F247" s="47" t="s">
        <v>13</v>
      </c>
      <c r="G247" s="49">
        <v>54</v>
      </c>
      <c r="H247" s="92">
        <v>9</v>
      </c>
      <c r="I247" s="49">
        <v>29</v>
      </c>
      <c r="J247" s="49">
        <v>24</v>
      </c>
      <c r="K247" s="49">
        <v>33</v>
      </c>
      <c r="L247" s="49">
        <v>3</v>
      </c>
      <c r="M247" s="22"/>
      <c r="N247" s="22"/>
    </row>
    <row r="248" spans="1:14" ht="15" x14ac:dyDescent="0.25">
      <c r="A248" s="47">
        <f t="shared" si="3"/>
        <v>247</v>
      </c>
      <c r="B248" s="47" t="s">
        <v>259</v>
      </c>
      <c r="C248" s="48">
        <v>43730</v>
      </c>
      <c r="D248" s="47" t="str">
        <f>CHOOSE(WEEKDAY(Tabla4[[#This Row],[Fecha]]),"D","L","M","X","J","V","S")</f>
        <v>D</v>
      </c>
      <c r="E248" s="47">
        <f>WEEKNUM(Tabla4[[#This Row],[Fecha]],21)</f>
        <v>38</v>
      </c>
      <c r="F248" s="47" t="s">
        <v>13</v>
      </c>
      <c r="G248" s="49">
        <v>24</v>
      </c>
      <c r="H248" s="49">
        <v>29</v>
      </c>
      <c r="I248" s="49">
        <v>54</v>
      </c>
      <c r="J248" s="49">
        <v>35</v>
      </c>
      <c r="K248" s="49">
        <v>51</v>
      </c>
      <c r="L248" s="49">
        <v>3</v>
      </c>
      <c r="M248" s="22"/>
      <c r="N248" s="22"/>
    </row>
    <row r="249" spans="1:14" ht="15" x14ac:dyDescent="0.25">
      <c r="A249" s="47">
        <f t="shared" si="3"/>
        <v>248</v>
      </c>
      <c r="B249" s="47" t="s">
        <v>260</v>
      </c>
      <c r="C249" s="48">
        <v>43737</v>
      </c>
      <c r="D249" s="47" t="str">
        <f>CHOOSE(WEEKDAY(Tabla4[[#This Row],[Fecha]]),"D","L","M","X","J","V","S")</f>
        <v>D</v>
      </c>
      <c r="E249" s="47">
        <f>WEEKNUM(Tabla4[[#This Row],[Fecha]],21)</f>
        <v>39</v>
      </c>
      <c r="F249" s="47" t="s">
        <v>13</v>
      </c>
      <c r="G249" s="80">
        <v>3</v>
      </c>
      <c r="H249" s="93">
        <v>7</v>
      </c>
      <c r="I249" s="96">
        <v>6</v>
      </c>
      <c r="J249" s="49">
        <v>33</v>
      </c>
      <c r="K249" s="49">
        <v>35</v>
      </c>
      <c r="L249" s="49">
        <v>3</v>
      </c>
      <c r="M249" s="22"/>
      <c r="N249" s="22"/>
    </row>
    <row r="250" spans="1:14" ht="15" x14ac:dyDescent="0.25">
      <c r="A250" s="47">
        <f t="shared" si="3"/>
        <v>249</v>
      </c>
      <c r="B250" s="47" t="s">
        <v>261</v>
      </c>
      <c r="C250" s="48">
        <v>43744</v>
      </c>
      <c r="D250" s="47" t="str">
        <f>CHOOSE(WEEKDAY(Tabla4[[#This Row],[Fecha]]),"D","L","M","X","J","V","S")</f>
        <v>D</v>
      </c>
      <c r="E250" s="47">
        <f>WEEKNUM(Tabla4[[#This Row],[Fecha]],21)</f>
        <v>40</v>
      </c>
      <c r="F250" s="47" t="s">
        <v>13</v>
      </c>
      <c r="G250" s="49">
        <v>18</v>
      </c>
      <c r="H250" s="80">
        <v>3</v>
      </c>
      <c r="I250" s="49">
        <v>14</v>
      </c>
      <c r="J250" s="49">
        <v>37</v>
      </c>
      <c r="K250" s="49">
        <v>51</v>
      </c>
      <c r="L250" s="49">
        <v>0</v>
      </c>
      <c r="M250" s="22"/>
      <c r="N250" s="22"/>
    </row>
    <row r="251" spans="1:14" ht="15" x14ac:dyDescent="0.25">
      <c r="A251" s="47">
        <f t="shared" si="3"/>
        <v>250</v>
      </c>
      <c r="B251" s="47" t="s">
        <v>262</v>
      </c>
      <c r="C251" s="48">
        <v>43751</v>
      </c>
      <c r="D251" s="47" t="str">
        <f>CHOOSE(WEEKDAY(Tabla4[[#This Row],[Fecha]]),"D","L","M","X","J","V","S")</f>
        <v>D</v>
      </c>
      <c r="E251" s="47">
        <f>WEEKNUM(Tabla4[[#This Row],[Fecha]],21)</f>
        <v>41</v>
      </c>
      <c r="F251" s="47" t="s">
        <v>13</v>
      </c>
      <c r="G251" s="49">
        <v>35</v>
      </c>
      <c r="H251" s="49">
        <v>27</v>
      </c>
      <c r="I251" s="49">
        <v>16</v>
      </c>
      <c r="J251" s="49">
        <v>32</v>
      </c>
      <c r="K251" s="49">
        <v>15</v>
      </c>
      <c r="L251" s="49">
        <v>4</v>
      </c>
      <c r="M251" s="22"/>
      <c r="N251" s="22"/>
    </row>
    <row r="252" spans="1:14" ht="15" x14ac:dyDescent="0.25">
      <c r="A252" s="47">
        <f t="shared" si="3"/>
        <v>251</v>
      </c>
      <c r="B252" s="47" t="s">
        <v>263</v>
      </c>
      <c r="C252" s="48">
        <v>43758</v>
      </c>
      <c r="D252" s="47" t="str">
        <f>CHOOSE(WEEKDAY(Tabla4[[#This Row],[Fecha]]),"D","L","M","X","J","V","S")</f>
        <v>D</v>
      </c>
      <c r="E252" s="47">
        <f>WEEKNUM(Tabla4[[#This Row],[Fecha]],21)</f>
        <v>42</v>
      </c>
      <c r="F252" s="47" t="s">
        <v>13</v>
      </c>
      <c r="G252" s="49">
        <v>20</v>
      </c>
      <c r="H252" s="49">
        <v>53</v>
      </c>
      <c r="I252" s="49">
        <v>25</v>
      </c>
      <c r="J252" s="49">
        <v>41</v>
      </c>
      <c r="K252" s="49">
        <v>32</v>
      </c>
      <c r="L252" s="49">
        <v>9</v>
      </c>
      <c r="M252" s="22"/>
      <c r="N252" s="22"/>
    </row>
    <row r="253" spans="1:14" ht="15" x14ac:dyDescent="0.25">
      <c r="A253" s="47">
        <f t="shared" si="3"/>
        <v>252</v>
      </c>
      <c r="B253" s="47" t="s">
        <v>264</v>
      </c>
      <c r="C253" s="48">
        <v>43765</v>
      </c>
      <c r="D253" s="47" t="str">
        <f>CHOOSE(WEEKDAY(Tabla4[[#This Row],[Fecha]]),"D","L","M","X","J","V","S")</f>
        <v>D</v>
      </c>
      <c r="E253" s="47">
        <f>WEEKNUM(Tabla4[[#This Row],[Fecha]],21)</f>
        <v>43</v>
      </c>
      <c r="F253" s="47" t="s">
        <v>13</v>
      </c>
      <c r="G253" s="50">
        <v>28</v>
      </c>
      <c r="H253" s="50">
        <v>26</v>
      </c>
      <c r="I253" s="50">
        <v>25</v>
      </c>
      <c r="J253" s="50">
        <v>29</v>
      </c>
      <c r="K253" s="50">
        <v>51</v>
      </c>
      <c r="L253" s="50">
        <v>2</v>
      </c>
      <c r="M253" s="22"/>
      <c r="N253" s="22"/>
    </row>
    <row r="254" spans="1:14" ht="15" x14ac:dyDescent="0.25">
      <c r="A254" s="47">
        <f t="shared" si="3"/>
        <v>253</v>
      </c>
      <c r="B254" s="47" t="s">
        <v>265</v>
      </c>
      <c r="C254" s="48">
        <v>43772</v>
      </c>
      <c r="D254" s="47" t="str">
        <f>CHOOSE(WEEKDAY(Tabla4[[#This Row],[Fecha]]),"D","L","M","X","J","V","S")</f>
        <v>D</v>
      </c>
      <c r="E254" s="47">
        <f>WEEKNUM(Tabla4[[#This Row],[Fecha]],21)</f>
        <v>44</v>
      </c>
      <c r="F254" s="47" t="s">
        <v>13</v>
      </c>
      <c r="G254" s="50">
        <v>32</v>
      </c>
      <c r="H254" s="50">
        <v>50</v>
      </c>
      <c r="I254" s="50">
        <v>12</v>
      </c>
      <c r="J254" s="50">
        <v>16</v>
      </c>
      <c r="K254" s="50">
        <v>14</v>
      </c>
      <c r="L254" s="50">
        <v>3</v>
      </c>
      <c r="M254" s="22"/>
      <c r="N254" s="22"/>
    </row>
    <row r="255" spans="1:14" ht="15" x14ac:dyDescent="0.25">
      <c r="A255" s="47">
        <f t="shared" si="3"/>
        <v>254</v>
      </c>
      <c r="B255" s="47" t="s">
        <v>266</v>
      </c>
      <c r="C255" s="48">
        <v>43779</v>
      </c>
      <c r="D255" s="47" t="str">
        <f>CHOOSE(WEEKDAY(Tabla4[[#This Row],[Fecha]]),"D","L","M","X","J","V","S")</f>
        <v>D</v>
      </c>
      <c r="E255" s="47">
        <f>WEEKNUM(Tabla4[[#This Row],[Fecha]],21)</f>
        <v>45</v>
      </c>
      <c r="F255" s="47" t="s">
        <v>13</v>
      </c>
      <c r="G255" s="94">
        <v>7</v>
      </c>
      <c r="H255" s="50">
        <v>22</v>
      </c>
      <c r="I255" s="50">
        <v>45</v>
      </c>
      <c r="J255" s="89">
        <v>3</v>
      </c>
      <c r="K255" s="50">
        <v>49</v>
      </c>
      <c r="L255" s="50">
        <v>5</v>
      </c>
      <c r="M255" s="22"/>
      <c r="N255" s="22"/>
    </row>
    <row r="256" spans="1:14" ht="15" x14ac:dyDescent="0.25">
      <c r="A256" s="47">
        <f t="shared" si="3"/>
        <v>255</v>
      </c>
      <c r="B256" s="47" t="s">
        <v>267</v>
      </c>
      <c r="C256" s="48">
        <v>43786</v>
      </c>
      <c r="D256" s="47" t="str">
        <f>CHOOSE(WEEKDAY(Tabla4[[#This Row],[Fecha]]),"D","L","M","X","J","V","S")</f>
        <v>D</v>
      </c>
      <c r="E256" s="47">
        <f>WEEKNUM(Tabla4[[#This Row],[Fecha]],21)</f>
        <v>46</v>
      </c>
      <c r="F256" s="47" t="s">
        <v>13</v>
      </c>
      <c r="G256" s="50">
        <v>47</v>
      </c>
      <c r="H256" s="50">
        <v>12</v>
      </c>
      <c r="I256" s="50">
        <v>24</v>
      </c>
      <c r="J256" s="50">
        <v>43</v>
      </c>
      <c r="K256" s="85">
        <v>1</v>
      </c>
      <c r="L256" s="50">
        <v>9</v>
      </c>
      <c r="M256" s="22"/>
      <c r="N256" s="22"/>
    </row>
    <row r="257" spans="1:14" ht="15" x14ac:dyDescent="0.25">
      <c r="A257" s="47">
        <f t="shared" si="3"/>
        <v>256</v>
      </c>
      <c r="B257" s="47" t="s">
        <v>268</v>
      </c>
      <c r="C257" s="48">
        <v>43793</v>
      </c>
      <c r="D257" s="47" t="str">
        <f>CHOOSE(WEEKDAY(Tabla4[[#This Row],[Fecha]]),"D","L","M","X","J","V","S")</f>
        <v>D</v>
      </c>
      <c r="E257" s="47">
        <f>WEEKNUM(Tabla4[[#This Row],[Fecha]],21)</f>
        <v>47</v>
      </c>
      <c r="F257" s="47" t="s">
        <v>13</v>
      </c>
      <c r="G257" s="50">
        <v>13</v>
      </c>
      <c r="H257" s="50">
        <v>54</v>
      </c>
      <c r="I257" s="50">
        <v>24</v>
      </c>
      <c r="J257" s="50">
        <v>40</v>
      </c>
      <c r="K257" s="50">
        <v>48</v>
      </c>
      <c r="L257" s="50">
        <v>7</v>
      </c>
      <c r="M257" s="22"/>
      <c r="N257" s="22"/>
    </row>
    <row r="258" spans="1:14" ht="15" x14ac:dyDescent="0.25">
      <c r="A258" s="47">
        <f t="shared" si="3"/>
        <v>257</v>
      </c>
      <c r="B258" s="47" t="s">
        <v>269</v>
      </c>
      <c r="C258" s="48">
        <v>43800</v>
      </c>
      <c r="D258" s="47" t="str">
        <f>CHOOSE(WEEKDAY(Tabla4[[#This Row],[Fecha]]),"D","L","M","X","J","V","S")</f>
        <v>D</v>
      </c>
      <c r="E258" s="47">
        <f>WEEKNUM(Tabla4[[#This Row],[Fecha]],21)</f>
        <v>48</v>
      </c>
      <c r="F258" s="47" t="s">
        <v>13</v>
      </c>
      <c r="G258" s="49">
        <v>53</v>
      </c>
      <c r="H258" s="49">
        <v>30</v>
      </c>
      <c r="I258" s="49">
        <v>21</v>
      </c>
      <c r="J258" s="92">
        <v>9</v>
      </c>
      <c r="K258" s="49">
        <v>41</v>
      </c>
      <c r="L258" s="49">
        <v>8</v>
      </c>
      <c r="M258" s="22"/>
      <c r="N258" s="22"/>
    </row>
    <row r="259" spans="1:14" ht="15" x14ac:dyDescent="0.25">
      <c r="A259" s="47">
        <f t="shared" si="3"/>
        <v>258</v>
      </c>
      <c r="B259" s="47" t="s">
        <v>270</v>
      </c>
      <c r="C259" s="48">
        <v>43807</v>
      </c>
      <c r="D259" s="47" t="str">
        <f>CHOOSE(WEEKDAY(Tabla4[[#This Row],[Fecha]]),"D","L","M","X","J","V","S")</f>
        <v>D</v>
      </c>
      <c r="E259" s="47">
        <f>WEEKNUM(Tabla4[[#This Row],[Fecha]],21)</f>
        <v>49</v>
      </c>
      <c r="F259" s="47" t="s">
        <v>13</v>
      </c>
      <c r="G259" s="50">
        <v>30</v>
      </c>
      <c r="H259" s="50">
        <v>38</v>
      </c>
      <c r="I259" s="50">
        <v>27</v>
      </c>
      <c r="J259" s="88">
        <v>2</v>
      </c>
      <c r="K259" s="89">
        <v>3</v>
      </c>
      <c r="L259" s="50">
        <v>9</v>
      </c>
      <c r="M259" s="22"/>
      <c r="N259" s="22"/>
    </row>
    <row r="260" spans="1:14" ht="15" x14ac:dyDescent="0.25">
      <c r="A260" s="47">
        <f t="shared" ref="A260:A278" si="4">+A259+1</f>
        <v>259</v>
      </c>
      <c r="B260" s="47" t="s">
        <v>271</v>
      </c>
      <c r="C260" s="48">
        <v>43814</v>
      </c>
      <c r="D260" s="47" t="str">
        <f>CHOOSE(WEEKDAY(Tabla4[[#This Row],[Fecha]]),"D","L","M","X","J","V","S")</f>
        <v>D</v>
      </c>
      <c r="E260" s="47">
        <f>WEEKNUM(Tabla4[[#This Row],[Fecha]],21)</f>
        <v>50</v>
      </c>
      <c r="F260" s="47" t="s">
        <v>13</v>
      </c>
      <c r="G260" s="49">
        <v>15</v>
      </c>
      <c r="H260" s="95">
        <v>5</v>
      </c>
      <c r="I260" s="49">
        <v>27</v>
      </c>
      <c r="J260" s="49">
        <v>13</v>
      </c>
      <c r="K260" s="49">
        <v>38</v>
      </c>
      <c r="L260" s="49">
        <v>2</v>
      </c>
      <c r="M260" s="22"/>
      <c r="N260" s="22"/>
    </row>
    <row r="261" spans="1:14" ht="15" x14ac:dyDescent="0.25">
      <c r="A261" s="47">
        <f t="shared" si="4"/>
        <v>260</v>
      </c>
      <c r="B261" s="47" t="s">
        <v>272</v>
      </c>
      <c r="C261" s="48">
        <v>43821</v>
      </c>
      <c r="D261" s="47" t="str">
        <f>CHOOSE(WEEKDAY(Tabla4[[#This Row],[Fecha]]),"D","L","M","X","J","V","S")</f>
        <v>D</v>
      </c>
      <c r="E261" s="47">
        <f>WEEKNUM(Tabla4[[#This Row],[Fecha]],21)</f>
        <v>51</v>
      </c>
      <c r="F261" s="47" t="s">
        <v>13</v>
      </c>
      <c r="G261" s="50">
        <v>14</v>
      </c>
      <c r="H261" s="50">
        <v>46</v>
      </c>
      <c r="I261" s="50">
        <v>28</v>
      </c>
      <c r="J261" s="50">
        <v>50</v>
      </c>
      <c r="K261" s="50">
        <v>52</v>
      </c>
      <c r="L261" s="50">
        <v>2</v>
      </c>
      <c r="M261" s="22"/>
      <c r="N261" s="22"/>
    </row>
    <row r="262" spans="1:14" ht="15" x14ac:dyDescent="0.25">
      <c r="A262" s="47">
        <f t="shared" si="4"/>
        <v>261</v>
      </c>
      <c r="B262" s="47" t="s">
        <v>273</v>
      </c>
      <c r="C262" s="48">
        <v>43828</v>
      </c>
      <c r="D262" s="47" t="str">
        <f>CHOOSE(WEEKDAY(Tabla4[[#This Row],[Fecha]]),"D","L","M","X","J","V","S")</f>
        <v>D</v>
      </c>
      <c r="E262" s="47">
        <f>WEEKNUM(Tabla4[[#This Row],[Fecha]],21)</f>
        <v>52</v>
      </c>
      <c r="F262" s="47" t="s">
        <v>13</v>
      </c>
      <c r="G262" s="49">
        <v>30</v>
      </c>
      <c r="H262" s="49">
        <v>13</v>
      </c>
      <c r="I262" s="49">
        <v>21</v>
      </c>
      <c r="J262" s="49">
        <v>16</v>
      </c>
      <c r="K262" s="49">
        <v>35</v>
      </c>
      <c r="L262" s="49">
        <v>2</v>
      </c>
      <c r="M262" s="22"/>
      <c r="N262" s="22"/>
    </row>
    <row r="263" spans="1:14" ht="15" x14ac:dyDescent="0.25">
      <c r="A263" s="47">
        <f t="shared" si="4"/>
        <v>262</v>
      </c>
      <c r="B263" s="47" t="s">
        <v>297</v>
      </c>
      <c r="C263" s="48">
        <v>43835</v>
      </c>
      <c r="D263" s="47" t="str">
        <f>CHOOSE(WEEKDAY(Tabla4[[#This Row],[Fecha]]),"D","L","M","X","J","V","S")</f>
        <v>D</v>
      </c>
      <c r="E263" s="47">
        <f>WEEKNUM(Tabla4[[#This Row],[Fecha]],21)</f>
        <v>1</v>
      </c>
      <c r="F263" s="47" t="s">
        <v>13</v>
      </c>
      <c r="G263" s="50">
        <v>25</v>
      </c>
      <c r="H263" s="50">
        <v>27</v>
      </c>
      <c r="I263" s="50">
        <v>32</v>
      </c>
      <c r="J263" s="50">
        <v>44</v>
      </c>
      <c r="K263" s="50">
        <v>22</v>
      </c>
      <c r="L263" s="50">
        <v>6</v>
      </c>
      <c r="M263" s="22"/>
      <c r="N263" s="22"/>
    </row>
    <row r="264" spans="1:14" ht="15" x14ac:dyDescent="0.25">
      <c r="A264" s="47">
        <f t="shared" si="4"/>
        <v>263</v>
      </c>
      <c r="B264" s="47" t="s">
        <v>298</v>
      </c>
      <c r="C264" s="48">
        <v>43842</v>
      </c>
      <c r="D264" s="47" t="str">
        <f>CHOOSE(WEEKDAY(Tabla4[[#This Row],[Fecha]]),"D","L","M","X","J","V","S")</f>
        <v>D</v>
      </c>
      <c r="E264" s="47">
        <f>WEEKNUM(Tabla4[[#This Row],[Fecha]],21)</f>
        <v>2</v>
      </c>
      <c r="F264" s="47" t="s">
        <v>13</v>
      </c>
      <c r="G264" s="50">
        <v>31</v>
      </c>
      <c r="H264" s="50">
        <v>45</v>
      </c>
      <c r="I264" s="50">
        <v>47</v>
      </c>
      <c r="J264" s="50">
        <v>44</v>
      </c>
      <c r="K264" s="50">
        <v>34</v>
      </c>
      <c r="L264" s="50">
        <v>9</v>
      </c>
      <c r="M264" s="22"/>
      <c r="N264" s="22"/>
    </row>
    <row r="265" spans="1:14" ht="15" x14ac:dyDescent="0.25">
      <c r="A265" s="47">
        <f t="shared" si="4"/>
        <v>264</v>
      </c>
      <c r="B265" s="47" t="s">
        <v>299</v>
      </c>
      <c r="C265" s="48">
        <v>43849</v>
      </c>
      <c r="D265" s="47" t="str">
        <f>CHOOSE(WEEKDAY(Tabla4[[#This Row],[Fecha]]),"D","L","M","X","J","V","S")</f>
        <v>D</v>
      </c>
      <c r="E265" s="47">
        <f>WEEKNUM(Tabla4[[#This Row],[Fecha]],21)</f>
        <v>3</v>
      </c>
      <c r="F265" s="47" t="s">
        <v>13</v>
      </c>
      <c r="G265" s="50">
        <v>39</v>
      </c>
      <c r="H265" s="50">
        <v>43</v>
      </c>
      <c r="I265" s="50">
        <v>18</v>
      </c>
      <c r="J265" s="50">
        <v>54</v>
      </c>
      <c r="K265" s="50">
        <v>15</v>
      </c>
      <c r="L265" s="50">
        <v>9</v>
      </c>
      <c r="M265" s="22"/>
      <c r="N265" s="22"/>
    </row>
    <row r="266" spans="1:14" ht="15" x14ac:dyDescent="0.25">
      <c r="A266" s="47">
        <f t="shared" si="4"/>
        <v>265</v>
      </c>
      <c r="B266" s="47" t="s">
        <v>300</v>
      </c>
      <c r="C266" s="48">
        <v>43856</v>
      </c>
      <c r="D266" s="47" t="str">
        <f>CHOOSE(WEEKDAY(Tabla4[[#This Row],[Fecha]]),"D","L","M","X","J","V","S")</f>
        <v>D</v>
      </c>
      <c r="E266" s="47">
        <f>WEEKNUM(Tabla4[[#This Row],[Fecha]],21)</f>
        <v>4</v>
      </c>
      <c r="F266" s="47" t="s">
        <v>13</v>
      </c>
      <c r="G266" s="50">
        <v>54</v>
      </c>
      <c r="H266" s="50">
        <v>40</v>
      </c>
      <c r="I266" s="50">
        <v>21</v>
      </c>
      <c r="J266" s="50">
        <v>12</v>
      </c>
      <c r="K266" s="85">
        <v>1</v>
      </c>
      <c r="L266" s="50">
        <v>8</v>
      </c>
      <c r="M266" s="22"/>
      <c r="N266" s="22"/>
    </row>
    <row r="267" spans="1:14" ht="15" x14ac:dyDescent="0.25">
      <c r="A267" s="47">
        <f t="shared" si="4"/>
        <v>266</v>
      </c>
      <c r="B267" s="47" t="s">
        <v>301</v>
      </c>
      <c r="C267" s="48">
        <v>43863</v>
      </c>
      <c r="D267" s="47" t="str">
        <f>CHOOSE(WEEKDAY(Tabla4[[#This Row],[Fecha]]),"D","L","M","X","J","V","S")</f>
        <v>D</v>
      </c>
      <c r="E267" s="47">
        <f>WEEKNUM(Tabla4[[#This Row],[Fecha]],21)</f>
        <v>5</v>
      </c>
      <c r="F267" s="47" t="s">
        <v>13</v>
      </c>
      <c r="G267" s="50">
        <v>22</v>
      </c>
      <c r="H267" s="50">
        <v>15</v>
      </c>
      <c r="I267" s="86">
        <v>8</v>
      </c>
      <c r="J267" s="50">
        <v>45</v>
      </c>
      <c r="K267" s="50">
        <v>38</v>
      </c>
      <c r="L267" s="50">
        <v>2</v>
      </c>
      <c r="M267" s="22"/>
      <c r="N267" s="22"/>
    </row>
    <row r="268" spans="1:14" ht="15" x14ac:dyDescent="0.25">
      <c r="A268" s="47">
        <f t="shared" si="4"/>
        <v>267</v>
      </c>
      <c r="B268" s="47" t="s">
        <v>302</v>
      </c>
      <c r="C268" s="48">
        <v>43870</v>
      </c>
      <c r="D268" s="47" t="str">
        <f>CHOOSE(WEEKDAY(Tabla4[[#This Row],[Fecha]]),"D","L","M","X","J","V","S")</f>
        <v>D</v>
      </c>
      <c r="E268" s="47">
        <f>WEEKNUM(Tabla4[[#This Row],[Fecha]],21)</f>
        <v>6</v>
      </c>
      <c r="F268" s="47" t="s">
        <v>13</v>
      </c>
      <c r="G268" s="50">
        <v>28</v>
      </c>
      <c r="H268" s="50">
        <v>44</v>
      </c>
      <c r="I268" s="50">
        <v>49</v>
      </c>
      <c r="J268" s="87">
        <v>4</v>
      </c>
      <c r="K268" s="85">
        <v>1</v>
      </c>
      <c r="L268" s="50">
        <v>5</v>
      </c>
      <c r="M268" s="22"/>
      <c r="N268" s="22"/>
    </row>
    <row r="269" spans="1:14" ht="15" x14ac:dyDescent="0.25">
      <c r="A269" s="47">
        <f t="shared" si="4"/>
        <v>268</v>
      </c>
      <c r="B269" s="47" t="s">
        <v>303</v>
      </c>
      <c r="C269" s="48">
        <v>43877</v>
      </c>
      <c r="D269" s="47" t="str">
        <f>CHOOSE(WEEKDAY(Tabla4[[#This Row],[Fecha]]),"D","L","M","X","J","V","S")</f>
        <v>D</v>
      </c>
      <c r="E269" s="47">
        <f>WEEKNUM(Tabla4[[#This Row],[Fecha]],21)</f>
        <v>7</v>
      </c>
      <c r="F269" s="47" t="s">
        <v>13</v>
      </c>
      <c r="G269" s="50">
        <v>53</v>
      </c>
      <c r="H269" s="50">
        <v>29</v>
      </c>
      <c r="I269" s="50">
        <v>12</v>
      </c>
      <c r="J269" s="50">
        <v>34</v>
      </c>
      <c r="K269" s="50">
        <v>51</v>
      </c>
      <c r="L269" s="50">
        <v>6</v>
      </c>
      <c r="M269" s="22"/>
      <c r="N269" s="22"/>
    </row>
    <row r="270" spans="1:14" ht="15" x14ac:dyDescent="0.25">
      <c r="A270" s="47">
        <f t="shared" si="4"/>
        <v>269</v>
      </c>
      <c r="B270" s="47" t="s">
        <v>304</v>
      </c>
      <c r="C270" s="48">
        <v>43884</v>
      </c>
      <c r="D270" s="47" t="str">
        <f>CHOOSE(WEEKDAY(Tabla4[[#This Row],[Fecha]]),"D","L","M","X","J","V","S")</f>
        <v>D</v>
      </c>
      <c r="E270" s="47">
        <f>WEEKNUM(Tabla4[[#This Row],[Fecha]],21)</f>
        <v>8</v>
      </c>
      <c r="F270" s="47" t="s">
        <v>13</v>
      </c>
      <c r="G270" s="50">
        <v>50</v>
      </c>
      <c r="H270" s="50">
        <v>47</v>
      </c>
      <c r="I270" s="94">
        <v>7</v>
      </c>
      <c r="J270" s="50">
        <v>18</v>
      </c>
      <c r="K270" s="50">
        <v>20</v>
      </c>
      <c r="L270" s="50">
        <v>3</v>
      </c>
      <c r="M270" s="22"/>
      <c r="N270" s="22"/>
    </row>
    <row r="271" spans="1:14" ht="15" x14ac:dyDescent="0.25">
      <c r="A271" s="47">
        <f t="shared" si="4"/>
        <v>270</v>
      </c>
      <c r="B271" s="47" t="s">
        <v>305</v>
      </c>
      <c r="C271" s="48">
        <v>43891</v>
      </c>
      <c r="D271" s="47" t="str">
        <f>CHOOSE(WEEKDAY(Tabla4[[#This Row],[Fecha]]),"D","L","M","X","J","V","S")</f>
        <v>D</v>
      </c>
      <c r="E271" s="47">
        <f>WEEKNUM(Tabla4[[#This Row],[Fecha]],21)</f>
        <v>9</v>
      </c>
      <c r="F271" s="47" t="s">
        <v>13</v>
      </c>
      <c r="G271" s="50">
        <v>26</v>
      </c>
      <c r="H271" s="91">
        <v>10</v>
      </c>
      <c r="I271" s="89">
        <v>3</v>
      </c>
      <c r="J271" s="86">
        <v>8</v>
      </c>
      <c r="K271" s="50">
        <v>20</v>
      </c>
      <c r="L271" s="50">
        <v>5</v>
      </c>
      <c r="M271" s="22"/>
      <c r="N271" s="22"/>
    </row>
    <row r="272" spans="1:14" ht="15" x14ac:dyDescent="0.25">
      <c r="A272" s="47">
        <f t="shared" si="4"/>
        <v>271</v>
      </c>
      <c r="B272" s="47" t="s">
        <v>306</v>
      </c>
      <c r="C272" s="48">
        <v>43898</v>
      </c>
      <c r="D272" s="47" t="str">
        <f>CHOOSE(WEEKDAY(Tabla4[[#This Row],[Fecha]]),"D","L","M","X","J","V","S")</f>
        <v>D</v>
      </c>
      <c r="E272" s="47">
        <f>WEEKNUM(Tabla4[[#This Row],[Fecha]],21)</f>
        <v>10</v>
      </c>
      <c r="F272" s="47" t="s">
        <v>13</v>
      </c>
      <c r="G272" s="50">
        <v>51</v>
      </c>
      <c r="H272" s="50">
        <v>38</v>
      </c>
      <c r="I272" s="50">
        <v>44</v>
      </c>
      <c r="J272" s="50">
        <v>40</v>
      </c>
      <c r="K272" s="50">
        <v>49</v>
      </c>
      <c r="L272" s="50">
        <v>5</v>
      </c>
      <c r="M272" s="22"/>
      <c r="N272" s="22"/>
    </row>
    <row r="273" spans="1:14" ht="15" x14ac:dyDescent="0.25">
      <c r="A273" s="47">
        <f t="shared" si="4"/>
        <v>272</v>
      </c>
      <c r="B273" s="47" t="s">
        <v>307</v>
      </c>
      <c r="C273" s="48">
        <v>43905</v>
      </c>
      <c r="D273" s="47" t="str">
        <f>CHOOSE(WEEKDAY(Tabla4[[#This Row],[Fecha]]),"D","L","M","X","J","V","S")</f>
        <v>D</v>
      </c>
      <c r="E273" s="47">
        <f>WEEKNUM(Tabla4[[#This Row],[Fecha]],21)</f>
        <v>11</v>
      </c>
      <c r="F273" s="47" t="s">
        <v>13</v>
      </c>
      <c r="G273" s="50">
        <v>42</v>
      </c>
      <c r="H273" s="50">
        <v>22</v>
      </c>
      <c r="I273" s="87">
        <v>4</v>
      </c>
      <c r="J273" s="50">
        <v>12</v>
      </c>
      <c r="K273" s="94">
        <v>7</v>
      </c>
      <c r="L273" s="50">
        <v>3</v>
      </c>
      <c r="M273" s="22"/>
      <c r="N273" s="22"/>
    </row>
    <row r="274" spans="1:14" ht="15" x14ac:dyDescent="0.25">
      <c r="A274" s="47">
        <f t="shared" si="4"/>
        <v>273</v>
      </c>
      <c r="B274" s="47" t="s">
        <v>308</v>
      </c>
      <c r="C274" s="48">
        <v>43982</v>
      </c>
      <c r="D274" s="47" t="str">
        <f>CHOOSE(WEEKDAY(Tabla4[[#This Row],[Fecha]]),"D","L","M","X","J","V","S")</f>
        <v>D</v>
      </c>
      <c r="E274" s="47">
        <f>WEEKNUM(Tabla4[[#This Row],[Fecha]],21)</f>
        <v>22</v>
      </c>
      <c r="F274" s="47" t="s">
        <v>13</v>
      </c>
      <c r="G274" s="50">
        <v>17</v>
      </c>
      <c r="H274" s="50">
        <v>54</v>
      </c>
      <c r="I274" s="50">
        <v>36</v>
      </c>
      <c r="J274" s="85">
        <v>11</v>
      </c>
      <c r="K274" s="89">
        <v>3</v>
      </c>
      <c r="L274" s="50">
        <v>5</v>
      </c>
      <c r="M274" s="22"/>
      <c r="N274" s="22"/>
    </row>
    <row r="275" spans="1:14" ht="15" x14ac:dyDescent="0.25">
      <c r="A275" s="47">
        <f t="shared" si="4"/>
        <v>274</v>
      </c>
      <c r="B275" s="47" t="s">
        <v>309</v>
      </c>
      <c r="C275" s="48">
        <v>43989</v>
      </c>
      <c r="D275" s="47" t="str">
        <f>CHOOSE(WEEKDAY(Tabla4[[#This Row],[Fecha]]),"D","L","M","X","J","V","S")</f>
        <v>D</v>
      </c>
      <c r="E275" s="47">
        <f>WEEKNUM(Tabla4[[#This Row],[Fecha]],21)</f>
        <v>23</v>
      </c>
      <c r="F275" s="47" t="s">
        <v>13</v>
      </c>
      <c r="G275" s="91">
        <v>10</v>
      </c>
      <c r="H275" s="50">
        <v>54</v>
      </c>
      <c r="I275" s="50">
        <v>34</v>
      </c>
      <c r="J275" s="88">
        <v>2</v>
      </c>
      <c r="K275" s="50">
        <v>25</v>
      </c>
      <c r="L275" s="50">
        <v>2</v>
      </c>
      <c r="M275" s="22"/>
      <c r="N275" s="22"/>
    </row>
    <row r="276" spans="1:14" ht="15" x14ac:dyDescent="0.25">
      <c r="A276" s="47">
        <f t="shared" si="4"/>
        <v>275</v>
      </c>
      <c r="B276" s="47" t="s">
        <v>310</v>
      </c>
      <c r="C276" s="48">
        <v>43996</v>
      </c>
      <c r="D276" s="47" t="str">
        <f>CHOOSE(WEEKDAY(Tabla4[[#This Row],[Fecha]]),"D","L","M","X","J","V","S")</f>
        <v>D</v>
      </c>
      <c r="E276" s="47">
        <f>WEEKNUM(Tabla4[[#This Row],[Fecha]],21)</f>
        <v>24</v>
      </c>
      <c r="F276" s="47" t="s">
        <v>13</v>
      </c>
      <c r="G276" s="50">
        <v>54</v>
      </c>
      <c r="H276" s="50">
        <v>32</v>
      </c>
      <c r="I276" s="89">
        <v>3</v>
      </c>
      <c r="J276" s="50">
        <v>31</v>
      </c>
      <c r="K276" s="50">
        <v>21</v>
      </c>
      <c r="L276" s="50">
        <v>7</v>
      </c>
      <c r="M276" s="22"/>
      <c r="N276" s="22"/>
    </row>
    <row r="277" spans="1:14" ht="15" x14ac:dyDescent="0.25">
      <c r="A277" s="47">
        <f t="shared" si="4"/>
        <v>276</v>
      </c>
      <c r="B277" s="47" t="s">
        <v>346</v>
      </c>
      <c r="C277" s="48">
        <v>44003</v>
      </c>
      <c r="D277" s="47" t="str">
        <f>CHOOSE(WEEKDAY(Tabla4[[#This Row],[Fecha]]),"D","L","M","X","J","V","S")</f>
        <v>D</v>
      </c>
      <c r="E277" s="47">
        <f>WEEKNUM(Tabla4[[#This Row],[Fecha]],21)</f>
        <v>25</v>
      </c>
      <c r="F277" s="47" t="s">
        <v>13</v>
      </c>
      <c r="G277" s="50">
        <v>20</v>
      </c>
      <c r="H277" s="50">
        <v>37</v>
      </c>
      <c r="I277" s="50">
        <v>14</v>
      </c>
      <c r="J277" s="91">
        <v>10</v>
      </c>
      <c r="K277" s="50">
        <v>25</v>
      </c>
      <c r="L277" s="50">
        <v>2</v>
      </c>
      <c r="M277" s="22"/>
      <c r="N277" s="22"/>
    </row>
    <row r="278" spans="1:14" ht="15" x14ac:dyDescent="0.25">
      <c r="A278" s="47">
        <f t="shared" si="4"/>
        <v>277</v>
      </c>
      <c r="B278" s="47" t="s">
        <v>352</v>
      </c>
      <c r="C278" s="48">
        <v>44010</v>
      </c>
      <c r="D278" s="47" t="str">
        <f>CHOOSE(WEEKDAY(Tabla4[[#This Row],[Fecha]]),"D","L","M","X","J","V","S")</f>
        <v>D</v>
      </c>
      <c r="E278" s="47">
        <f>WEEKNUM(Tabla4[[#This Row],[Fecha]],21)</f>
        <v>26</v>
      </c>
      <c r="F278" s="47" t="s">
        <v>13</v>
      </c>
      <c r="G278" s="50">
        <v>39</v>
      </c>
      <c r="H278" s="88">
        <v>2</v>
      </c>
      <c r="I278" s="50">
        <v>46</v>
      </c>
      <c r="J278" s="50">
        <v>41</v>
      </c>
      <c r="K278" s="50">
        <v>13</v>
      </c>
      <c r="L278" s="50">
        <v>0</v>
      </c>
      <c r="M278" s="22"/>
      <c r="N278" s="22"/>
    </row>
  </sheetData>
  <dataConsolidate/>
  <phoneticPr fontId="3" type="noConversion"/>
  <pageMargins left="0.7" right="0.7" top="0.75" bottom="0.75" header="0.3" footer="0.3"/>
  <pageSetup paperSize="9" orientation="portrait" horizont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M3"/>
  <sheetViews>
    <sheetView zoomScale="130" zoomScaleNormal="130" zoomScaleSheetLayoutView="115" zoomScalePageLayoutView="120" workbookViewId="0">
      <selection sqref="A1:M3"/>
    </sheetView>
  </sheetViews>
  <sheetFormatPr baseColWidth="10" defaultColWidth="11.42578125" defaultRowHeight="13.5" customHeight="1" x14ac:dyDescent="0.25"/>
  <cols>
    <col min="1" max="1" width="5" style="13" bestFit="1" customWidth="1"/>
    <col min="2" max="2" width="7.42578125" style="13" bestFit="1" customWidth="1"/>
    <col min="3" max="3" width="8.85546875" style="13" bestFit="1" customWidth="1"/>
    <col min="4" max="4" width="10.5703125" style="13" bestFit="1" customWidth="1"/>
    <col min="5" max="5" width="14.42578125" style="13" bestFit="1" customWidth="1"/>
    <col min="6" max="6" width="11.42578125" style="13" bestFit="1" customWidth="1"/>
    <col min="7" max="7" width="12" style="13" bestFit="1" customWidth="1"/>
    <col min="8" max="8" width="11.5703125" style="13" bestFit="1" customWidth="1"/>
    <col min="9" max="9" width="8.42578125" style="13" bestFit="1" customWidth="1"/>
    <col min="10" max="10" width="10.7109375" style="13" bestFit="1" customWidth="1"/>
    <col min="11" max="11" width="13" style="13" bestFit="1" customWidth="1"/>
    <col min="12" max="12" width="6.28515625" style="13" bestFit="1" customWidth="1"/>
    <col min="13" max="13" width="13" style="13" bestFit="1" customWidth="1"/>
    <col min="14" max="16384" width="11.42578125" style="13"/>
  </cols>
  <sheetData>
    <row r="1" spans="1:13" ht="13.5" customHeight="1" x14ac:dyDescent="0.25">
      <c r="A1" s="11" t="s">
        <v>274</v>
      </c>
      <c r="B1" s="11" t="s">
        <v>4</v>
      </c>
      <c r="C1" s="12" t="s">
        <v>275</v>
      </c>
      <c r="D1" s="12" t="s">
        <v>2</v>
      </c>
      <c r="E1" s="12" t="s">
        <v>276</v>
      </c>
      <c r="F1" s="12" t="s">
        <v>277</v>
      </c>
      <c r="G1" s="12" t="s">
        <v>278</v>
      </c>
      <c r="H1" s="12" t="s">
        <v>279</v>
      </c>
      <c r="I1" s="12" t="s">
        <v>280</v>
      </c>
      <c r="J1" s="12" t="s">
        <v>281</v>
      </c>
      <c r="K1" s="12" t="s">
        <v>282</v>
      </c>
      <c r="L1" s="12" t="s">
        <v>3</v>
      </c>
      <c r="M1" s="12" t="s">
        <v>283</v>
      </c>
    </row>
    <row r="2" spans="1:13" ht="13.5" customHeight="1" x14ac:dyDescent="0.25">
      <c r="A2" s="16">
        <v>1</v>
      </c>
      <c r="B2" s="31">
        <f>WEEKNUM(D2,21)</f>
        <v>25</v>
      </c>
      <c r="C2" s="19" t="s">
        <v>347</v>
      </c>
      <c r="D2" s="15">
        <v>44003</v>
      </c>
      <c r="E2" s="31"/>
      <c r="F2" s="35" t="s">
        <v>351</v>
      </c>
      <c r="G2" s="31">
        <v>5</v>
      </c>
      <c r="H2" s="35">
        <v>1</v>
      </c>
      <c r="I2" s="14">
        <f>IF(C2="GP",H2*1.5,IF(C2="LP",H2*1,IF(C2="EU",H2*2,H2*0.5)))</f>
        <v>1.5</v>
      </c>
      <c r="J2" s="36"/>
      <c r="K2" s="36"/>
      <c r="L2" s="31" t="str">
        <f>CHOOSE(WEEKDAY(D2),"D","L","M","X","J","V","S")</f>
        <v>D</v>
      </c>
      <c r="M2" s="31"/>
    </row>
    <row r="3" spans="1:13" ht="13.5" customHeight="1" x14ac:dyDescent="0.25">
      <c r="A3" s="56">
        <v>2</v>
      </c>
      <c r="B3" s="56">
        <f>WEEKNUM(D3,21)</f>
        <v>26</v>
      </c>
      <c r="C3" s="19" t="s">
        <v>347</v>
      </c>
      <c r="D3" s="15">
        <v>44010</v>
      </c>
      <c r="E3" s="56"/>
      <c r="F3" s="57" t="s">
        <v>351</v>
      </c>
      <c r="G3" s="56">
        <v>0</v>
      </c>
      <c r="H3" s="35">
        <v>1</v>
      </c>
      <c r="I3" s="14">
        <f>IF(C3="GP",H3*1.5,IF(C3="LP",H3*1,IF(C3="EU",H3*2,H3*0.5)))</f>
        <v>1.5</v>
      </c>
      <c r="J3" s="58"/>
      <c r="K3" s="58">
        <v>1.5</v>
      </c>
      <c r="L3" s="56" t="str">
        <f>CHOOSE(WEEKDAY(D3),"D","L","M","X","J","V","S")</f>
        <v>D</v>
      </c>
      <c r="M3" s="56"/>
    </row>
  </sheetData>
  <dataConsolidate/>
  <pageMargins left="0.75" right="0.75" top="1" bottom="1" header="0" footer="0"/>
  <pageSetup paperSize="9" scale="60" orientation="portrait" horizontalDpi="300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S10"/>
  <sheetViews>
    <sheetView tabSelected="1" zoomScale="135" zoomScaleNormal="145" zoomScaleSheetLayoutView="160" workbookViewId="0">
      <selection activeCell="O2" sqref="O2"/>
    </sheetView>
  </sheetViews>
  <sheetFormatPr baseColWidth="10" defaultColWidth="8" defaultRowHeight="12.75" x14ac:dyDescent="0.2"/>
  <cols>
    <col min="1" max="1" width="2.7109375" style="1" bestFit="1" customWidth="1"/>
    <col min="2" max="2" width="8.7109375" style="1" bestFit="1" customWidth="1"/>
    <col min="3" max="3" width="10.5703125" style="1" bestFit="1" customWidth="1"/>
    <col min="4" max="4" width="6.7109375" style="1" bestFit="1" customWidth="1"/>
    <col min="5" max="5" width="8.5703125" style="1" bestFit="1" customWidth="1"/>
    <col min="6" max="14" width="3.42578125" style="1" bestFit="1" customWidth="1"/>
    <col min="15" max="15" width="8.7109375" style="1" bestFit="1" customWidth="1"/>
    <col min="16" max="16" width="7.85546875" style="1" bestFit="1" customWidth="1"/>
    <col min="17" max="17" width="6.42578125" style="1" bestFit="1" customWidth="1"/>
    <col min="18" max="18" width="7.7109375" style="1" bestFit="1" customWidth="1"/>
    <col min="19" max="19" width="12" style="1" bestFit="1" customWidth="1"/>
    <col min="20" max="16384" width="8" style="1"/>
  </cols>
  <sheetData>
    <row r="1" spans="1:19" ht="13.5" thickBot="1" x14ac:dyDescent="0.25">
      <c r="A1" s="51" t="s">
        <v>274</v>
      </c>
      <c r="B1" s="51" t="s">
        <v>341</v>
      </c>
      <c r="C1" s="51" t="s">
        <v>2</v>
      </c>
      <c r="D1" s="51" t="s">
        <v>275</v>
      </c>
      <c r="E1" s="51" t="s">
        <v>342</v>
      </c>
      <c r="F1" s="51" t="s">
        <v>5</v>
      </c>
      <c r="G1" s="52" t="s">
        <v>6</v>
      </c>
      <c r="H1" s="52" t="s">
        <v>7</v>
      </c>
      <c r="I1" s="52" t="s">
        <v>8</v>
      </c>
      <c r="J1" s="52" t="s">
        <v>9</v>
      </c>
      <c r="K1" s="52" t="s">
        <v>10</v>
      </c>
      <c r="L1" s="52" t="s">
        <v>284</v>
      </c>
      <c r="M1" s="52" t="s">
        <v>285</v>
      </c>
      <c r="N1" s="51" t="s">
        <v>286</v>
      </c>
      <c r="O1" s="51" t="s">
        <v>343</v>
      </c>
      <c r="P1" s="52" t="s">
        <v>344</v>
      </c>
      <c r="Q1" s="52" t="s">
        <v>280</v>
      </c>
      <c r="R1" s="52" t="s">
        <v>345</v>
      </c>
      <c r="S1" s="39" t="s">
        <v>293</v>
      </c>
    </row>
    <row r="2" spans="1:19" s="43" customFormat="1" x14ac:dyDescent="0.2">
      <c r="A2" s="31">
        <v>1</v>
      </c>
      <c r="B2" s="32">
        <v>1</v>
      </c>
      <c r="C2" s="45">
        <v>44003</v>
      </c>
      <c r="D2" s="37" t="s">
        <v>347</v>
      </c>
      <c r="E2" s="20">
        <f>WEEKNUM(Tabla167[[#This Row],[Fecha]],21)</f>
        <v>25</v>
      </c>
      <c r="F2" s="33">
        <v>5</v>
      </c>
      <c r="G2" s="33">
        <v>13</v>
      </c>
      <c r="H2" s="33">
        <v>22</v>
      </c>
      <c r="I2" s="53">
        <v>37</v>
      </c>
      <c r="J2" s="33">
        <v>53</v>
      </c>
      <c r="K2" s="33"/>
      <c r="L2" s="33"/>
      <c r="M2" s="33"/>
      <c r="N2" s="33"/>
      <c r="O2" s="33">
        <v>1</v>
      </c>
      <c r="P2" s="33"/>
      <c r="Q2" s="20"/>
      <c r="R2" s="20"/>
      <c r="S2" s="20"/>
    </row>
    <row r="3" spans="1:19" x14ac:dyDescent="0.2">
      <c r="A3" s="43">
        <v>2</v>
      </c>
      <c r="B3" s="54">
        <v>2</v>
      </c>
      <c r="C3" s="45">
        <v>44010</v>
      </c>
      <c r="D3" s="37" t="s">
        <v>347</v>
      </c>
      <c r="E3" s="20">
        <f>WEEKNUM(Tabla167[[#This Row],[Fecha]],21)</f>
        <v>26</v>
      </c>
      <c r="F3" s="43">
        <v>10</v>
      </c>
      <c r="G3" s="43">
        <v>12</v>
      </c>
      <c r="H3" s="43">
        <v>20</v>
      </c>
      <c r="I3" s="43">
        <v>42</v>
      </c>
      <c r="J3" s="43">
        <v>54</v>
      </c>
      <c r="K3" s="43"/>
      <c r="L3" s="43"/>
      <c r="M3" s="43"/>
      <c r="N3" s="43"/>
      <c r="O3" s="43">
        <v>0</v>
      </c>
      <c r="P3" s="43"/>
      <c r="Q3" s="55"/>
      <c r="R3" s="55"/>
      <c r="S3" s="55"/>
    </row>
    <row r="4" spans="1:19" x14ac:dyDescent="0.2">
      <c r="A4" s="31">
        <v>3</v>
      </c>
      <c r="B4" s="32">
        <v>3</v>
      </c>
      <c r="C4" s="45">
        <v>44017</v>
      </c>
      <c r="D4" s="37" t="s">
        <v>347</v>
      </c>
      <c r="E4" s="20">
        <f>WEEKNUM(Tabla167[[#This Row],[Fecha]],21)</f>
        <v>27</v>
      </c>
      <c r="F4" s="43">
        <v>3</v>
      </c>
      <c r="G4" s="43">
        <v>10</v>
      </c>
      <c r="H4" s="43">
        <v>11</v>
      </c>
      <c r="I4" s="102">
        <v>17</v>
      </c>
      <c r="J4" s="43">
        <v>20</v>
      </c>
      <c r="K4" s="43">
        <v>25</v>
      </c>
      <c r="L4" s="43">
        <v>54</v>
      </c>
      <c r="M4" s="43"/>
      <c r="N4" s="43"/>
      <c r="O4" s="43"/>
      <c r="P4" s="43"/>
      <c r="Q4" s="55"/>
      <c r="R4" s="55"/>
      <c r="S4" s="55"/>
    </row>
    <row r="9" spans="1:19" x14ac:dyDescent="0.2">
      <c r="E9" s="13"/>
    </row>
    <row r="10" spans="1:19" x14ac:dyDescent="0.2">
      <c r="E10" s="13"/>
    </row>
  </sheetData>
  <sortState ref="F11:F17">
    <sortCondition ref="F11"/>
  </sortState>
  <dataConsolidate/>
  <pageMargins left="0.75" right="0.75" top="1" bottom="1" header="0" footer="0"/>
  <pageSetup paperSize="9" scale="87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Q67"/>
  <sheetViews>
    <sheetView zoomScale="115" zoomScaleNormal="115" zoomScalePageLayoutView="85" workbookViewId="0">
      <selection activeCell="M3" sqref="M3"/>
    </sheetView>
  </sheetViews>
  <sheetFormatPr baseColWidth="10" defaultColWidth="4" defaultRowHeight="12.75" x14ac:dyDescent="0.2"/>
  <cols>
    <col min="1" max="1" width="4.5703125" style="2" bestFit="1" customWidth="1"/>
    <col min="2" max="2" width="10.140625" style="3" bestFit="1" customWidth="1"/>
    <col min="3" max="3" width="7.140625" style="3" bestFit="1" customWidth="1"/>
    <col min="4" max="4" width="56.28515625" style="2" bestFit="1" customWidth="1"/>
    <col min="5" max="13" width="5.5703125" style="2" bestFit="1" customWidth="1"/>
    <col min="14" max="15" width="6.5703125" style="2" bestFit="1" customWidth="1"/>
    <col min="16" max="16" width="4.28515625" style="2" bestFit="1" customWidth="1"/>
    <col min="17" max="23" width="3.28515625" style="2" bestFit="1" customWidth="1"/>
    <col min="24" max="24" width="6.28515625" style="2" bestFit="1" customWidth="1"/>
    <col min="25" max="25" width="2" style="2" bestFit="1" customWidth="1"/>
    <col min="26" max="26" width="4" style="2" bestFit="1" customWidth="1"/>
    <col min="27" max="38" width="3.28515625" style="2" bestFit="1" customWidth="1"/>
    <col min="39" max="39" width="9.85546875" style="2" bestFit="1" customWidth="1"/>
    <col min="40" max="41" width="6.28515625" style="2" bestFit="1" customWidth="1"/>
    <col min="42" max="43" width="5" style="2" bestFit="1" customWidth="1"/>
    <col min="44" max="45" width="6.28515625" style="2" bestFit="1" customWidth="1"/>
    <col min="46" max="60" width="3.28515625" style="2" bestFit="1" customWidth="1"/>
    <col min="61" max="61" width="9.85546875" style="2" bestFit="1" customWidth="1"/>
    <col min="62" max="62" width="6.28515625" style="2" bestFit="1" customWidth="1"/>
    <col min="63" max="63" width="2" style="2" bestFit="1" customWidth="1"/>
    <col min="64" max="64" width="5" style="2" bestFit="1" customWidth="1"/>
    <col min="65" max="93" width="3.28515625" style="2" bestFit="1" customWidth="1"/>
    <col min="94" max="94" width="9.85546875" style="2" bestFit="1" customWidth="1"/>
    <col min="95" max="95" width="6.28515625" style="2" bestFit="1" customWidth="1"/>
    <col min="96" max="96" width="2" style="2" bestFit="1" customWidth="1"/>
    <col min="97" max="97" width="5" style="2" bestFit="1" customWidth="1"/>
    <col min="98" max="147" width="3.28515625" style="2" bestFit="1" customWidth="1"/>
    <col min="148" max="149" width="9.85546875" style="2" bestFit="1" customWidth="1"/>
    <col min="150" max="150" width="3.28515625" style="2" bestFit="1" customWidth="1"/>
    <col min="151" max="151" width="6" style="2" bestFit="1" customWidth="1"/>
    <col min="152" max="16384" width="4" style="2"/>
  </cols>
  <sheetData>
    <row r="1" spans="1:43" x14ac:dyDescent="0.2">
      <c r="A1" s="8"/>
      <c r="D1" s="10"/>
    </row>
    <row r="2" spans="1:43" ht="74.25" x14ac:dyDescent="0.2">
      <c r="A2" s="4" t="s">
        <v>0</v>
      </c>
      <c r="B2" s="7" t="s">
        <v>2</v>
      </c>
      <c r="C2" s="7" t="s">
        <v>291</v>
      </c>
      <c r="D2" s="5" t="s">
        <v>287</v>
      </c>
      <c r="E2" s="5" t="s">
        <v>5</v>
      </c>
      <c r="F2" s="5" t="s">
        <v>6</v>
      </c>
      <c r="G2" s="5" t="s">
        <v>7</v>
      </c>
      <c r="H2" s="5" t="s">
        <v>8</v>
      </c>
      <c r="I2" s="5" t="s">
        <v>9</v>
      </c>
      <c r="J2" s="5" t="s">
        <v>10</v>
      </c>
      <c r="K2" s="5" t="s">
        <v>284</v>
      </c>
      <c r="L2" s="5" t="s">
        <v>285</v>
      </c>
      <c r="M2" s="5" t="s">
        <v>286</v>
      </c>
      <c r="N2" s="5" t="s">
        <v>288</v>
      </c>
      <c r="O2" s="5" t="s">
        <v>289</v>
      </c>
      <c r="P2" s="5" t="s">
        <v>311</v>
      </c>
      <c r="Q2" s="6" t="s">
        <v>349</v>
      </c>
      <c r="R2" s="6" t="s">
        <v>350</v>
      </c>
      <c r="S2" s="6" t="s">
        <v>348</v>
      </c>
      <c r="T2" s="6" t="s">
        <v>290</v>
      </c>
      <c r="U2" s="6" t="s">
        <v>281</v>
      </c>
      <c r="V2" s="6" t="s">
        <v>291</v>
      </c>
      <c r="W2" s="6" t="s">
        <v>292</v>
      </c>
      <c r="X2" s="6"/>
    </row>
    <row r="3" spans="1:43" x14ac:dyDescent="0.2">
      <c r="A3" s="2">
        <v>12</v>
      </c>
      <c r="B3" s="18">
        <v>43885</v>
      </c>
      <c r="C3" s="21">
        <v>90</v>
      </c>
      <c r="D3" s="17" t="s">
        <v>294</v>
      </c>
      <c r="E3" s="21">
        <v>3</v>
      </c>
      <c r="F3" s="21">
        <v>6</v>
      </c>
      <c r="G3" s="21">
        <v>10</v>
      </c>
      <c r="H3" s="21">
        <v>13</v>
      </c>
      <c r="I3" s="21">
        <v>14</v>
      </c>
      <c r="J3" s="21">
        <v>17</v>
      </c>
      <c r="K3" s="21">
        <v>24</v>
      </c>
      <c r="L3" s="21">
        <v>38</v>
      </c>
      <c r="M3" s="21">
        <v>39</v>
      </c>
      <c r="N3" s="21">
        <v>41</v>
      </c>
      <c r="O3" s="21">
        <v>44</v>
      </c>
      <c r="P3" s="44"/>
      <c r="AM3" s="9">
        <v>2079</v>
      </c>
      <c r="AN3" s="9">
        <v>0</v>
      </c>
      <c r="AO3" s="9">
        <v>3</v>
      </c>
      <c r="AP3" s="2">
        <v>800</v>
      </c>
      <c r="AQ3" s="2">
        <v>1200</v>
      </c>
    </row>
    <row r="4" spans="1:43" x14ac:dyDescent="0.2">
      <c r="A4" s="2">
        <v>13</v>
      </c>
      <c r="B4" s="29">
        <v>43885</v>
      </c>
      <c r="C4" s="38">
        <v>90</v>
      </c>
      <c r="D4" s="30" t="s">
        <v>312</v>
      </c>
      <c r="E4" s="38">
        <v>11</v>
      </c>
      <c r="F4" s="38">
        <v>17</v>
      </c>
      <c r="G4" s="38">
        <v>18</v>
      </c>
      <c r="H4" s="38">
        <v>20</v>
      </c>
      <c r="I4" s="38">
        <v>23</v>
      </c>
      <c r="J4" s="38">
        <v>27</v>
      </c>
      <c r="K4" s="38">
        <v>32</v>
      </c>
      <c r="L4" s="38">
        <v>41</v>
      </c>
      <c r="M4" s="38">
        <v>44</v>
      </c>
      <c r="N4" s="38">
        <v>46</v>
      </c>
      <c r="O4" s="38">
        <v>48</v>
      </c>
      <c r="P4" s="44"/>
      <c r="AM4" s="9">
        <v>2079</v>
      </c>
      <c r="AN4" s="9">
        <v>0</v>
      </c>
      <c r="AO4" s="9">
        <v>2</v>
      </c>
      <c r="AP4" s="2">
        <v>400</v>
      </c>
      <c r="AQ4" s="2">
        <v>800</v>
      </c>
    </row>
    <row r="5" spans="1:43" x14ac:dyDescent="0.2">
      <c r="A5" s="2">
        <v>14</v>
      </c>
      <c r="B5" s="26">
        <v>43886</v>
      </c>
      <c r="C5" s="28">
        <v>90</v>
      </c>
      <c r="D5" s="27" t="s">
        <v>296</v>
      </c>
      <c r="E5" s="28">
        <v>1</v>
      </c>
      <c r="F5" s="28">
        <v>4</v>
      </c>
      <c r="G5" s="28">
        <v>5</v>
      </c>
      <c r="H5" s="28">
        <v>7</v>
      </c>
      <c r="I5" s="28">
        <v>8</v>
      </c>
      <c r="J5" s="28">
        <v>25</v>
      </c>
      <c r="K5" s="28">
        <v>29</v>
      </c>
      <c r="L5" s="28">
        <v>31</v>
      </c>
      <c r="M5" s="28">
        <v>35</v>
      </c>
      <c r="N5" s="28">
        <v>42</v>
      </c>
      <c r="O5" s="28">
        <v>48</v>
      </c>
      <c r="P5" s="44"/>
      <c r="AM5" s="9">
        <v>2079</v>
      </c>
      <c r="AN5" s="9">
        <v>0</v>
      </c>
      <c r="AO5" s="9">
        <v>3</v>
      </c>
      <c r="AP5" s="2">
        <v>600</v>
      </c>
      <c r="AQ5" s="2">
        <v>600</v>
      </c>
    </row>
    <row r="6" spans="1:43" x14ac:dyDescent="0.2">
      <c r="A6" s="2">
        <v>15</v>
      </c>
      <c r="B6" s="18">
        <v>43886</v>
      </c>
      <c r="C6" s="21">
        <v>90</v>
      </c>
      <c r="D6" s="17" t="s">
        <v>294</v>
      </c>
      <c r="E6" s="21">
        <v>1</v>
      </c>
      <c r="F6" s="21">
        <v>3</v>
      </c>
      <c r="G6" s="21">
        <v>6</v>
      </c>
      <c r="H6" s="21">
        <v>10</v>
      </c>
      <c r="I6" s="21">
        <v>13</v>
      </c>
      <c r="J6" s="21">
        <v>14</v>
      </c>
      <c r="K6" s="21">
        <v>17</v>
      </c>
      <c r="L6" s="21">
        <v>24</v>
      </c>
      <c r="M6" s="21">
        <v>38</v>
      </c>
      <c r="N6" s="21">
        <v>41</v>
      </c>
      <c r="O6" s="21">
        <v>44</v>
      </c>
      <c r="P6" s="44"/>
      <c r="AM6" s="9">
        <v>2079</v>
      </c>
      <c r="AN6" s="9">
        <v>0</v>
      </c>
      <c r="AO6" s="9">
        <v>3</v>
      </c>
      <c r="AP6" s="2">
        <v>800</v>
      </c>
      <c r="AQ6" s="2">
        <v>1200</v>
      </c>
    </row>
    <row r="7" spans="1:43" x14ac:dyDescent="0.2">
      <c r="A7" s="2">
        <v>16</v>
      </c>
      <c r="B7" s="18">
        <v>43887</v>
      </c>
      <c r="C7" s="21">
        <v>90</v>
      </c>
      <c r="D7" s="17" t="s">
        <v>294</v>
      </c>
      <c r="E7" s="21">
        <v>1</v>
      </c>
      <c r="F7" s="21">
        <v>3</v>
      </c>
      <c r="G7" s="21">
        <v>6</v>
      </c>
      <c r="H7" s="21">
        <v>10</v>
      </c>
      <c r="I7" s="21">
        <v>13</v>
      </c>
      <c r="J7" s="21">
        <v>14</v>
      </c>
      <c r="K7" s="21">
        <v>17</v>
      </c>
      <c r="L7" s="21">
        <v>24</v>
      </c>
      <c r="M7" s="21">
        <v>38</v>
      </c>
      <c r="N7" s="21">
        <v>41</v>
      </c>
      <c r="O7" s="21">
        <v>44</v>
      </c>
      <c r="P7" s="44"/>
      <c r="AM7" s="9">
        <v>2079</v>
      </c>
      <c r="AN7" s="9">
        <v>0</v>
      </c>
      <c r="AO7" s="9">
        <v>3</v>
      </c>
      <c r="AP7" s="2">
        <v>800</v>
      </c>
      <c r="AQ7" s="2">
        <v>1200</v>
      </c>
    </row>
    <row r="8" spans="1:43" x14ac:dyDescent="0.2">
      <c r="A8" s="2">
        <v>17</v>
      </c>
      <c r="B8" s="23">
        <v>43888</v>
      </c>
      <c r="C8" s="25">
        <v>90</v>
      </c>
      <c r="D8" s="24" t="s">
        <v>295</v>
      </c>
      <c r="E8" s="25">
        <v>4</v>
      </c>
      <c r="F8" s="25">
        <v>8</v>
      </c>
      <c r="G8" s="25">
        <v>12</v>
      </c>
      <c r="H8" s="25">
        <v>21</v>
      </c>
      <c r="I8" s="25">
        <v>22</v>
      </c>
      <c r="J8" s="25">
        <v>27</v>
      </c>
      <c r="K8" s="25">
        <v>29</v>
      </c>
      <c r="L8" s="25">
        <v>41</v>
      </c>
      <c r="M8" s="25">
        <v>43</v>
      </c>
      <c r="N8" s="25">
        <v>44</v>
      </c>
      <c r="O8" s="25">
        <v>47</v>
      </c>
      <c r="P8" s="44"/>
      <c r="AM8" s="9">
        <v>2079</v>
      </c>
      <c r="AN8" s="9">
        <v>0</v>
      </c>
      <c r="AO8" s="9">
        <v>1</v>
      </c>
      <c r="AP8" s="2">
        <v>200</v>
      </c>
      <c r="AQ8" s="2">
        <v>200</v>
      </c>
    </row>
    <row r="9" spans="1:43" x14ac:dyDescent="0.2">
      <c r="A9" s="2">
        <v>18</v>
      </c>
      <c r="B9" s="18">
        <v>43888</v>
      </c>
      <c r="C9" s="21">
        <v>90</v>
      </c>
      <c r="D9" s="17" t="s">
        <v>294</v>
      </c>
      <c r="E9" s="21">
        <v>1</v>
      </c>
      <c r="F9" s="21">
        <v>6</v>
      </c>
      <c r="G9" s="21">
        <v>9</v>
      </c>
      <c r="H9" s="21">
        <v>10</v>
      </c>
      <c r="I9" s="21">
        <v>13</v>
      </c>
      <c r="J9" s="21">
        <v>14</v>
      </c>
      <c r="K9" s="21">
        <v>17</v>
      </c>
      <c r="L9" s="21">
        <v>19</v>
      </c>
      <c r="M9" s="21">
        <v>38</v>
      </c>
      <c r="N9" s="21">
        <v>41</v>
      </c>
      <c r="O9" s="21">
        <v>44</v>
      </c>
      <c r="P9" s="44"/>
      <c r="AM9" s="9">
        <v>2079</v>
      </c>
      <c r="AN9" s="9">
        <v>0</v>
      </c>
      <c r="AO9" s="9">
        <v>2</v>
      </c>
      <c r="AP9" s="2">
        <v>600</v>
      </c>
      <c r="AQ9" s="2">
        <v>800</v>
      </c>
    </row>
    <row r="10" spans="1:43" x14ac:dyDescent="0.2">
      <c r="A10" s="2">
        <v>19</v>
      </c>
      <c r="B10" s="29">
        <v>43890</v>
      </c>
      <c r="C10" s="38">
        <v>90</v>
      </c>
      <c r="D10" s="30" t="s">
        <v>312</v>
      </c>
      <c r="E10" s="38">
        <v>1</v>
      </c>
      <c r="F10" s="38">
        <v>4</v>
      </c>
      <c r="G10" s="38">
        <v>10</v>
      </c>
      <c r="H10" s="38">
        <v>14</v>
      </c>
      <c r="I10" s="38">
        <v>23</v>
      </c>
      <c r="J10" s="38">
        <v>30</v>
      </c>
      <c r="K10" s="38">
        <v>33</v>
      </c>
      <c r="L10" s="38">
        <v>37</v>
      </c>
      <c r="M10" s="38">
        <v>41</v>
      </c>
      <c r="N10" s="38">
        <v>48</v>
      </c>
      <c r="O10" s="38">
        <v>49</v>
      </c>
      <c r="P10" s="44"/>
      <c r="AM10" s="9">
        <v>2079</v>
      </c>
      <c r="AN10" s="9">
        <v>0</v>
      </c>
      <c r="AO10" s="9">
        <v>2</v>
      </c>
      <c r="AP10" s="2">
        <v>1000</v>
      </c>
      <c r="AQ10" s="2">
        <v>1000</v>
      </c>
    </row>
    <row r="11" spans="1:43" x14ac:dyDescent="0.2">
      <c r="A11" s="2">
        <v>20</v>
      </c>
      <c r="B11" s="26">
        <v>43892</v>
      </c>
      <c r="C11" s="28">
        <v>90</v>
      </c>
      <c r="D11" s="27" t="s">
        <v>296</v>
      </c>
      <c r="E11" s="28">
        <v>3</v>
      </c>
      <c r="F11" s="28">
        <v>19</v>
      </c>
      <c r="G11" s="28">
        <v>20</v>
      </c>
      <c r="H11" s="28">
        <v>22</v>
      </c>
      <c r="I11" s="28">
        <v>24</v>
      </c>
      <c r="J11" s="28">
        <v>25</v>
      </c>
      <c r="K11" s="28">
        <v>27</v>
      </c>
      <c r="L11" s="28">
        <v>28</v>
      </c>
      <c r="M11" s="28">
        <v>34</v>
      </c>
      <c r="N11" s="28">
        <v>36</v>
      </c>
      <c r="O11" s="28">
        <v>44</v>
      </c>
      <c r="P11" s="44"/>
      <c r="AM11" s="9">
        <v>2079</v>
      </c>
      <c r="AN11" s="9">
        <v>0</v>
      </c>
      <c r="AO11" s="9">
        <v>3</v>
      </c>
      <c r="AP11" s="2">
        <v>1000</v>
      </c>
      <c r="AQ11" s="2">
        <v>1400</v>
      </c>
    </row>
    <row r="12" spans="1:43" x14ac:dyDescent="0.2">
      <c r="A12" s="2">
        <v>21</v>
      </c>
      <c r="B12" s="23">
        <v>43893</v>
      </c>
      <c r="C12" s="25">
        <v>90</v>
      </c>
      <c r="D12" s="24" t="s">
        <v>295</v>
      </c>
      <c r="E12" s="25">
        <v>17</v>
      </c>
      <c r="F12" s="25">
        <v>21</v>
      </c>
      <c r="G12" s="25">
        <v>24</v>
      </c>
      <c r="H12" s="25">
        <v>25</v>
      </c>
      <c r="I12" s="25">
        <v>27</v>
      </c>
      <c r="J12" s="25">
        <v>30</v>
      </c>
      <c r="K12" s="25">
        <v>33</v>
      </c>
      <c r="L12" s="25">
        <v>34</v>
      </c>
      <c r="M12" s="25">
        <v>37</v>
      </c>
      <c r="N12" s="25">
        <v>38</v>
      </c>
      <c r="O12" s="25">
        <v>49</v>
      </c>
      <c r="P12" s="44"/>
      <c r="AM12" s="9">
        <v>2079</v>
      </c>
      <c r="AN12" s="9">
        <v>0</v>
      </c>
      <c r="AO12" s="9">
        <v>3</v>
      </c>
      <c r="AP12" s="2">
        <v>1000</v>
      </c>
      <c r="AQ12" s="2">
        <v>1200</v>
      </c>
    </row>
    <row r="13" spans="1:43" x14ac:dyDescent="0.2">
      <c r="A13" s="2">
        <v>22</v>
      </c>
      <c r="B13" s="26">
        <v>43893</v>
      </c>
      <c r="C13" s="28">
        <v>90</v>
      </c>
      <c r="D13" s="27" t="s">
        <v>296</v>
      </c>
      <c r="E13" s="28">
        <v>3</v>
      </c>
      <c r="F13" s="28">
        <v>17</v>
      </c>
      <c r="G13" s="28">
        <v>18</v>
      </c>
      <c r="H13" s="28">
        <v>20</v>
      </c>
      <c r="I13" s="28">
        <v>22</v>
      </c>
      <c r="J13" s="28">
        <v>24</v>
      </c>
      <c r="K13" s="28">
        <v>27</v>
      </c>
      <c r="L13" s="28">
        <v>32</v>
      </c>
      <c r="M13" s="28">
        <v>34</v>
      </c>
      <c r="N13" s="28">
        <v>38</v>
      </c>
      <c r="O13" s="28">
        <v>44</v>
      </c>
      <c r="P13" s="44"/>
      <c r="AM13" s="9">
        <v>2079</v>
      </c>
      <c r="AN13" s="9">
        <v>0</v>
      </c>
      <c r="AO13" s="9">
        <v>3</v>
      </c>
      <c r="AP13" s="2">
        <v>800</v>
      </c>
      <c r="AQ13" s="2">
        <v>1200</v>
      </c>
    </row>
    <row r="14" spans="1:43" x14ac:dyDescent="0.2">
      <c r="A14" s="2">
        <v>23</v>
      </c>
      <c r="B14" s="29">
        <v>43894</v>
      </c>
      <c r="C14" s="38">
        <v>90</v>
      </c>
      <c r="D14" s="30" t="s">
        <v>312</v>
      </c>
      <c r="E14" s="38">
        <v>17</v>
      </c>
      <c r="F14" s="38">
        <v>24</v>
      </c>
      <c r="G14" s="38">
        <v>25</v>
      </c>
      <c r="H14" s="38">
        <v>27</v>
      </c>
      <c r="I14" s="38">
        <v>32</v>
      </c>
      <c r="J14" s="38">
        <v>34</v>
      </c>
      <c r="K14" s="38">
        <v>38</v>
      </c>
      <c r="L14" s="38">
        <v>40</v>
      </c>
      <c r="M14" s="38">
        <v>45</v>
      </c>
      <c r="N14" s="38">
        <v>46</v>
      </c>
      <c r="O14" s="38">
        <v>47</v>
      </c>
      <c r="P14" s="44"/>
      <c r="AM14" s="9">
        <v>2079</v>
      </c>
      <c r="AN14" s="9">
        <v>0</v>
      </c>
      <c r="AO14" s="9">
        <v>3</v>
      </c>
      <c r="AP14" s="2">
        <v>800</v>
      </c>
      <c r="AQ14" s="2">
        <v>1000</v>
      </c>
    </row>
    <row r="15" spans="1:43" x14ac:dyDescent="0.2">
      <c r="A15" s="2">
        <v>24</v>
      </c>
      <c r="B15" s="18">
        <v>43895</v>
      </c>
      <c r="C15" s="21">
        <v>90</v>
      </c>
      <c r="D15" s="17" t="s">
        <v>294</v>
      </c>
      <c r="E15" s="21">
        <v>6</v>
      </c>
      <c r="F15" s="21">
        <v>8</v>
      </c>
      <c r="G15" s="21">
        <v>10</v>
      </c>
      <c r="H15" s="21">
        <v>13</v>
      </c>
      <c r="I15" s="21">
        <v>14</v>
      </c>
      <c r="J15" s="21">
        <v>22</v>
      </c>
      <c r="K15" s="21">
        <v>24</v>
      </c>
      <c r="L15" s="21">
        <v>35</v>
      </c>
      <c r="M15" s="21">
        <v>36</v>
      </c>
      <c r="N15" s="21">
        <v>39</v>
      </c>
      <c r="O15" s="21">
        <v>44</v>
      </c>
      <c r="P15" s="44"/>
      <c r="AM15" s="9">
        <v>2079</v>
      </c>
      <c r="AN15" s="9">
        <v>0</v>
      </c>
      <c r="AO15" s="9">
        <v>2</v>
      </c>
      <c r="AP15" s="2">
        <v>600</v>
      </c>
      <c r="AQ15" s="2">
        <v>800</v>
      </c>
    </row>
    <row r="16" spans="1:43" x14ac:dyDescent="0.2">
      <c r="A16" s="2">
        <v>25</v>
      </c>
      <c r="B16" s="26">
        <v>43896</v>
      </c>
      <c r="C16" s="28">
        <v>90</v>
      </c>
      <c r="D16" s="27" t="s">
        <v>296</v>
      </c>
      <c r="E16" s="28">
        <v>6</v>
      </c>
      <c r="F16" s="28">
        <v>13</v>
      </c>
      <c r="G16" s="28">
        <v>18</v>
      </c>
      <c r="H16" s="28">
        <v>20</v>
      </c>
      <c r="I16" s="28">
        <v>26</v>
      </c>
      <c r="J16" s="28">
        <v>36</v>
      </c>
      <c r="K16" s="28">
        <v>40</v>
      </c>
      <c r="L16" s="28">
        <v>42</v>
      </c>
      <c r="M16" s="28">
        <v>43</v>
      </c>
      <c r="N16" s="28">
        <v>44</v>
      </c>
      <c r="O16" s="28">
        <v>49</v>
      </c>
      <c r="P16" s="44"/>
      <c r="AM16" s="9">
        <v>2079</v>
      </c>
      <c r="AN16" s="9">
        <v>0</v>
      </c>
      <c r="AO16" s="9">
        <v>1</v>
      </c>
      <c r="AP16" s="2">
        <v>200</v>
      </c>
      <c r="AQ16" s="2">
        <v>400</v>
      </c>
    </row>
    <row r="17" spans="1:43" x14ac:dyDescent="0.2">
      <c r="A17" s="2">
        <v>26</v>
      </c>
      <c r="B17" s="29">
        <v>43897</v>
      </c>
      <c r="C17" s="38">
        <v>90</v>
      </c>
      <c r="D17" s="30" t="s">
        <v>312</v>
      </c>
      <c r="E17" s="38">
        <v>1</v>
      </c>
      <c r="F17" s="38">
        <v>25</v>
      </c>
      <c r="G17" s="38">
        <v>27</v>
      </c>
      <c r="H17" s="38">
        <v>29</v>
      </c>
      <c r="I17" s="38">
        <v>41</v>
      </c>
      <c r="J17" s="38">
        <v>43</v>
      </c>
      <c r="K17" s="38">
        <v>45</v>
      </c>
      <c r="L17" s="38">
        <v>46</v>
      </c>
      <c r="M17" s="38">
        <v>47</v>
      </c>
      <c r="N17" s="38">
        <v>48</v>
      </c>
      <c r="O17" s="38">
        <v>49</v>
      </c>
      <c r="P17" s="44"/>
      <c r="AM17" s="9">
        <v>2079</v>
      </c>
      <c r="AN17" s="9">
        <v>0</v>
      </c>
      <c r="AO17" s="9">
        <v>2</v>
      </c>
      <c r="AP17" s="2">
        <v>400</v>
      </c>
      <c r="AQ17" s="2">
        <v>400</v>
      </c>
    </row>
    <row r="18" spans="1:43" x14ac:dyDescent="0.2">
      <c r="A18" s="2">
        <v>27</v>
      </c>
      <c r="B18" s="29">
        <v>43899</v>
      </c>
      <c r="C18" s="38">
        <v>90</v>
      </c>
      <c r="D18" s="30" t="s">
        <v>312</v>
      </c>
      <c r="E18" s="38">
        <v>1</v>
      </c>
      <c r="F18" s="38">
        <v>13</v>
      </c>
      <c r="G18" s="38">
        <v>19</v>
      </c>
      <c r="H18" s="38">
        <v>26</v>
      </c>
      <c r="I18" s="38">
        <v>27</v>
      </c>
      <c r="J18" s="38">
        <v>29</v>
      </c>
      <c r="K18" s="38">
        <v>32</v>
      </c>
      <c r="L18" s="38">
        <v>42</v>
      </c>
      <c r="M18" s="38">
        <v>43</v>
      </c>
      <c r="N18" s="38">
        <v>47</v>
      </c>
      <c r="O18" s="38">
        <v>49</v>
      </c>
      <c r="P18" s="44"/>
      <c r="AM18" s="9">
        <v>2079</v>
      </c>
      <c r="AN18" s="9">
        <v>0</v>
      </c>
      <c r="AO18" s="9">
        <v>1</v>
      </c>
      <c r="AP18" s="2">
        <v>200</v>
      </c>
      <c r="AQ18" s="2">
        <v>200</v>
      </c>
    </row>
    <row r="19" spans="1:43" x14ac:dyDescent="0.2">
      <c r="A19" s="2">
        <v>28</v>
      </c>
      <c r="B19" s="26">
        <v>43900</v>
      </c>
      <c r="C19" s="28">
        <v>90</v>
      </c>
      <c r="D19" s="27" t="s">
        <v>296</v>
      </c>
      <c r="E19" s="28">
        <v>3</v>
      </c>
      <c r="F19" s="28">
        <v>4</v>
      </c>
      <c r="G19" s="28">
        <v>6</v>
      </c>
      <c r="H19" s="28">
        <v>7</v>
      </c>
      <c r="I19" s="28">
        <v>8</v>
      </c>
      <c r="J19" s="28">
        <v>20</v>
      </c>
      <c r="K19" s="28">
        <v>30</v>
      </c>
      <c r="L19" s="28">
        <v>32</v>
      </c>
      <c r="M19" s="28">
        <v>35</v>
      </c>
      <c r="N19" s="28">
        <v>40</v>
      </c>
      <c r="O19" s="28">
        <v>44</v>
      </c>
      <c r="P19" s="44"/>
      <c r="AM19" s="9">
        <v>2079</v>
      </c>
      <c r="AN19" s="9">
        <v>0</v>
      </c>
      <c r="AO19" s="9">
        <v>2</v>
      </c>
      <c r="AP19" s="2">
        <v>600</v>
      </c>
      <c r="AQ19" s="2">
        <v>800</v>
      </c>
    </row>
    <row r="20" spans="1:43" x14ac:dyDescent="0.2">
      <c r="A20" s="2">
        <v>29</v>
      </c>
      <c r="B20" s="26">
        <v>43902</v>
      </c>
      <c r="C20" s="28">
        <v>90</v>
      </c>
      <c r="D20" s="27" t="s">
        <v>296</v>
      </c>
      <c r="E20" s="28">
        <v>5</v>
      </c>
      <c r="F20" s="28">
        <v>8</v>
      </c>
      <c r="G20" s="28">
        <v>10</v>
      </c>
      <c r="H20" s="28">
        <v>14</v>
      </c>
      <c r="I20" s="28">
        <v>24</v>
      </c>
      <c r="J20" s="28">
        <v>34</v>
      </c>
      <c r="K20" s="28">
        <v>35</v>
      </c>
      <c r="L20" s="28">
        <v>38</v>
      </c>
      <c r="M20" s="28">
        <v>39</v>
      </c>
      <c r="N20" s="28">
        <v>40</v>
      </c>
      <c r="O20" s="28">
        <v>48</v>
      </c>
      <c r="P20" s="44"/>
      <c r="AM20" s="9">
        <v>2079</v>
      </c>
      <c r="AN20" s="9">
        <v>0</v>
      </c>
      <c r="AO20" s="9">
        <v>2</v>
      </c>
      <c r="AP20" s="2">
        <v>800</v>
      </c>
      <c r="AQ20" s="2">
        <v>800</v>
      </c>
    </row>
    <row r="21" spans="1:43" x14ac:dyDescent="0.2">
      <c r="A21" s="2">
        <v>30</v>
      </c>
      <c r="B21" s="18">
        <v>43902</v>
      </c>
      <c r="C21" s="21">
        <v>90</v>
      </c>
      <c r="D21" s="17" t="s">
        <v>294</v>
      </c>
      <c r="E21" s="21">
        <v>3</v>
      </c>
      <c r="F21" s="21">
        <v>13</v>
      </c>
      <c r="G21" s="21">
        <v>20</v>
      </c>
      <c r="H21" s="21">
        <v>23</v>
      </c>
      <c r="I21" s="21">
        <v>24</v>
      </c>
      <c r="J21" s="21">
        <v>29</v>
      </c>
      <c r="K21" s="21">
        <v>34</v>
      </c>
      <c r="L21" s="21">
        <v>36</v>
      </c>
      <c r="M21" s="21">
        <v>38</v>
      </c>
      <c r="N21" s="21">
        <v>39</v>
      </c>
      <c r="O21" s="21">
        <v>41</v>
      </c>
      <c r="P21" s="44"/>
      <c r="AM21" s="9">
        <v>2079</v>
      </c>
      <c r="AN21" s="9">
        <v>0</v>
      </c>
      <c r="AO21" s="9">
        <v>3</v>
      </c>
      <c r="AP21" s="2">
        <v>600</v>
      </c>
      <c r="AQ21" s="2">
        <v>1000</v>
      </c>
    </row>
    <row r="22" spans="1:43" x14ac:dyDescent="0.2">
      <c r="A22" s="2">
        <v>31</v>
      </c>
      <c r="B22" s="18">
        <v>43902</v>
      </c>
      <c r="C22" s="21">
        <v>90</v>
      </c>
      <c r="D22" s="17" t="s">
        <v>313</v>
      </c>
      <c r="E22" s="21">
        <v>13</v>
      </c>
      <c r="F22" s="21">
        <v>20</v>
      </c>
      <c r="G22" s="21">
        <v>23</v>
      </c>
      <c r="H22" s="21">
        <v>24</v>
      </c>
      <c r="I22" s="21">
        <v>34</v>
      </c>
      <c r="J22" s="21">
        <v>39</v>
      </c>
      <c r="K22" s="21">
        <v>41</v>
      </c>
      <c r="P22" s="44"/>
      <c r="AM22" s="9">
        <v>31.5</v>
      </c>
      <c r="AN22" s="9">
        <v>0</v>
      </c>
      <c r="AO22" s="9">
        <v>2</v>
      </c>
      <c r="AP22" s="2">
        <v>400</v>
      </c>
      <c r="AQ22" s="2">
        <v>400</v>
      </c>
    </row>
    <row r="23" spans="1:43" x14ac:dyDescent="0.2">
      <c r="A23" s="2">
        <v>32</v>
      </c>
      <c r="B23" s="18">
        <v>43903</v>
      </c>
      <c r="C23" s="21">
        <v>90</v>
      </c>
      <c r="D23" s="17" t="s">
        <v>294</v>
      </c>
      <c r="E23" s="21">
        <v>3</v>
      </c>
      <c r="F23" s="21">
        <v>10</v>
      </c>
      <c r="G23" s="21">
        <v>13</v>
      </c>
      <c r="H23" s="21">
        <v>20</v>
      </c>
      <c r="I23" s="21">
        <v>23</v>
      </c>
      <c r="J23" s="21">
        <v>24</v>
      </c>
      <c r="K23" s="21">
        <v>34</v>
      </c>
      <c r="L23" s="21">
        <v>36</v>
      </c>
      <c r="M23" s="21">
        <v>38</v>
      </c>
      <c r="N23" s="21">
        <v>39</v>
      </c>
      <c r="O23" s="21">
        <v>41</v>
      </c>
      <c r="P23" s="44"/>
      <c r="AM23" s="9">
        <v>2079</v>
      </c>
      <c r="AN23" s="9">
        <v>0</v>
      </c>
      <c r="AO23" s="9">
        <v>3</v>
      </c>
      <c r="AP23" s="2">
        <v>1000</v>
      </c>
      <c r="AQ23" s="2">
        <v>1400</v>
      </c>
    </row>
    <row r="24" spans="1:43" x14ac:dyDescent="0.2">
      <c r="A24" s="2">
        <v>33</v>
      </c>
      <c r="B24" s="18">
        <v>43983</v>
      </c>
      <c r="C24" s="21">
        <v>15</v>
      </c>
      <c r="D24" s="17" t="s">
        <v>326</v>
      </c>
      <c r="E24" s="21">
        <v>4</v>
      </c>
      <c r="F24" s="21">
        <v>13</v>
      </c>
      <c r="G24" s="21">
        <v>14</v>
      </c>
      <c r="H24" s="21">
        <v>17</v>
      </c>
      <c r="I24" s="21">
        <v>34</v>
      </c>
      <c r="J24" s="21">
        <v>35</v>
      </c>
      <c r="K24" s="21">
        <v>39</v>
      </c>
      <c r="L24" s="21">
        <v>41</v>
      </c>
      <c r="M24" s="21">
        <v>42</v>
      </c>
      <c r="N24" s="21">
        <v>43</v>
      </c>
      <c r="O24" s="21">
        <v>46</v>
      </c>
      <c r="P24" s="44"/>
      <c r="AM24" s="9">
        <v>2079</v>
      </c>
      <c r="AN24" s="9">
        <v>0</v>
      </c>
      <c r="AO24" s="9">
        <v>2</v>
      </c>
      <c r="AP24" s="2">
        <v>400</v>
      </c>
      <c r="AQ24" s="2">
        <v>400</v>
      </c>
    </row>
    <row r="25" spans="1:43" x14ac:dyDescent="0.2">
      <c r="A25" s="2">
        <v>34</v>
      </c>
      <c r="B25" s="18">
        <v>43990</v>
      </c>
      <c r="C25" s="21">
        <v>15</v>
      </c>
      <c r="D25" s="17" t="s">
        <v>327</v>
      </c>
      <c r="E25" s="21">
        <v>3</v>
      </c>
      <c r="F25" s="21">
        <v>5</v>
      </c>
      <c r="G25" s="21">
        <v>7</v>
      </c>
      <c r="H25" s="21">
        <v>10</v>
      </c>
      <c r="I25" s="21">
        <v>11</v>
      </c>
      <c r="J25" s="21">
        <v>25</v>
      </c>
      <c r="K25" s="21">
        <v>27</v>
      </c>
      <c r="L25" s="21">
        <v>38</v>
      </c>
      <c r="M25" s="21">
        <v>47</v>
      </c>
      <c r="N25" s="21">
        <v>49</v>
      </c>
      <c r="P25" s="44"/>
      <c r="AM25" s="9">
        <v>630</v>
      </c>
      <c r="AN25" s="9">
        <v>0</v>
      </c>
      <c r="AO25" s="9">
        <v>2</v>
      </c>
      <c r="AP25" s="2">
        <v>600</v>
      </c>
      <c r="AQ25" s="2">
        <v>600</v>
      </c>
    </row>
    <row r="26" spans="1:43" x14ac:dyDescent="0.2">
      <c r="A26" s="2">
        <v>35</v>
      </c>
      <c r="B26" s="26">
        <v>43991</v>
      </c>
      <c r="C26" s="28">
        <v>15</v>
      </c>
      <c r="D26" s="27" t="s">
        <v>326</v>
      </c>
      <c r="E26" s="28">
        <v>19</v>
      </c>
      <c r="F26" s="28">
        <v>24</v>
      </c>
      <c r="G26" s="28">
        <v>39</v>
      </c>
      <c r="H26" s="28">
        <v>43</v>
      </c>
      <c r="I26" s="28">
        <v>45</v>
      </c>
      <c r="J26" s="28">
        <v>48</v>
      </c>
      <c r="P26" s="44"/>
      <c r="AM26" s="9">
        <v>3</v>
      </c>
      <c r="AN26" s="9">
        <v>0</v>
      </c>
      <c r="AO26" s="9">
        <v>0</v>
      </c>
      <c r="AP26" s="2">
        <v>0</v>
      </c>
      <c r="AQ26" s="2">
        <v>0</v>
      </c>
    </row>
    <row r="27" spans="1:43" x14ac:dyDescent="0.2">
      <c r="A27" s="2">
        <v>36</v>
      </c>
      <c r="B27" s="26">
        <v>43991</v>
      </c>
      <c r="C27" s="28">
        <v>15</v>
      </c>
      <c r="D27" s="27" t="s">
        <v>329</v>
      </c>
      <c r="E27" s="28">
        <v>3</v>
      </c>
      <c r="F27" s="28">
        <v>5</v>
      </c>
      <c r="G27" s="28">
        <v>7</v>
      </c>
      <c r="H27" s="28">
        <v>10</v>
      </c>
      <c r="I27" s="28">
        <v>38</v>
      </c>
      <c r="J27" s="28">
        <v>47</v>
      </c>
      <c r="P27" s="44"/>
      <c r="AM27" s="9">
        <v>3</v>
      </c>
      <c r="AN27" s="9">
        <v>0</v>
      </c>
      <c r="AO27" s="9">
        <v>2</v>
      </c>
      <c r="AP27" s="2">
        <v>400</v>
      </c>
      <c r="AQ27" s="2">
        <v>400</v>
      </c>
    </row>
    <row r="28" spans="1:43" x14ac:dyDescent="0.2">
      <c r="A28" s="2">
        <v>37</v>
      </c>
      <c r="B28" s="26">
        <v>43991</v>
      </c>
      <c r="C28" s="28">
        <v>15</v>
      </c>
      <c r="D28" s="27" t="s">
        <v>330</v>
      </c>
      <c r="E28" s="28">
        <v>20</v>
      </c>
      <c r="F28" s="28">
        <v>22</v>
      </c>
      <c r="G28" s="28">
        <v>29</v>
      </c>
      <c r="H28" s="28">
        <v>35</v>
      </c>
      <c r="I28" s="28">
        <v>36</v>
      </c>
      <c r="J28" s="28">
        <v>38</v>
      </c>
      <c r="P28" s="44"/>
      <c r="AM28" s="9">
        <v>3</v>
      </c>
      <c r="AN28" s="9">
        <v>0</v>
      </c>
      <c r="AO28" s="9">
        <v>1</v>
      </c>
      <c r="AP28" s="2">
        <v>200</v>
      </c>
      <c r="AQ28" s="2">
        <v>200</v>
      </c>
    </row>
    <row r="29" spans="1:43" x14ac:dyDescent="0.2">
      <c r="A29" s="2">
        <v>38</v>
      </c>
      <c r="B29" s="26">
        <v>43991</v>
      </c>
      <c r="C29" s="28">
        <v>15</v>
      </c>
      <c r="D29" s="27" t="s">
        <v>331</v>
      </c>
      <c r="E29" s="28">
        <v>19</v>
      </c>
      <c r="F29" s="28">
        <v>24</v>
      </c>
      <c r="G29" s="28">
        <v>39</v>
      </c>
      <c r="H29" s="28">
        <v>43</v>
      </c>
      <c r="I29" s="28">
        <v>45</v>
      </c>
      <c r="J29" s="28">
        <v>48</v>
      </c>
      <c r="P29" s="44"/>
      <c r="AM29" s="9">
        <v>3</v>
      </c>
      <c r="AN29" s="9">
        <v>0</v>
      </c>
      <c r="AO29" s="9">
        <v>0</v>
      </c>
      <c r="AP29" s="2">
        <v>0</v>
      </c>
      <c r="AQ29" s="2">
        <v>0</v>
      </c>
    </row>
    <row r="30" spans="1:43" x14ac:dyDescent="0.2">
      <c r="A30" s="2">
        <v>39</v>
      </c>
      <c r="B30" s="26">
        <v>43991</v>
      </c>
      <c r="C30" s="28">
        <v>15</v>
      </c>
      <c r="D30" s="27" t="s">
        <v>332</v>
      </c>
      <c r="E30" s="28">
        <v>3</v>
      </c>
      <c r="F30" s="28">
        <v>5</v>
      </c>
      <c r="G30" s="28">
        <v>10</v>
      </c>
      <c r="H30" s="28">
        <v>11</v>
      </c>
      <c r="I30" s="28">
        <v>38</v>
      </c>
      <c r="J30" s="28">
        <v>47</v>
      </c>
      <c r="P30" s="44"/>
      <c r="AM30" s="9">
        <v>3</v>
      </c>
      <c r="AN30" s="9">
        <v>0</v>
      </c>
      <c r="AO30" s="9">
        <v>2</v>
      </c>
      <c r="AP30" s="2">
        <v>400</v>
      </c>
      <c r="AQ30" s="2">
        <v>400</v>
      </c>
    </row>
    <row r="31" spans="1:43" x14ac:dyDescent="0.2">
      <c r="A31" s="2">
        <v>40</v>
      </c>
      <c r="B31" s="26">
        <v>43991</v>
      </c>
      <c r="C31" s="28">
        <v>15</v>
      </c>
      <c r="D31" s="27" t="s">
        <v>328</v>
      </c>
      <c r="E31" s="28">
        <v>13</v>
      </c>
      <c r="F31" s="28">
        <v>14</v>
      </c>
      <c r="G31" s="28">
        <v>17</v>
      </c>
      <c r="H31" s="28">
        <v>18</v>
      </c>
      <c r="I31" s="28">
        <v>43</v>
      </c>
      <c r="J31" s="28">
        <v>46</v>
      </c>
      <c r="P31" s="44"/>
      <c r="AM31" s="9">
        <v>3</v>
      </c>
      <c r="AN31" s="9">
        <v>0</v>
      </c>
      <c r="AO31" s="9">
        <v>1</v>
      </c>
      <c r="AP31" s="2">
        <v>200</v>
      </c>
      <c r="AQ31" s="2">
        <v>200</v>
      </c>
    </row>
    <row r="32" spans="1:43" x14ac:dyDescent="0.2">
      <c r="A32" s="2">
        <v>41</v>
      </c>
      <c r="B32" s="18">
        <v>43992</v>
      </c>
      <c r="C32" s="21">
        <v>15</v>
      </c>
      <c r="D32" s="17" t="s">
        <v>328</v>
      </c>
      <c r="E32" s="21">
        <v>18</v>
      </c>
      <c r="F32" s="21">
        <v>46</v>
      </c>
      <c r="G32" s="21">
        <v>11</v>
      </c>
      <c r="H32" s="21">
        <v>13</v>
      </c>
      <c r="I32" s="21">
        <v>14</v>
      </c>
      <c r="J32" s="21">
        <v>17</v>
      </c>
      <c r="P32" s="44"/>
      <c r="AM32" s="9">
        <v>3</v>
      </c>
      <c r="AN32" s="9">
        <v>0</v>
      </c>
      <c r="AO32" s="9">
        <v>1</v>
      </c>
      <c r="AP32" s="2">
        <v>200</v>
      </c>
      <c r="AQ32" s="2">
        <v>200</v>
      </c>
    </row>
    <row r="33" spans="1:43" x14ac:dyDescent="0.2">
      <c r="A33" s="2">
        <v>42</v>
      </c>
      <c r="B33" s="18">
        <v>43992</v>
      </c>
      <c r="C33" s="21">
        <v>15</v>
      </c>
      <c r="D33" s="17" t="s">
        <v>326</v>
      </c>
      <c r="E33" s="21">
        <v>43</v>
      </c>
      <c r="F33" s="21">
        <v>34</v>
      </c>
      <c r="G33" s="21">
        <v>6</v>
      </c>
      <c r="H33" s="21">
        <v>19</v>
      </c>
      <c r="I33" s="21">
        <v>11</v>
      </c>
      <c r="J33" s="21">
        <v>35</v>
      </c>
      <c r="P33" s="44"/>
      <c r="AM33" s="9">
        <v>3</v>
      </c>
      <c r="AN33" s="9">
        <v>0</v>
      </c>
      <c r="AO33" s="9">
        <v>0</v>
      </c>
      <c r="AP33" s="2">
        <v>0</v>
      </c>
      <c r="AQ33" s="2">
        <v>0</v>
      </c>
    </row>
    <row r="34" spans="1:43" x14ac:dyDescent="0.2">
      <c r="A34" s="2">
        <v>43</v>
      </c>
      <c r="B34" s="18">
        <v>43992</v>
      </c>
      <c r="C34" s="21">
        <v>15</v>
      </c>
      <c r="D34" s="17" t="s">
        <v>329</v>
      </c>
      <c r="E34" s="21">
        <v>47</v>
      </c>
      <c r="F34" s="21">
        <v>3</v>
      </c>
      <c r="G34" s="21">
        <v>38</v>
      </c>
      <c r="H34" s="21">
        <v>5</v>
      </c>
      <c r="I34" s="21">
        <v>10</v>
      </c>
      <c r="J34" s="21">
        <v>7</v>
      </c>
      <c r="P34" s="44"/>
      <c r="AM34" s="9">
        <v>3</v>
      </c>
      <c r="AN34" s="9">
        <v>0</v>
      </c>
      <c r="AO34" s="9">
        <v>2</v>
      </c>
      <c r="AP34" s="2">
        <v>400</v>
      </c>
      <c r="AQ34" s="2">
        <v>400</v>
      </c>
    </row>
    <row r="35" spans="1:43" x14ac:dyDescent="0.2">
      <c r="A35" s="2">
        <v>44</v>
      </c>
      <c r="B35" s="18">
        <v>43992</v>
      </c>
      <c r="C35" s="21">
        <v>15</v>
      </c>
      <c r="D35" s="17" t="s">
        <v>330</v>
      </c>
      <c r="E35" s="21">
        <v>29</v>
      </c>
      <c r="F35" s="21">
        <v>39</v>
      </c>
      <c r="G35" s="21">
        <v>23</v>
      </c>
      <c r="H35" s="21">
        <v>42</v>
      </c>
      <c r="I35" s="21">
        <v>38</v>
      </c>
      <c r="J35" s="21">
        <v>30</v>
      </c>
      <c r="P35" s="44"/>
      <c r="AM35" s="9">
        <v>3</v>
      </c>
      <c r="AN35" s="9">
        <v>0</v>
      </c>
      <c r="AO35" s="9">
        <v>0</v>
      </c>
      <c r="AP35" s="2">
        <v>0</v>
      </c>
      <c r="AQ35" s="2">
        <v>0</v>
      </c>
    </row>
    <row r="36" spans="1:43" x14ac:dyDescent="0.2">
      <c r="A36" s="2">
        <v>45</v>
      </c>
      <c r="B36" s="18">
        <v>43992</v>
      </c>
      <c r="C36" s="21">
        <v>15</v>
      </c>
      <c r="D36" s="17" t="s">
        <v>333</v>
      </c>
      <c r="E36" s="21">
        <v>18</v>
      </c>
      <c r="F36" s="21">
        <v>35</v>
      </c>
      <c r="G36" s="21">
        <v>43</v>
      </c>
      <c r="H36" s="21">
        <v>34</v>
      </c>
      <c r="I36" s="21">
        <v>32</v>
      </c>
      <c r="J36" s="21">
        <v>17</v>
      </c>
      <c r="P36" s="44"/>
      <c r="AM36" s="9">
        <v>3</v>
      </c>
      <c r="AN36" s="9">
        <v>0</v>
      </c>
      <c r="AO36" s="9">
        <v>1</v>
      </c>
      <c r="AP36" s="2">
        <v>200</v>
      </c>
      <c r="AQ36" s="2">
        <v>200</v>
      </c>
    </row>
    <row r="37" spans="1:43" x14ac:dyDescent="0.2">
      <c r="A37" s="2">
        <v>46</v>
      </c>
      <c r="B37" s="18">
        <v>43992</v>
      </c>
      <c r="C37" s="21">
        <v>15</v>
      </c>
      <c r="D37" s="17" t="s">
        <v>334</v>
      </c>
      <c r="E37" s="21">
        <v>22</v>
      </c>
      <c r="F37" s="21">
        <v>16</v>
      </c>
      <c r="G37" s="21">
        <v>29</v>
      </c>
      <c r="H37" s="21">
        <v>48</v>
      </c>
      <c r="I37" s="21">
        <v>31</v>
      </c>
      <c r="J37" s="21">
        <v>17</v>
      </c>
      <c r="P37" s="44"/>
      <c r="AM37" s="9">
        <v>3</v>
      </c>
      <c r="AN37" s="9">
        <v>0</v>
      </c>
      <c r="AO37" s="9">
        <v>1</v>
      </c>
      <c r="AP37" s="2">
        <v>200</v>
      </c>
      <c r="AQ37" s="2">
        <v>200</v>
      </c>
    </row>
    <row r="38" spans="1:43" x14ac:dyDescent="0.2">
      <c r="A38" s="2">
        <v>47</v>
      </c>
      <c r="B38" s="18">
        <v>43992</v>
      </c>
      <c r="C38" s="21">
        <v>15</v>
      </c>
      <c r="D38" s="17" t="s">
        <v>335</v>
      </c>
      <c r="E38" s="21">
        <v>20</v>
      </c>
      <c r="F38" s="21">
        <v>28</v>
      </c>
      <c r="G38" s="21">
        <v>41</v>
      </c>
      <c r="H38" s="21">
        <v>21</v>
      </c>
      <c r="I38" s="21">
        <v>15</v>
      </c>
      <c r="J38" s="21">
        <v>49</v>
      </c>
      <c r="P38" s="44"/>
      <c r="AM38" s="9">
        <v>3</v>
      </c>
      <c r="AN38" s="9">
        <v>0</v>
      </c>
      <c r="AO38" s="9">
        <v>2</v>
      </c>
      <c r="AP38" s="2">
        <v>400</v>
      </c>
      <c r="AQ38" s="2">
        <v>400</v>
      </c>
    </row>
    <row r="39" spans="1:43" x14ac:dyDescent="0.2">
      <c r="A39" s="2">
        <v>48</v>
      </c>
      <c r="B39" s="18">
        <v>43992</v>
      </c>
      <c r="C39" s="21">
        <v>15</v>
      </c>
      <c r="D39" s="17" t="s">
        <v>331</v>
      </c>
      <c r="E39" s="21">
        <v>43</v>
      </c>
      <c r="F39" s="21">
        <v>34</v>
      </c>
      <c r="G39" s="21">
        <v>6</v>
      </c>
      <c r="H39" s="21">
        <v>19</v>
      </c>
      <c r="I39" s="21">
        <v>11</v>
      </c>
      <c r="J39" s="21">
        <v>35</v>
      </c>
      <c r="P39" s="44"/>
      <c r="AM39" s="9">
        <v>3</v>
      </c>
      <c r="AN39" s="9">
        <v>0</v>
      </c>
      <c r="AO39" s="9">
        <v>0</v>
      </c>
      <c r="AP39" s="2">
        <v>0</v>
      </c>
      <c r="AQ39" s="2">
        <v>0</v>
      </c>
    </row>
    <row r="40" spans="1:43" x14ac:dyDescent="0.2">
      <c r="A40" s="2">
        <v>49</v>
      </c>
      <c r="B40" s="18">
        <v>43992</v>
      </c>
      <c r="C40" s="21">
        <v>15</v>
      </c>
      <c r="D40" s="17" t="s">
        <v>336</v>
      </c>
      <c r="E40" s="21">
        <v>49</v>
      </c>
      <c r="F40" s="21">
        <v>20</v>
      </c>
      <c r="G40" s="21">
        <v>33</v>
      </c>
      <c r="H40" s="21">
        <v>45</v>
      </c>
      <c r="I40" s="21">
        <v>2</v>
      </c>
      <c r="J40" s="21">
        <v>15</v>
      </c>
      <c r="P40" s="44"/>
      <c r="AM40" s="9">
        <v>3</v>
      </c>
      <c r="AN40" s="9">
        <v>0</v>
      </c>
      <c r="AO40" s="9">
        <v>1</v>
      </c>
      <c r="AP40" s="2">
        <v>200</v>
      </c>
      <c r="AQ40" s="2">
        <v>200</v>
      </c>
    </row>
    <row r="41" spans="1:43" x14ac:dyDescent="0.2">
      <c r="A41" s="2">
        <v>50</v>
      </c>
      <c r="B41" s="18">
        <v>43992</v>
      </c>
      <c r="C41" s="21">
        <v>15</v>
      </c>
      <c r="D41" s="17" t="s">
        <v>332</v>
      </c>
      <c r="E41" s="21">
        <v>47</v>
      </c>
      <c r="F41" s="21">
        <v>3</v>
      </c>
      <c r="G41" s="21">
        <v>38</v>
      </c>
      <c r="H41" s="21">
        <v>5</v>
      </c>
      <c r="I41" s="21">
        <v>10</v>
      </c>
      <c r="J41" s="21">
        <v>27</v>
      </c>
      <c r="P41" s="44"/>
      <c r="AM41" s="9">
        <v>3</v>
      </c>
      <c r="AN41" s="9">
        <v>0</v>
      </c>
      <c r="AO41" s="9">
        <v>2</v>
      </c>
      <c r="AP41" s="2">
        <v>400</v>
      </c>
      <c r="AQ41" s="2">
        <v>400</v>
      </c>
    </row>
    <row r="42" spans="1:43" x14ac:dyDescent="0.2">
      <c r="A42" s="2">
        <v>51</v>
      </c>
      <c r="B42" s="18">
        <v>43992</v>
      </c>
      <c r="C42" s="21">
        <v>15</v>
      </c>
      <c r="D42" s="17" t="s">
        <v>337</v>
      </c>
      <c r="E42" s="21">
        <v>10</v>
      </c>
      <c r="F42" s="21">
        <v>26</v>
      </c>
      <c r="G42" s="21">
        <v>5</v>
      </c>
      <c r="H42" s="21">
        <v>46</v>
      </c>
      <c r="I42" s="21">
        <v>4</v>
      </c>
      <c r="J42" s="21">
        <v>16</v>
      </c>
      <c r="P42" s="44"/>
      <c r="AM42" s="9">
        <v>3</v>
      </c>
      <c r="AN42" s="9">
        <v>0</v>
      </c>
      <c r="AO42" s="9">
        <v>1</v>
      </c>
      <c r="AP42" s="2">
        <v>200</v>
      </c>
      <c r="AQ42" s="2">
        <v>200</v>
      </c>
    </row>
    <row r="43" spans="1:43" x14ac:dyDescent="0.2">
      <c r="A43" s="2">
        <v>52</v>
      </c>
      <c r="B43" s="18">
        <v>43992</v>
      </c>
      <c r="C43" s="21">
        <v>15</v>
      </c>
      <c r="D43" s="17" t="s">
        <v>338</v>
      </c>
      <c r="E43" s="21">
        <v>2</v>
      </c>
      <c r="F43" s="21">
        <v>4</v>
      </c>
      <c r="G43" s="21">
        <v>8</v>
      </c>
      <c r="H43" s="21">
        <v>1</v>
      </c>
      <c r="I43" s="21">
        <v>6</v>
      </c>
      <c r="J43" s="21">
        <v>17</v>
      </c>
      <c r="P43" s="44"/>
      <c r="AM43" s="9">
        <v>3</v>
      </c>
      <c r="AN43" s="9">
        <v>0</v>
      </c>
      <c r="AO43" s="9">
        <v>0</v>
      </c>
      <c r="AP43" s="2">
        <v>0</v>
      </c>
      <c r="AQ43" s="2">
        <v>0</v>
      </c>
    </row>
    <row r="44" spans="1:43" x14ac:dyDescent="0.2">
      <c r="A44" s="2">
        <v>53</v>
      </c>
      <c r="B44" s="26">
        <v>43997</v>
      </c>
      <c r="C44" s="28">
        <v>15</v>
      </c>
      <c r="D44" s="27" t="s">
        <v>328</v>
      </c>
      <c r="E44" s="28">
        <v>46</v>
      </c>
      <c r="F44" s="28">
        <v>18</v>
      </c>
      <c r="G44" s="28">
        <v>14</v>
      </c>
      <c r="H44" s="28">
        <v>17</v>
      </c>
      <c r="I44" s="28">
        <v>11</v>
      </c>
      <c r="J44" s="28">
        <v>29</v>
      </c>
      <c r="P44" s="44"/>
      <c r="AM44" s="9">
        <v>1.5</v>
      </c>
      <c r="AN44" s="9">
        <v>0</v>
      </c>
      <c r="AO44" s="9">
        <v>1</v>
      </c>
      <c r="AP44" s="2">
        <v>200</v>
      </c>
      <c r="AQ44" s="2">
        <v>200</v>
      </c>
    </row>
    <row r="45" spans="1:43" x14ac:dyDescent="0.2">
      <c r="A45" s="2">
        <v>54</v>
      </c>
      <c r="B45" s="26">
        <v>43997</v>
      </c>
      <c r="C45" s="28">
        <v>15</v>
      </c>
      <c r="D45" s="27" t="s">
        <v>326</v>
      </c>
      <c r="E45" s="28">
        <v>46</v>
      </c>
      <c r="F45" s="28">
        <v>42</v>
      </c>
      <c r="G45" s="28">
        <v>32</v>
      </c>
      <c r="H45" s="28">
        <v>8</v>
      </c>
      <c r="I45" s="28">
        <v>21</v>
      </c>
      <c r="J45" s="28">
        <v>19</v>
      </c>
      <c r="P45" s="44"/>
      <c r="AM45" s="9">
        <v>1.5</v>
      </c>
      <c r="AN45" s="9">
        <v>0</v>
      </c>
      <c r="AO45" s="9">
        <v>0</v>
      </c>
      <c r="AP45" s="2">
        <v>0</v>
      </c>
      <c r="AQ45" s="2">
        <v>0</v>
      </c>
    </row>
    <row r="46" spans="1:43" x14ac:dyDescent="0.2">
      <c r="A46" s="2">
        <v>55</v>
      </c>
      <c r="B46" s="26">
        <v>43997</v>
      </c>
      <c r="C46" s="28">
        <v>15</v>
      </c>
      <c r="D46" s="27" t="s">
        <v>329</v>
      </c>
      <c r="E46" s="28">
        <v>47</v>
      </c>
      <c r="F46" s="28">
        <v>38</v>
      </c>
      <c r="G46" s="28">
        <v>10</v>
      </c>
      <c r="H46" s="28">
        <v>7</v>
      </c>
      <c r="I46" s="28">
        <v>27</v>
      </c>
      <c r="J46" s="28">
        <v>25</v>
      </c>
      <c r="P46" s="44"/>
      <c r="AM46" s="9">
        <v>1.5</v>
      </c>
      <c r="AN46" s="9">
        <v>0</v>
      </c>
      <c r="AO46" s="9">
        <v>1</v>
      </c>
      <c r="AP46" s="2">
        <v>400</v>
      </c>
      <c r="AQ46" s="2">
        <v>400</v>
      </c>
    </row>
    <row r="47" spans="1:43" x14ac:dyDescent="0.2">
      <c r="A47" s="2">
        <v>56</v>
      </c>
      <c r="B47" s="26">
        <v>43997</v>
      </c>
      <c r="C47" s="28">
        <v>15</v>
      </c>
      <c r="D47" s="27" t="s">
        <v>330</v>
      </c>
      <c r="E47" s="28">
        <v>29</v>
      </c>
      <c r="F47" s="28">
        <v>11</v>
      </c>
      <c r="G47" s="28">
        <v>13</v>
      </c>
      <c r="H47" s="28">
        <v>35</v>
      </c>
      <c r="I47" s="28">
        <v>5</v>
      </c>
      <c r="J47" s="28">
        <v>23</v>
      </c>
      <c r="P47" s="44"/>
      <c r="AM47" s="9">
        <v>1.5</v>
      </c>
      <c r="AN47" s="9">
        <v>0</v>
      </c>
      <c r="AO47" s="9">
        <v>0</v>
      </c>
      <c r="AP47" s="2">
        <v>0</v>
      </c>
      <c r="AQ47" s="2">
        <v>0</v>
      </c>
    </row>
    <row r="48" spans="1:43" x14ac:dyDescent="0.2">
      <c r="A48" s="2">
        <v>57</v>
      </c>
      <c r="B48" s="26">
        <v>43997</v>
      </c>
      <c r="C48" s="28">
        <v>15</v>
      </c>
      <c r="D48" s="27" t="s">
        <v>333</v>
      </c>
      <c r="E48" s="28">
        <v>16</v>
      </c>
      <c r="F48" s="28">
        <v>40</v>
      </c>
      <c r="G48" s="28">
        <v>42</v>
      </c>
      <c r="H48" s="28">
        <v>48</v>
      </c>
      <c r="I48" s="28">
        <v>23</v>
      </c>
      <c r="J48" s="28">
        <v>21</v>
      </c>
      <c r="P48" s="44"/>
      <c r="AM48" s="9">
        <v>1.5</v>
      </c>
      <c r="AN48" s="9">
        <v>0</v>
      </c>
      <c r="AO48" s="9">
        <v>0</v>
      </c>
      <c r="AP48" s="2">
        <v>0</v>
      </c>
      <c r="AQ48" s="2">
        <v>0</v>
      </c>
    </row>
    <row r="49" spans="1:43" x14ac:dyDescent="0.2">
      <c r="A49" s="2">
        <v>58</v>
      </c>
      <c r="B49" s="26">
        <v>43997</v>
      </c>
      <c r="C49" s="28">
        <v>15</v>
      </c>
      <c r="D49" s="27" t="s">
        <v>334</v>
      </c>
      <c r="E49" s="28">
        <v>21</v>
      </c>
      <c r="F49" s="28">
        <v>18</v>
      </c>
      <c r="G49" s="28">
        <v>44</v>
      </c>
      <c r="H49" s="28">
        <v>43</v>
      </c>
      <c r="I49" s="28">
        <v>31</v>
      </c>
      <c r="J49" s="28">
        <v>42</v>
      </c>
      <c r="P49" s="44"/>
      <c r="AM49" s="9">
        <v>1.5</v>
      </c>
      <c r="AN49" s="9">
        <v>0</v>
      </c>
      <c r="AO49" s="9">
        <v>0</v>
      </c>
      <c r="AP49" s="2">
        <v>0</v>
      </c>
      <c r="AQ49" s="2">
        <v>0</v>
      </c>
    </row>
    <row r="50" spans="1:43" x14ac:dyDescent="0.2">
      <c r="A50" s="2">
        <v>59</v>
      </c>
      <c r="B50" s="26">
        <v>43997</v>
      </c>
      <c r="C50" s="28">
        <v>15</v>
      </c>
      <c r="D50" s="27" t="s">
        <v>335</v>
      </c>
      <c r="E50" s="28">
        <v>18</v>
      </c>
      <c r="F50" s="28">
        <v>37</v>
      </c>
      <c r="G50" s="28">
        <v>13</v>
      </c>
      <c r="H50" s="28">
        <v>19</v>
      </c>
      <c r="I50" s="28">
        <v>3</v>
      </c>
      <c r="J50" s="28">
        <v>8</v>
      </c>
      <c r="P50" s="44"/>
      <c r="AM50" s="9">
        <v>1.5</v>
      </c>
      <c r="AN50" s="9">
        <v>0</v>
      </c>
      <c r="AO50" s="9">
        <v>1</v>
      </c>
      <c r="AP50" s="2">
        <v>200</v>
      </c>
      <c r="AQ50" s="2">
        <v>200</v>
      </c>
    </row>
    <row r="51" spans="1:43" x14ac:dyDescent="0.2">
      <c r="A51" s="2">
        <v>60</v>
      </c>
      <c r="B51" s="26">
        <v>43997</v>
      </c>
      <c r="C51" s="28">
        <v>15</v>
      </c>
      <c r="D51" s="27" t="s">
        <v>331</v>
      </c>
      <c r="E51" s="28">
        <v>46</v>
      </c>
      <c r="F51" s="28">
        <v>42</v>
      </c>
      <c r="G51" s="28">
        <v>32</v>
      </c>
      <c r="H51" s="28">
        <v>30</v>
      </c>
      <c r="I51" s="28">
        <v>19</v>
      </c>
      <c r="J51" s="28">
        <v>3</v>
      </c>
      <c r="P51" s="44"/>
      <c r="AM51" s="9">
        <v>1.5</v>
      </c>
      <c r="AN51" s="9">
        <v>0</v>
      </c>
      <c r="AO51" s="9">
        <v>0</v>
      </c>
      <c r="AP51" s="2">
        <v>0</v>
      </c>
      <c r="AQ51" s="2">
        <v>0</v>
      </c>
    </row>
    <row r="52" spans="1:43" x14ac:dyDescent="0.2">
      <c r="A52" s="2">
        <v>61</v>
      </c>
      <c r="B52" s="26">
        <v>43997</v>
      </c>
      <c r="C52" s="28">
        <v>15</v>
      </c>
      <c r="D52" s="27" t="s">
        <v>336</v>
      </c>
      <c r="E52" s="28">
        <v>45</v>
      </c>
      <c r="F52" s="28">
        <v>5</v>
      </c>
      <c r="G52" s="28">
        <v>35</v>
      </c>
      <c r="H52" s="28">
        <v>23</v>
      </c>
      <c r="I52" s="28">
        <v>34</v>
      </c>
      <c r="J52" s="28">
        <v>12</v>
      </c>
      <c r="P52" s="44"/>
      <c r="AM52" s="9">
        <v>1.5</v>
      </c>
      <c r="AN52" s="9">
        <v>0</v>
      </c>
      <c r="AO52" s="9">
        <v>0</v>
      </c>
      <c r="AP52" s="2">
        <v>0</v>
      </c>
      <c r="AQ52" s="2">
        <v>0</v>
      </c>
    </row>
    <row r="53" spans="1:43" x14ac:dyDescent="0.2">
      <c r="A53" s="2">
        <v>62</v>
      </c>
      <c r="B53" s="26">
        <v>43997</v>
      </c>
      <c r="C53" s="28">
        <v>15</v>
      </c>
      <c r="D53" s="27" t="s">
        <v>332</v>
      </c>
      <c r="E53" s="28">
        <v>47</v>
      </c>
      <c r="F53" s="28">
        <v>38</v>
      </c>
      <c r="G53" s="28">
        <v>10</v>
      </c>
      <c r="H53" s="28">
        <v>27</v>
      </c>
      <c r="I53" s="28">
        <v>7</v>
      </c>
      <c r="J53" s="28">
        <v>25</v>
      </c>
      <c r="P53" s="44"/>
      <c r="AM53" s="9">
        <v>1.5</v>
      </c>
      <c r="AN53" s="9">
        <v>0</v>
      </c>
      <c r="AO53" s="9">
        <v>1</v>
      </c>
      <c r="AP53" s="2">
        <v>400</v>
      </c>
      <c r="AQ53" s="2">
        <v>400</v>
      </c>
    </row>
    <row r="54" spans="1:43" x14ac:dyDescent="0.2">
      <c r="A54" s="2">
        <v>63</v>
      </c>
      <c r="B54" s="26">
        <v>43997</v>
      </c>
      <c r="C54" s="28">
        <v>15</v>
      </c>
      <c r="D54" s="27" t="s">
        <v>337</v>
      </c>
      <c r="E54" s="28">
        <v>29</v>
      </c>
      <c r="F54" s="28">
        <v>20</v>
      </c>
      <c r="G54" s="28">
        <v>25</v>
      </c>
      <c r="H54" s="28">
        <v>11</v>
      </c>
      <c r="I54" s="28">
        <v>48</v>
      </c>
      <c r="J54" s="28">
        <v>5</v>
      </c>
      <c r="P54" s="44"/>
      <c r="AM54" s="9">
        <v>1.5</v>
      </c>
      <c r="AN54" s="9">
        <v>0</v>
      </c>
      <c r="AO54" s="9">
        <v>1</v>
      </c>
      <c r="AP54" s="2">
        <v>400</v>
      </c>
      <c r="AQ54" s="2">
        <v>400</v>
      </c>
    </row>
    <row r="55" spans="1:43" x14ac:dyDescent="0.2">
      <c r="A55" s="2">
        <v>64</v>
      </c>
      <c r="B55" s="26">
        <v>43997</v>
      </c>
      <c r="C55" s="28">
        <v>15</v>
      </c>
      <c r="D55" s="27" t="s">
        <v>338</v>
      </c>
      <c r="E55" s="28">
        <v>12</v>
      </c>
      <c r="F55" s="28">
        <v>3</v>
      </c>
      <c r="G55" s="28">
        <v>7</v>
      </c>
      <c r="H55" s="28">
        <v>14</v>
      </c>
      <c r="I55" s="28">
        <v>5</v>
      </c>
      <c r="J55" s="28">
        <v>8</v>
      </c>
      <c r="P55" s="44"/>
      <c r="AM55" s="9">
        <v>1.5</v>
      </c>
      <c r="AN55" s="9">
        <v>0</v>
      </c>
      <c r="AO55" s="9">
        <v>1</v>
      </c>
      <c r="AP55" s="2">
        <v>200</v>
      </c>
      <c r="AQ55" s="2">
        <v>200</v>
      </c>
    </row>
    <row r="56" spans="1:43" x14ac:dyDescent="0.2">
      <c r="A56" s="2">
        <v>65</v>
      </c>
      <c r="B56" s="18">
        <v>43999</v>
      </c>
      <c r="C56" s="21">
        <v>15</v>
      </c>
      <c r="D56" s="17" t="s">
        <v>326</v>
      </c>
      <c r="E56" s="21">
        <v>43</v>
      </c>
      <c r="F56" s="21">
        <v>42</v>
      </c>
      <c r="G56" s="21">
        <v>32</v>
      </c>
      <c r="H56" s="21">
        <v>19</v>
      </c>
      <c r="I56" s="21">
        <v>14</v>
      </c>
      <c r="J56" s="21">
        <v>17</v>
      </c>
      <c r="P56" s="44"/>
      <c r="AM56" s="9">
        <v>1.5</v>
      </c>
      <c r="AN56" s="9">
        <v>0</v>
      </c>
      <c r="AO56" s="9">
        <v>1</v>
      </c>
      <c r="AP56" s="2">
        <v>200</v>
      </c>
      <c r="AQ56" s="2">
        <v>200</v>
      </c>
    </row>
    <row r="57" spans="1:43" x14ac:dyDescent="0.2">
      <c r="A57" s="2">
        <v>66</v>
      </c>
      <c r="B57" s="18">
        <v>43999</v>
      </c>
      <c r="C57" s="21">
        <v>15</v>
      </c>
      <c r="D57" s="17" t="s">
        <v>329</v>
      </c>
      <c r="E57" s="21">
        <v>47</v>
      </c>
      <c r="F57" s="21">
        <v>38</v>
      </c>
      <c r="G57" s="21">
        <v>7</v>
      </c>
      <c r="H57" s="21">
        <v>27</v>
      </c>
      <c r="I57" s="21">
        <v>25</v>
      </c>
      <c r="J57" s="21">
        <v>18</v>
      </c>
      <c r="P57" s="44"/>
      <c r="AM57" s="9">
        <v>1.5</v>
      </c>
      <c r="AN57" s="9">
        <v>0</v>
      </c>
      <c r="AO57" s="9">
        <v>1</v>
      </c>
      <c r="AP57" s="2">
        <v>200</v>
      </c>
      <c r="AQ57" s="2">
        <v>200</v>
      </c>
    </row>
    <row r="58" spans="1:43" x14ac:dyDescent="0.2">
      <c r="A58" s="2">
        <v>67</v>
      </c>
      <c r="B58" s="18">
        <v>43999</v>
      </c>
      <c r="C58" s="21">
        <v>15</v>
      </c>
      <c r="D58" s="17" t="s">
        <v>339</v>
      </c>
      <c r="E58" s="21">
        <v>29</v>
      </c>
      <c r="F58" s="21">
        <v>46</v>
      </c>
      <c r="G58" s="21">
        <v>22</v>
      </c>
      <c r="H58" s="21">
        <v>35</v>
      </c>
      <c r="I58" s="21">
        <v>5</v>
      </c>
      <c r="J58" s="21">
        <v>23</v>
      </c>
      <c r="P58" s="44"/>
      <c r="AM58" s="9">
        <v>1.5</v>
      </c>
      <c r="AN58" s="9">
        <v>0</v>
      </c>
      <c r="AO58" s="9">
        <v>0</v>
      </c>
      <c r="AP58" s="2">
        <v>0</v>
      </c>
      <c r="AQ58" s="2">
        <v>0</v>
      </c>
    </row>
    <row r="59" spans="1:43" x14ac:dyDescent="0.2">
      <c r="A59" s="2">
        <v>68</v>
      </c>
      <c r="B59" s="18">
        <v>43999</v>
      </c>
      <c r="C59" s="21">
        <v>15</v>
      </c>
      <c r="D59" s="17" t="s">
        <v>333</v>
      </c>
      <c r="E59" s="21">
        <v>13</v>
      </c>
      <c r="F59" s="21">
        <v>42</v>
      </c>
      <c r="G59" s="21">
        <v>34</v>
      </c>
      <c r="H59" s="21">
        <v>20</v>
      </c>
      <c r="I59" s="21">
        <v>17</v>
      </c>
      <c r="J59" s="21">
        <v>21</v>
      </c>
      <c r="P59" s="44"/>
      <c r="AM59" s="9">
        <v>1.5</v>
      </c>
      <c r="AN59" s="9">
        <v>0</v>
      </c>
      <c r="AO59" s="9">
        <v>1</v>
      </c>
      <c r="AP59" s="2">
        <v>200</v>
      </c>
      <c r="AQ59" s="2">
        <v>200</v>
      </c>
    </row>
    <row r="60" spans="1:43" x14ac:dyDescent="0.2">
      <c r="A60" s="2">
        <v>69</v>
      </c>
      <c r="B60" s="18">
        <v>43999</v>
      </c>
      <c r="C60" s="21">
        <v>15</v>
      </c>
      <c r="D60" s="17" t="s">
        <v>334</v>
      </c>
      <c r="E60" s="21">
        <v>16</v>
      </c>
      <c r="F60" s="21">
        <v>41</v>
      </c>
      <c r="G60" s="21">
        <v>35</v>
      </c>
      <c r="H60" s="21">
        <v>38</v>
      </c>
      <c r="I60" s="21">
        <v>29</v>
      </c>
      <c r="J60" s="21">
        <v>28</v>
      </c>
      <c r="P60" s="44"/>
      <c r="AM60" s="9">
        <v>1.5</v>
      </c>
      <c r="AN60" s="9">
        <v>0</v>
      </c>
      <c r="AO60" s="9">
        <v>0</v>
      </c>
      <c r="AP60" s="2">
        <v>0</v>
      </c>
      <c r="AQ60" s="2">
        <v>0</v>
      </c>
    </row>
    <row r="61" spans="1:43" x14ac:dyDescent="0.2">
      <c r="A61" s="2">
        <v>70</v>
      </c>
      <c r="B61" s="18">
        <v>43999</v>
      </c>
      <c r="C61" s="21">
        <v>15</v>
      </c>
      <c r="D61" s="17" t="s">
        <v>335</v>
      </c>
      <c r="E61" s="21">
        <v>5</v>
      </c>
      <c r="F61" s="21">
        <v>32</v>
      </c>
      <c r="G61" s="21">
        <v>14</v>
      </c>
      <c r="H61" s="21">
        <v>23</v>
      </c>
      <c r="I61" s="21">
        <v>38</v>
      </c>
      <c r="J61" s="21">
        <v>37</v>
      </c>
      <c r="P61" s="44"/>
      <c r="AM61" s="9">
        <v>1.5</v>
      </c>
      <c r="AN61" s="9">
        <v>0</v>
      </c>
      <c r="AO61" s="9">
        <v>1</v>
      </c>
      <c r="AP61" s="2">
        <v>400</v>
      </c>
      <c r="AQ61" s="2">
        <v>400</v>
      </c>
    </row>
    <row r="62" spans="1:43" x14ac:dyDescent="0.2">
      <c r="A62" s="2">
        <v>71</v>
      </c>
      <c r="B62" s="18">
        <v>43999</v>
      </c>
      <c r="C62" s="21">
        <v>15</v>
      </c>
      <c r="D62" s="17" t="s">
        <v>331</v>
      </c>
      <c r="E62" s="21">
        <v>43</v>
      </c>
      <c r="F62" s="21">
        <v>19</v>
      </c>
      <c r="G62" s="21">
        <v>14</v>
      </c>
      <c r="H62" s="21">
        <v>32</v>
      </c>
      <c r="I62" s="21">
        <v>17</v>
      </c>
      <c r="J62" s="21">
        <v>45</v>
      </c>
      <c r="P62" s="44"/>
      <c r="AM62" s="9">
        <v>1.5</v>
      </c>
      <c r="AN62" s="9">
        <v>0</v>
      </c>
      <c r="AO62" s="9">
        <v>1</v>
      </c>
      <c r="AP62" s="2">
        <v>200</v>
      </c>
      <c r="AQ62" s="2">
        <v>200</v>
      </c>
    </row>
    <row r="63" spans="1:43" x14ac:dyDescent="0.2">
      <c r="A63" s="2">
        <v>72</v>
      </c>
      <c r="B63" s="18">
        <v>43999</v>
      </c>
      <c r="C63" s="21">
        <v>15</v>
      </c>
      <c r="D63" s="17" t="s">
        <v>336</v>
      </c>
      <c r="E63" s="21">
        <v>14</v>
      </c>
      <c r="F63" s="21">
        <v>31</v>
      </c>
      <c r="G63" s="21">
        <v>35</v>
      </c>
      <c r="H63" s="21">
        <v>28</v>
      </c>
      <c r="I63" s="21">
        <v>11</v>
      </c>
      <c r="J63" s="21">
        <v>13</v>
      </c>
      <c r="P63" s="44"/>
      <c r="AM63" s="9">
        <v>1.5</v>
      </c>
      <c r="AN63" s="9">
        <v>0</v>
      </c>
      <c r="AO63" s="9">
        <v>1</v>
      </c>
      <c r="AP63" s="2">
        <v>200</v>
      </c>
      <c r="AQ63" s="2">
        <v>200</v>
      </c>
    </row>
    <row r="64" spans="1:43" x14ac:dyDescent="0.2">
      <c r="A64" s="2">
        <v>73</v>
      </c>
      <c r="B64" s="18">
        <v>43999</v>
      </c>
      <c r="C64" s="21">
        <v>15</v>
      </c>
      <c r="D64" s="17" t="s">
        <v>332</v>
      </c>
      <c r="E64" s="21">
        <v>47</v>
      </c>
      <c r="F64" s="21">
        <v>38</v>
      </c>
      <c r="G64" s="21">
        <v>7</v>
      </c>
      <c r="H64" s="21">
        <v>27</v>
      </c>
      <c r="I64" s="21">
        <v>25</v>
      </c>
      <c r="J64" s="21">
        <v>18</v>
      </c>
      <c r="P64" s="44"/>
      <c r="AM64" s="9">
        <v>1.5</v>
      </c>
      <c r="AN64" s="9">
        <v>0</v>
      </c>
      <c r="AO64" s="9">
        <v>1</v>
      </c>
      <c r="AP64" s="2">
        <v>200</v>
      </c>
      <c r="AQ64" s="2">
        <v>200</v>
      </c>
    </row>
    <row r="65" spans="1:43" x14ac:dyDescent="0.2">
      <c r="A65" s="2">
        <v>74</v>
      </c>
      <c r="B65" s="18">
        <v>43999</v>
      </c>
      <c r="C65" s="21">
        <v>15</v>
      </c>
      <c r="D65" s="17" t="s">
        <v>337</v>
      </c>
      <c r="E65" s="21">
        <v>45</v>
      </c>
      <c r="F65" s="21">
        <v>37</v>
      </c>
      <c r="G65" s="21">
        <v>24</v>
      </c>
      <c r="H65" s="21">
        <v>11</v>
      </c>
      <c r="I65" s="21">
        <v>21</v>
      </c>
      <c r="J65" s="21">
        <v>2</v>
      </c>
      <c r="P65" s="44"/>
      <c r="AM65" s="9">
        <v>1.5</v>
      </c>
      <c r="AN65" s="9">
        <v>0</v>
      </c>
      <c r="AO65" s="9">
        <v>1</v>
      </c>
      <c r="AP65" s="2">
        <v>200</v>
      </c>
      <c r="AQ65" s="2">
        <v>200</v>
      </c>
    </row>
    <row r="66" spans="1:43" x14ac:dyDescent="0.2">
      <c r="A66" s="2">
        <v>75</v>
      </c>
      <c r="B66" s="18">
        <v>43999</v>
      </c>
      <c r="C66" s="21">
        <v>15</v>
      </c>
      <c r="D66" s="17" t="s">
        <v>338</v>
      </c>
      <c r="E66" s="21">
        <v>8</v>
      </c>
      <c r="F66" s="21">
        <v>4</v>
      </c>
      <c r="G66" s="21">
        <v>3</v>
      </c>
      <c r="H66" s="21">
        <v>13</v>
      </c>
      <c r="I66" s="21">
        <v>2</v>
      </c>
      <c r="J66" s="21">
        <v>14</v>
      </c>
      <c r="P66" s="44"/>
      <c r="AM66" s="9">
        <v>1.5</v>
      </c>
      <c r="AN66" s="9">
        <v>0</v>
      </c>
      <c r="AO66" s="9">
        <v>1</v>
      </c>
      <c r="AP66" s="2">
        <v>200</v>
      </c>
      <c r="AQ66" s="2">
        <v>200</v>
      </c>
    </row>
    <row r="67" spans="1:43" x14ac:dyDescent="0.2">
      <c r="A67" s="2">
        <v>76</v>
      </c>
      <c r="B67" s="18">
        <v>43999</v>
      </c>
      <c r="C67" s="21">
        <v>15</v>
      </c>
      <c r="D67" s="17" t="s">
        <v>328</v>
      </c>
      <c r="E67" s="21">
        <v>14</v>
      </c>
      <c r="F67" s="21">
        <v>46</v>
      </c>
      <c r="G67" s="21">
        <v>17</v>
      </c>
      <c r="H67" s="21">
        <v>18</v>
      </c>
      <c r="I67" s="21">
        <v>32</v>
      </c>
      <c r="J67" s="21">
        <v>42</v>
      </c>
      <c r="P67" s="44"/>
      <c r="AM67" s="9">
        <v>1.5</v>
      </c>
      <c r="AN67" s="9">
        <v>0</v>
      </c>
      <c r="AO67" s="9">
        <v>1</v>
      </c>
      <c r="AP67" s="2">
        <v>200</v>
      </c>
      <c r="AQ67" s="2">
        <v>200</v>
      </c>
    </row>
  </sheetData>
  <dataConsolidate/>
  <pageMargins left="0.7" right="0.7" top="0.75" bottom="0.75" header="0.3" footer="0.3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 filterMode="1"/>
  <dimension ref="A1:T63"/>
  <sheetViews>
    <sheetView showGridLines="0" zoomScaleNormal="100" zoomScalePageLayoutView="85" workbookViewId="0">
      <selection activeCell="A54" activeCellId="3" sqref="A45:A48 A51 A53 A54"/>
    </sheetView>
  </sheetViews>
  <sheetFormatPr baseColWidth="10" defaultColWidth="10.7109375" defaultRowHeight="15" x14ac:dyDescent="0.25"/>
  <cols>
    <col min="1" max="1" width="25.5703125" bestFit="1" customWidth="1"/>
    <col min="2" max="2" width="11.42578125" bestFit="1" customWidth="1"/>
    <col min="3" max="3" width="9.85546875" bestFit="1" customWidth="1"/>
    <col min="4" max="4" width="7.140625" bestFit="1" customWidth="1"/>
    <col min="5" max="5" width="12.28515625" bestFit="1" customWidth="1"/>
    <col min="6" max="6" width="16.140625" bestFit="1" customWidth="1"/>
    <col min="7" max="7" width="7.7109375" bestFit="1" customWidth="1"/>
    <col min="8" max="8" width="5.28515625" bestFit="1" customWidth="1"/>
    <col min="9" max="9" width="6" bestFit="1" customWidth="1"/>
    <col min="10" max="10" width="4.7109375" bestFit="1" customWidth="1"/>
    <col min="11" max="11" width="4.42578125" bestFit="1" customWidth="1"/>
    <col min="12" max="12" width="12.42578125" bestFit="1" customWidth="1"/>
    <col min="13" max="13" width="13.85546875" bestFit="1" customWidth="1"/>
    <col min="14" max="14" width="12" bestFit="1" customWidth="1"/>
    <col min="15" max="15" width="7.5703125" bestFit="1" customWidth="1"/>
    <col min="16" max="16" width="7.7109375" bestFit="1" customWidth="1"/>
    <col min="17" max="17" width="5.28515625" bestFit="1" customWidth="1"/>
    <col min="18" max="18" width="10.140625" bestFit="1" customWidth="1"/>
    <col min="19" max="19" width="11.5703125" bestFit="1" customWidth="1"/>
    <col min="20" max="20" width="13.7109375" bestFit="1" customWidth="1"/>
    <col min="31" max="32" width="10.7109375" customWidth="1"/>
    <col min="34" max="35" width="10.7109375" customWidth="1"/>
    <col min="46" max="47" width="10.7109375" customWidth="1"/>
    <col min="49" max="50" width="10.7109375" customWidth="1"/>
    <col min="61" max="62" width="10.7109375" customWidth="1"/>
    <col min="64" max="65" width="10.7109375" customWidth="1"/>
    <col min="76" max="77" width="10.7109375" customWidth="1"/>
    <col min="79" max="80" width="10.7109375" customWidth="1"/>
    <col min="91" max="92" width="10.7109375" customWidth="1"/>
    <col min="94" max="95" width="10.7109375" customWidth="1"/>
    <col min="106" max="107" width="10.7109375" customWidth="1"/>
    <col min="109" max="110" width="10.7109375" customWidth="1"/>
    <col min="121" max="122" width="10.7109375" customWidth="1"/>
    <col min="124" max="125" width="10.7109375" customWidth="1"/>
    <col min="136" max="137" width="10.7109375" customWidth="1"/>
    <col min="139" max="140" width="10.7109375" customWidth="1"/>
  </cols>
  <sheetData>
    <row r="1" spans="1:20" x14ac:dyDescent="0.25">
      <c r="A1" s="59" t="s">
        <v>353</v>
      </c>
    </row>
    <row r="2" spans="1:20" x14ac:dyDescent="0.25">
      <c r="A2" t="s">
        <v>354</v>
      </c>
      <c r="B2" s="62">
        <v>44017</v>
      </c>
    </row>
    <row r="3" spans="1:20" x14ac:dyDescent="0.25">
      <c r="A3" t="s">
        <v>355</v>
      </c>
      <c r="B3" s="62">
        <v>43863</v>
      </c>
    </row>
    <row r="4" spans="1:20" x14ac:dyDescent="0.25">
      <c r="A4" t="s">
        <v>356</v>
      </c>
      <c r="B4" s="62">
        <v>44010</v>
      </c>
    </row>
    <row r="5" spans="1:20" x14ac:dyDescent="0.25">
      <c r="A5" t="s">
        <v>357</v>
      </c>
      <c r="B5">
        <v>148</v>
      </c>
    </row>
    <row r="6" spans="1:20" x14ac:dyDescent="0.25">
      <c r="A6" t="s">
        <v>358</v>
      </c>
      <c r="B6">
        <v>12</v>
      </c>
    </row>
    <row r="7" spans="1:20" x14ac:dyDescent="0.25">
      <c r="A7" t="s">
        <v>359</v>
      </c>
      <c r="B7">
        <v>60</v>
      </c>
    </row>
    <row r="9" spans="1:20" x14ac:dyDescent="0.25">
      <c r="A9" t="s">
        <v>360</v>
      </c>
      <c r="B9" t="s">
        <v>361</v>
      </c>
      <c r="C9" t="s">
        <v>362</v>
      </c>
      <c r="D9" t="s">
        <v>363</v>
      </c>
      <c r="E9" t="s">
        <v>364</v>
      </c>
      <c r="F9" t="s">
        <v>365</v>
      </c>
      <c r="G9" t="s">
        <v>366</v>
      </c>
      <c r="H9" t="s">
        <v>367</v>
      </c>
      <c r="I9" t="s">
        <v>368</v>
      </c>
      <c r="J9" t="s">
        <v>369</v>
      </c>
      <c r="K9" t="s">
        <v>370</v>
      </c>
      <c r="L9" t="s">
        <v>371</v>
      </c>
      <c r="M9" t="s">
        <v>372</v>
      </c>
      <c r="N9" t="s">
        <v>373</v>
      </c>
      <c r="O9" t="s">
        <v>374</v>
      </c>
      <c r="P9" t="s">
        <v>375</v>
      </c>
      <c r="Q9" t="s">
        <v>376</v>
      </c>
      <c r="R9" t="s">
        <v>377</v>
      </c>
      <c r="S9" t="s">
        <v>378</v>
      </c>
      <c r="T9" t="s">
        <v>379</v>
      </c>
    </row>
    <row r="10" spans="1:20" hidden="1" x14ac:dyDescent="0.25">
      <c r="A10" s="60">
        <v>5</v>
      </c>
      <c r="B10" s="61">
        <v>0</v>
      </c>
      <c r="C10" s="61">
        <v>278</v>
      </c>
      <c r="D10" s="67">
        <v>0</v>
      </c>
      <c r="E10" s="67">
        <v>0</v>
      </c>
      <c r="F10" s="67">
        <v>0</v>
      </c>
      <c r="G10" s="71">
        <v>0</v>
      </c>
      <c r="H10" s="71">
        <v>0</v>
      </c>
      <c r="I10" s="77">
        <v>0</v>
      </c>
      <c r="J10" s="61">
        <v>0</v>
      </c>
      <c r="K10" s="61">
        <v>0</v>
      </c>
      <c r="L10" s="97">
        <v>0</v>
      </c>
      <c r="M10" s="99">
        <v>15</v>
      </c>
      <c r="N10">
        <v>5</v>
      </c>
      <c r="O10">
        <v>1</v>
      </c>
      <c r="P10" t="s">
        <v>380</v>
      </c>
      <c r="Q10" t="s">
        <v>381</v>
      </c>
      <c r="R10" t="s">
        <v>382</v>
      </c>
      <c r="S10" t="s">
        <v>383</v>
      </c>
      <c r="T10" s="63">
        <v>-0.95602030680940275</v>
      </c>
    </row>
    <row r="11" spans="1:20" hidden="1" x14ac:dyDescent="0.25">
      <c r="A11" s="60">
        <v>6</v>
      </c>
      <c r="B11" s="61">
        <v>0</v>
      </c>
      <c r="C11" s="61">
        <v>278</v>
      </c>
      <c r="D11" s="67">
        <v>0</v>
      </c>
      <c r="E11" s="67">
        <v>0</v>
      </c>
      <c r="F11" s="67">
        <v>0</v>
      </c>
      <c r="G11" s="71">
        <v>0</v>
      </c>
      <c r="H11" s="71">
        <v>0</v>
      </c>
      <c r="I11" s="77">
        <v>0</v>
      </c>
      <c r="J11" s="61">
        <v>0</v>
      </c>
      <c r="K11" s="61">
        <v>0</v>
      </c>
      <c r="L11" s="97">
        <v>0</v>
      </c>
      <c r="M11" s="99">
        <v>15</v>
      </c>
      <c r="N11">
        <v>6</v>
      </c>
      <c r="O11">
        <v>1</v>
      </c>
      <c r="P11" t="s">
        <v>384</v>
      </c>
      <c r="Q11" t="s">
        <v>381</v>
      </c>
      <c r="R11" t="s">
        <v>382</v>
      </c>
      <c r="S11" t="s">
        <v>383</v>
      </c>
      <c r="T11" s="63">
        <v>-0.95602030680940275</v>
      </c>
    </row>
    <row r="12" spans="1:20" hidden="1" x14ac:dyDescent="0.25">
      <c r="A12" s="60">
        <v>9</v>
      </c>
      <c r="B12" s="61">
        <v>0</v>
      </c>
      <c r="C12" s="61">
        <v>278</v>
      </c>
      <c r="D12" s="67">
        <v>0</v>
      </c>
      <c r="E12" s="67">
        <v>0</v>
      </c>
      <c r="F12" s="67">
        <v>0</v>
      </c>
      <c r="G12" s="71">
        <v>0</v>
      </c>
      <c r="H12" s="71">
        <v>0</v>
      </c>
      <c r="I12" s="77">
        <v>0</v>
      </c>
      <c r="J12" s="61">
        <v>0</v>
      </c>
      <c r="K12" s="61">
        <v>0</v>
      </c>
      <c r="L12" s="97">
        <v>0</v>
      </c>
      <c r="M12" s="99">
        <v>15</v>
      </c>
      <c r="N12">
        <v>9</v>
      </c>
      <c r="O12">
        <v>1</v>
      </c>
      <c r="P12" t="s">
        <v>380</v>
      </c>
      <c r="Q12" t="s">
        <v>381</v>
      </c>
      <c r="R12" t="s">
        <v>382</v>
      </c>
      <c r="S12" t="s">
        <v>383</v>
      </c>
      <c r="T12" s="63">
        <v>-0.95602030680940275</v>
      </c>
    </row>
    <row r="13" spans="1:20" hidden="1" x14ac:dyDescent="0.25">
      <c r="A13" s="60">
        <v>16</v>
      </c>
      <c r="B13" s="61">
        <v>0</v>
      </c>
      <c r="C13" s="61">
        <v>278</v>
      </c>
      <c r="D13" s="67">
        <v>0</v>
      </c>
      <c r="E13" s="67">
        <v>0</v>
      </c>
      <c r="F13" s="67">
        <v>0</v>
      </c>
      <c r="G13" s="71">
        <v>0</v>
      </c>
      <c r="H13" s="71">
        <v>0</v>
      </c>
      <c r="I13" s="77">
        <v>0</v>
      </c>
      <c r="J13" s="61">
        <v>0</v>
      </c>
      <c r="K13" s="61">
        <v>0</v>
      </c>
      <c r="L13" s="97">
        <v>0</v>
      </c>
      <c r="M13" s="99">
        <v>15</v>
      </c>
      <c r="N13">
        <v>6</v>
      </c>
      <c r="O13">
        <v>2</v>
      </c>
      <c r="P13" t="s">
        <v>384</v>
      </c>
      <c r="Q13" t="s">
        <v>381</v>
      </c>
      <c r="R13" t="s">
        <v>382</v>
      </c>
      <c r="S13" t="s">
        <v>383</v>
      </c>
      <c r="T13" s="63">
        <v>-0.95602030680940275</v>
      </c>
    </row>
    <row r="14" spans="1:20" hidden="1" x14ac:dyDescent="0.25">
      <c r="A14" s="60">
        <v>19</v>
      </c>
      <c r="B14" s="61">
        <v>0</v>
      </c>
      <c r="C14" s="61">
        <v>278</v>
      </c>
      <c r="D14" s="67">
        <v>0</v>
      </c>
      <c r="E14" s="67">
        <v>0</v>
      </c>
      <c r="F14" s="67">
        <v>0</v>
      </c>
      <c r="G14" s="71">
        <v>0</v>
      </c>
      <c r="H14" s="71">
        <v>0</v>
      </c>
      <c r="I14" s="77">
        <v>0</v>
      </c>
      <c r="J14" s="61">
        <v>0</v>
      </c>
      <c r="K14" s="61">
        <v>0</v>
      </c>
      <c r="L14" s="97">
        <v>0</v>
      </c>
      <c r="M14" s="99">
        <v>15</v>
      </c>
      <c r="N14">
        <v>9</v>
      </c>
      <c r="O14">
        <v>2</v>
      </c>
      <c r="P14" t="s">
        <v>380</v>
      </c>
      <c r="Q14" t="s">
        <v>381</v>
      </c>
      <c r="R14" t="s">
        <v>382</v>
      </c>
      <c r="S14" t="s">
        <v>383</v>
      </c>
      <c r="T14" s="63">
        <v>-0.95602030680940275</v>
      </c>
    </row>
    <row r="15" spans="1:20" hidden="1" x14ac:dyDescent="0.25">
      <c r="A15" s="60">
        <v>23</v>
      </c>
      <c r="B15" s="61">
        <v>0</v>
      </c>
      <c r="C15" s="61">
        <v>278</v>
      </c>
      <c r="D15" s="67">
        <v>0</v>
      </c>
      <c r="E15" s="67">
        <v>0</v>
      </c>
      <c r="F15" s="67">
        <v>0</v>
      </c>
      <c r="G15" s="71">
        <v>0</v>
      </c>
      <c r="H15" s="71">
        <v>0</v>
      </c>
      <c r="I15" s="77">
        <v>0</v>
      </c>
      <c r="J15" s="61">
        <v>0</v>
      </c>
      <c r="K15" s="61">
        <v>0</v>
      </c>
      <c r="L15" s="97">
        <v>0</v>
      </c>
      <c r="M15" s="99">
        <v>15</v>
      </c>
      <c r="N15">
        <v>3</v>
      </c>
      <c r="O15">
        <v>3</v>
      </c>
      <c r="P15" t="s">
        <v>380</v>
      </c>
      <c r="Q15" t="s">
        <v>381</v>
      </c>
      <c r="R15" t="s">
        <v>382</v>
      </c>
      <c r="S15" t="s">
        <v>383</v>
      </c>
      <c r="T15" s="63">
        <v>-0.95602030680940275</v>
      </c>
    </row>
    <row r="16" spans="1:20" hidden="1" x14ac:dyDescent="0.25">
      <c r="A16" s="60">
        <v>24</v>
      </c>
      <c r="B16" s="61">
        <v>0</v>
      </c>
      <c r="C16" s="61">
        <v>278</v>
      </c>
      <c r="D16" s="67">
        <v>0</v>
      </c>
      <c r="E16" s="67">
        <v>0</v>
      </c>
      <c r="F16" s="67">
        <v>0</v>
      </c>
      <c r="G16" s="71">
        <v>0</v>
      </c>
      <c r="H16" s="71">
        <v>0</v>
      </c>
      <c r="I16" s="77">
        <v>0</v>
      </c>
      <c r="J16" s="61">
        <v>0</v>
      </c>
      <c r="K16" s="61">
        <v>0</v>
      </c>
      <c r="L16" s="97">
        <v>0</v>
      </c>
      <c r="M16" s="99">
        <v>15</v>
      </c>
      <c r="N16">
        <v>4</v>
      </c>
      <c r="O16">
        <v>3</v>
      </c>
      <c r="P16" t="s">
        <v>384</v>
      </c>
      <c r="Q16" t="s">
        <v>381</v>
      </c>
      <c r="R16" t="s">
        <v>382</v>
      </c>
      <c r="S16" t="s">
        <v>383</v>
      </c>
      <c r="T16" s="63">
        <v>-0.95602030680940275</v>
      </c>
    </row>
    <row r="17" spans="1:20" hidden="1" x14ac:dyDescent="0.25">
      <c r="A17" s="60">
        <v>27</v>
      </c>
      <c r="B17" s="61">
        <v>0</v>
      </c>
      <c r="C17" s="61">
        <v>278</v>
      </c>
      <c r="D17" s="67">
        <v>0</v>
      </c>
      <c r="E17" s="67">
        <v>0</v>
      </c>
      <c r="F17" s="67">
        <v>0</v>
      </c>
      <c r="G17" s="71">
        <v>0</v>
      </c>
      <c r="H17" s="71">
        <v>0</v>
      </c>
      <c r="I17" s="77">
        <v>0</v>
      </c>
      <c r="J17" s="61">
        <v>0</v>
      </c>
      <c r="K17" s="61">
        <v>0</v>
      </c>
      <c r="L17" s="97">
        <v>0</v>
      </c>
      <c r="M17" s="99">
        <v>15</v>
      </c>
      <c r="N17">
        <v>7</v>
      </c>
      <c r="O17">
        <v>3</v>
      </c>
      <c r="P17" t="s">
        <v>380</v>
      </c>
      <c r="Q17" t="s">
        <v>387</v>
      </c>
      <c r="R17" t="s">
        <v>382</v>
      </c>
      <c r="S17" t="s">
        <v>383</v>
      </c>
      <c r="T17" s="63">
        <v>-0.95602030680940275</v>
      </c>
    </row>
    <row r="18" spans="1:20" hidden="1" x14ac:dyDescent="0.25">
      <c r="A18" s="60">
        <v>30</v>
      </c>
      <c r="B18" s="61">
        <v>0</v>
      </c>
      <c r="C18" s="61">
        <v>278</v>
      </c>
      <c r="D18" s="67">
        <v>0</v>
      </c>
      <c r="E18" s="67">
        <v>0</v>
      </c>
      <c r="F18" s="67">
        <v>0</v>
      </c>
      <c r="G18" s="71">
        <v>0</v>
      </c>
      <c r="H18" s="71">
        <v>0</v>
      </c>
      <c r="I18" s="77">
        <v>0</v>
      </c>
      <c r="J18" s="61">
        <v>0</v>
      </c>
      <c r="K18" s="61">
        <v>0</v>
      </c>
      <c r="L18" s="97">
        <v>0</v>
      </c>
      <c r="M18" s="99">
        <v>15</v>
      </c>
      <c r="N18">
        <v>0</v>
      </c>
      <c r="O18">
        <v>4</v>
      </c>
      <c r="P18" t="s">
        <v>384</v>
      </c>
      <c r="Q18" t="s">
        <v>387</v>
      </c>
      <c r="R18" t="s">
        <v>382</v>
      </c>
      <c r="S18" t="s">
        <v>383</v>
      </c>
      <c r="T18" s="63">
        <v>-0.95602030680940275</v>
      </c>
    </row>
    <row r="19" spans="1:20" hidden="1" x14ac:dyDescent="0.25">
      <c r="A19" s="60">
        <v>33</v>
      </c>
      <c r="B19" s="61">
        <v>0</v>
      </c>
      <c r="C19" s="61">
        <v>278</v>
      </c>
      <c r="D19" s="67">
        <v>0</v>
      </c>
      <c r="E19" s="67">
        <v>0</v>
      </c>
      <c r="F19" s="67">
        <v>0</v>
      </c>
      <c r="G19" s="71">
        <v>0</v>
      </c>
      <c r="H19" s="71">
        <v>0</v>
      </c>
      <c r="I19" s="77">
        <v>0</v>
      </c>
      <c r="J19" s="61">
        <v>0</v>
      </c>
      <c r="K19" s="61">
        <v>0</v>
      </c>
      <c r="L19" s="97">
        <v>0</v>
      </c>
      <c r="M19" s="99">
        <v>15</v>
      </c>
      <c r="N19">
        <v>3</v>
      </c>
      <c r="O19">
        <v>4</v>
      </c>
      <c r="P19" t="s">
        <v>380</v>
      </c>
      <c r="Q19" t="s">
        <v>387</v>
      </c>
      <c r="R19" t="s">
        <v>382</v>
      </c>
      <c r="S19" t="s">
        <v>383</v>
      </c>
      <c r="T19" s="63">
        <v>-0.95602030680940275</v>
      </c>
    </row>
    <row r="20" spans="1:20" hidden="1" x14ac:dyDescent="0.25">
      <c r="A20" s="60">
        <v>35</v>
      </c>
      <c r="B20" s="61">
        <v>0</v>
      </c>
      <c r="C20" s="61">
        <v>278</v>
      </c>
      <c r="D20" s="67">
        <v>0</v>
      </c>
      <c r="E20" s="67">
        <v>0</v>
      </c>
      <c r="F20" s="67">
        <v>0</v>
      </c>
      <c r="G20" s="71">
        <v>0</v>
      </c>
      <c r="H20" s="71">
        <v>0</v>
      </c>
      <c r="I20" s="77">
        <v>0</v>
      </c>
      <c r="J20" s="61">
        <v>0</v>
      </c>
      <c r="K20" s="61">
        <v>0</v>
      </c>
      <c r="L20" s="97">
        <v>0</v>
      </c>
      <c r="M20" s="99">
        <v>15</v>
      </c>
      <c r="N20">
        <v>5</v>
      </c>
      <c r="O20">
        <v>4</v>
      </c>
      <c r="P20" t="s">
        <v>380</v>
      </c>
      <c r="Q20" t="s">
        <v>387</v>
      </c>
      <c r="R20" t="s">
        <v>382</v>
      </c>
      <c r="S20" t="s">
        <v>383</v>
      </c>
      <c r="T20" s="63">
        <v>-0.95602030680940275</v>
      </c>
    </row>
    <row r="21" spans="1:20" hidden="1" x14ac:dyDescent="0.25">
      <c r="A21" s="60">
        <v>43</v>
      </c>
      <c r="B21" s="61">
        <v>0</v>
      </c>
      <c r="C21" s="61">
        <v>278</v>
      </c>
      <c r="D21" s="67">
        <v>0</v>
      </c>
      <c r="E21" s="67">
        <v>0</v>
      </c>
      <c r="F21" s="67">
        <v>0</v>
      </c>
      <c r="G21" s="71">
        <v>0</v>
      </c>
      <c r="H21" s="71">
        <v>0</v>
      </c>
      <c r="I21" s="77">
        <v>0</v>
      </c>
      <c r="J21" s="61">
        <v>0</v>
      </c>
      <c r="K21" s="61">
        <v>0</v>
      </c>
      <c r="L21" s="97">
        <v>0</v>
      </c>
      <c r="M21" s="99">
        <v>15</v>
      </c>
      <c r="N21">
        <v>3</v>
      </c>
      <c r="O21">
        <v>5</v>
      </c>
      <c r="P21" t="s">
        <v>380</v>
      </c>
      <c r="Q21" t="s">
        <v>387</v>
      </c>
      <c r="R21" t="s">
        <v>382</v>
      </c>
      <c r="S21" t="s">
        <v>383</v>
      </c>
      <c r="T21" s="63">
        <v>-0.95602030680940275</v>
      </c>
    </row>
    <row r="22" spans="1:20" hidden="1" x14ac:dyDescent="0.25">
      <c r="A22" s="60">
        <v>48</v>
      </c>
      <c r="B22" s="61">
        <v>0</v>
      </c>
      <c r="C22" s="61">
        <v>278</v>
      </c>
      <c r="D22" s="67">
        <v>0</v>
      </c>
      <c r="E22" s="67">
        <v>0</v>
      </c>
      <c r="F22" s="67">
        <v>0</v>
      </c>
      <c r="G22" s="71">
        <v>0</v>
      </c>
      <c r="H22" s="71">
        <v>0</v>
      </c>
      <c r="I22" s="77">
        <v>0</v>
      </c>
      <c r="J22" s="61">
        <v>0</v>
      </c>
      <c r="K22" s="61">
        <v>0</v>
      </c>
      <c r="L22" s="97">
        <v>0</v>
      </c>
      <c r="M22" s="99">
        <v>15</v>
      </c>
      <c r="N22">
        <v>8</v>
      </c>
      <c r="O22">
        <v>5</v>
      </c>
      <c r="P22" t="s">
        <v>384</v>
      </c>
      <c r="Q22" t="s">
        <v>387</v>
      </c>
      <c r="R22" t="s">
        <v>382</v>
      </c>
      <c r="S22" t="s">
        <v>383</v>
      </c>
      <c r="T22" s="63">
        <v>-0.95602030680940275</v>
      </c>
    </row>
    <row r="23" spans="1:20" hidden="1" x14ac:dyDescent="0.25">
      <c r="A23" s="60">
        <v>52</v>
      </c>
      <c r="B23" s="61">
        <v>0</v>
      </c>
      <c r="C23" s="61">
        <v>278</v>
      </c>
      <c r="D23" s="67">
        <v>0</v>
      </c>
      <c r="E23" s="67">
        <v>0</v>
      </c>
      <c r="F23" s="67">
        <v>0</v>
      </c>
      <c r="G23" s="71">
        <v>0</v>
      </c>
      <c r="H23" s="71">
        <v>0</v>
      </c>
      <c r="I23" s="77">
        <v>0</v>
      </c>
      <c r="J23" s="61">
        <v>0</v>
      </c>
      <c r="K23" s="61">
        <v>0</v>
      </c>
      <c r="L23" s="97">
        <v>0</v>
      </c>
      <c r="M23" s="99">
        <v>15</v>
      </c>
      <c r="N23">
        <v>2</v>
      </c>
      <c r="O23">
        <v>6</v>
      </c>
      <c r="P23" t="s">
        <v>384</v>
      </c>
      <c r="Q23" t="s">
        <v>387</v>
      </c>
      <c r="R23" t="s">
        <v>382</v>
      </c>
      <c r="S23" t="s">
        <v>383</v>
      </c>
      <c r="T23" s="63">
        <v>-0.95602030680940275</v>
      </c>
    </row>
    <row r="24" spans="1:20" hidden="1" x14ac:dyDescent="0.25">
      <c r="A24" s="60">
        <v>1</v>
      </c>
      <c r="B24" s="61">
        <v>1</v>
      </c>
      <c r="C24" s="61">
        <v>11</v>
      </c>
      <c r="D24" s="66">
        <v>1.6666666666666666E-2</v>
      </c>
      <c r="E24" s="67">
        <v>0</v>
      </c>
      <c r="F24" s="67">
        <v>0</v>
      </c>
      <c r="G24" s="71">
        <v>0</v>
      </c>
      <c r="H24" s="71">
        <v>0</v>
      </c>
      <c r="I24" s="77">
        <v>0</v>
      </c>
      <c r="J24" s="61">
        <v>0</v>
      </c>
      <c r="K24" s="61">
        <v>0</v>
      </c>
      <c r="L24" s="97">
        <v>43870</v>
      </c>
      <c r="M24" s="98">
        <v>43947</v>
      </c>
      <c r="N24">
        <v>1</v>
      </c>
      <c r="O24">
        <v>1</v>
      </c>
      <c r="P24" t="s">
        <v>380</v>
      </c>
      <c r="Q24" t="s">
        <v>381</v>
      </c>
      <c r="R24" t="s">
        <v>382</v>
      </c>
      <c r="S24" t="s">
        <v>383</v>
      </c>
      <c r="T24" s="63">
        <v>-0.4621178677850129</v>
      </c>
    </row>
    <row r="25" spans="1:20" hidden="1" x14ac:dyDescent="0.25">
      <c r="A25" s="60">
        <v>4</v>
      </c>
      <c r="B25" s="61">
        <v>2</v>
      </c>
      <c r="C25" s="61">
        <v>6</v>
      </c>
      <c r="D25" s="68">
        <v>3.3333333333333333E-2</v>
      </c>
      <c r="E25" s="67">
        <v>0</v>
      </c>
      <c r="F25" s="66">
        <v>0.5</v>
      </c>
      <c r="G25" s="74">
        <v>5</v>
      </c>
      <c r="H25" s="71">
        <v>0</v>
      </c>
      <c r="I25" s="100">
        <v>5</v>
      </c>
      <c r="J25" s="61">
        <v>5</v>
      </c>
      <c r="K25" s="61">
        <v>5</v>
      </c>
      <c r="L25" s="97">
        <v>43905</v>
      </c>
      <c r="M25" s="98">
        <v>43947</v>
      </c>
      <c r="N25">
        <v>4</v>
      </c>
      <c r="O25">
        <v>1</v>
      </c>
      <c r="P25" t="s">
        <v>384</v>
      </c>
      <c r="Q25" t="s">
        <v>381</v>
      </c>
      <c r="R25" t="s">
        <v>382</v>
      </c>
      <c r="S25" t="s">
        <v>386</v>
      </c>
      <c r="T25" s="63">
        <v>0.4019292780177473</v>
      </c>
    </row>
    <row r="26" spans="1:20" hidden="1" x14ac:dyDescent="0.25">
      <c r="A26" s="60">
        <v>7</v>
      </c>
      <c r="B26" s="61">
        <v>2</v>
      </c>
      <c r="C26" s="61">
        <v>6</v>
      </c>
      <c r="D26" s="68">
        <v>3.3333333333333333E-2</v>
      </c>
      <c r="E26" s="67">
        <v>0</v>
      </c>
      <c r="F26" s="67">
        <v>0</v>
      </c>
      <c r="G26" s="70">
        <v>3</v>
      </c>
      <c r="H26" s="71">
        <v>0</v>
      </c>
      <c r="I26" s="76">
        <v>3</v>
      </c>
      <c r="J26" s="61">
        <v>3</v>
      </c>
      <c r="K26" s="61">
        <v>3</v>
      </c>
      <c r="L26" s="97">
        <v>43905</v>
      </c>
      <c r="M26" s="98">
        <v>43947</v>
      </c>
      <c r="N26">
        <v>7</v>
      </c>
      <c r="O26">
        <v>1</v>
      </c>
      <c r="P26" t="s">
        <v>380</v>
      </c>
      <c r="Q26" t="s">
        <v>381</v>
      </c>
      <c r="R26" t="s">
        <v>382</v>
      </c>
      <c r="S26" t="s">
        <v>386</v>
      </c>
      <c r="T26" s="63">
        <v>3.178457123937687E-2</v>
      </c>
    </row>
    <row r="27" spans="1:20" hidden="1" x14ac:dyDescent="0.25">
      <c r="A27" s="60">
        <v>8</v>
      </c>
      <c r="B27" s="61">
        <v>2</v>
      </c>
      <c r="C27" s="61">
        <v>8</v>
      </c>
      <c r="D27" s="68">
        <v>3.3333333333333333E-2</v>
      </c>
      <c r="E27" s="67">
        <v>0</v>
      </c>
      <c r="F27" s="66">
        <v>0.5</v>
      </c>
      <c r="G27" s="72">
        <v>4</v>
      </c>
      <c r="H27" s="71">
        <v>0</v>
      </c>
      <c r="I27" s="78">
        <v>4</v>
      </c>
      <c r="J27" s="61">
        <v>4</v>
      </c>
      <c r="K27" s="61">
        <v>4</v>
      </c>
      <c r="L27" s="97">
        <v>43891</v>
      </c>
      <c r="M27" s="98">
        <v>43947</v>
      </c>
      <c r="N27">
        <v>8</v>
      </c>
      <c r="O27">
        <v>1</v>
      </c>
      <c r="P27" t="s">
        <v>384</v>
      </c>
      <c r="Q27" t="s">
        <v>381</v>
      </c>
      <c r="R27" t="s">
        <v>382</v>
      </c>
      <c r="S27" t="s">
        <v>386</v>
      </c>
      <c r="T27" s="63">
        <v>0.4019292780177473</v>
      </c>
    </row>
    <row r="28" spans="1:20" hidden="1" x14ac:dyDescent="0.25">
      <c r="A28" s="60">
        <v>12</v>
      </c>
      <c r="B28" s="61">
        <v>2</v>
      </c>
      <c r="C28" s="61">
        <v>6</v>
      </c>
      <c r="D28" s="68">
        <v>3.3333333333333333E-2</v>
      </c>
      <c r="E28" s="67">
        <v>0</v>
      </c>
      <c r="F28" s="66">
        <v>0.5</v>
      </c>
      <c r="G28" s="72">
        <v>4</v>
      </c>
      <c r="H28" s="71">
        <v>0</v>
      </c>
      <c r="I28" s="78">
        <v>4</v>
      </c>
      <c r="J28" s="61">
        <v>4</v>
      </c>
      <c r="K28" s="61">
        <v>4</v>
      </c>
      <c r="L28" s="97">
        <v>43905</v>
      </c>
      <c r="M28" s="98">
        <v>43947</v>
      </c>
      <c r="N28">
        <v>2</v>
      </c>
      <c r="O28">
        <v>2</v>
      </c>
      <c r="P28" t="s">
        <v>384</v>
      </c>
      <c r="Q28" t="s">
        <v>381</v>
      </c>
      <c r="R28" t="s">
        <v>382</v>
      </c>
      <c r="S28" t="s">
        <v>386</v>
      </c>
      <c r="T28" s="63">
        <v>0.4019292780177473</v>
      </c>
    </row>
    <row r="29" spans="1:20" hidden="1" x14ac:dyDescent="0.25">
      <c r="A29" s="60">
        <v>15</v>
      </c>
      <c r="B29" s="61">
        <v>1</v>
      </c>
      <c r="C29" s="61">
        <v>12</v>
      </c>
      <c r="D29" s="66">
        <v>1.6666666666666666E-2</v>
      </c>
      <c r="E29" s="67">
        <v>0</v>
      </c>
      <c r="F29" s="67">
        <v>0</v>
      </c>
      <c r="G29" s="71">
        <v>0</v>
      </c>
      <c r="H29" s="71">
        <v>0</v>
      </c>
      <c r="I29" s="77">
        <v>0</v>
      </c>
      <c r="J29" s="61">
        <v>0</v>
      </c>
      <c r="K29" s="61">
        <v>0</v>
      </c>
      <c r="L29" s="97">
        <v>43863</v>
      </c>
      <c r="M29" s="98">
        <v>43947</v>
      </c>
      <c r="N29">
        <v>5</v>
      </c>
      <c r="O29">
        <v>2</v>
      </c>
      <c r="P29" t="s">
        <v>380</v>
      </c>
      <c r="Q29" t="s">
        <v>381</v>
      </c>
      <c r="R29" t="s">
        <v>382</v>
      </c>
      <c r="S29" t="s">
        <v>383</v>
      </c>
      <c r="T29" s="63">
        <v>-0.4621178677850129</v>
      </c>
    </row>
    <row r="30" spans="1:20" hidden="1" x14ac:dyDescent="0.25">
      <c r="A30" s="60">
        <v>18</v>
      </c>
      <c r="B30" s="61">
        <v>1</v>
      </c>
      <c r="C30" s="61">
        <v>9</v>
      </c>
      <c r="D30" s="66">
        <v>1.6666666666666666E-2</v>
      </c>
      <c r="E30" s="67">
        <v>0</v>
      </c>
      <c r="F30" s="67">
        <v>0</v>
      </c>
      <c r="G30" s="71">
        <v>0</v>
      </c>
      <c r="H30" s="71">
        <v>0</v>
      </c>
      <c r="I30" s="77">
        <v>0</v>
      </c>
      <c r="J30" s="61">
        <v>0</v>
      </c>
      <c r="K30" s="61">
        <v>0</v>
      </c>
      <c r="L30" s="97">
        <v>43884</v>
      </c>
      <c r="M30" s="98">
        <v>43947</v>
      </c>
      <c r="N30">
        <v>8</v>
      </c>
      <c r="O30">
        <v>2</v>
      </c>
      <c r="P30" t="s">
        <v>384</v>
      </c>
      <c r="Q30" t="s">
        <v>381</v>
      </c>
      <c r="R30" t="s">
        <v>382</v>
      </c>
      <c r="S30" t="s">
        <v>386</v>
      </c>
      <c r="T30" s="63">
        <v>-0.4621178677850129</v>
      </c>
    </row>
    <row r="31" spans="1:20" hidden="1" x14ac:dyDescent="0.25">
      <c r="A31" s="60">
        <v>22</v>
      </c>
      <c r="B31" s="61">
        <v>2</v>
      </c>
      <c r="C31" s="61">
        <v>6</v>
      </c>
      <c r="D31" s="68">
        <v>3.3333333333333333E-2</v>
      </c>
      <c r="E31" s="67">
        <v>0</v>
      </c>
      <c r="F31" s="66">
        <v>0.5</v>
      </c>
      <c r="G31" s="73">
        <v>6</v>
      </c>
      <c r="H31" s="71">
        <v>0</v>
      </c>
      <c r="I31" s="79">
        <v>6</v>
      </c>
      <c r="J31" s="61">
        <v>6</v>
      </c>
      <c r="K31" s="61">
        <v>6</v>
      </c>
      <c r="L31" s="97">
        <v>43905</v>
      </c>
      <c r="M31" s="98">
        <v>43947</v>
      </c>
      <c r="N31">
        <v>2</v>
      </c>
      <c r="O31">
        <v>3</v>
      </c>
      <c r="P31" t="s">
        <v>384</v>
      </c>
      <c r="Q31" t="s">
        <v>381</v>
      </c>
      <c r="R31" t="s">
        <v>382</v>
      </c>
      <c r="S31" t="s">
        <v>386</v>
      </c>
      <c r="T31" s="63">
        <v>0.4019292780177473</v>
      </c>
    </row>
    <row r="32" spans="1:20" hidden="1" x14ac:dyDescent="0.25">
      <c r="A32" s="60">
        <v>26</v>
      </c>
      <c r="B32" s="61">
        <v>1</v>
      </c>
      <c r="C32" s="61">
        <v>8</v>
      </c>
      <c r="D32" s="66">
        <v>1.6666666666666666E-2</v>
      </c>
      <c r="E32" s="67">
        <v>0</v>
      </c>
      <c r="F32" s="67">
        <v>0</v>
      </c>
      <c r="G32" s="71">
        <v>0</v>
      </c>
      <c r="H32" s="71">
        <v>0</v>
      </c>
      <c r="I32" s="77">
        <v>0</v>
      </c>
      <c r="J32" s="61">
        <v>0</v>
      </c>
      <c r="K32" s="61">
        <v>0</v>
      </c>
      <c r="L32" s="97">
        <v>43891</v>
      </c>
      <c r="M32" s="98">
        <v>43947</v>
      </c>
      <c r="N32">
        <v>6</v>
      </c>
      <c r="O32">
        <v>3</v>
      </c>
      <c r="P32" t="s">
        <v>384</v>
      </c>
      <c r="Q32" t="s">
        <v>387</v>
      </c>
      <c r="R32" t="s">
        <v>382</v>
      </c>
      <c r="S32" t="s">
        <v>386</v>
      </c>
      <c r="T32" s="63">
        <v>-0.4621178677850129</v>
      </c>
    </row>
    <row r="33" spans="1:20" hidden="1" x14ac:dyDescent="0.25">
      <c r="A33" s="60">
        <v>28</v>
      </c>
      <c r="B33" s="61">
        <v>1</v>
      </c>
      <c r="C33" s="61">
        <v>11</v>
      </c>
      <c r="D33" s="66">
        <v>1.6666666666666666E-2</v>
      </c>
      <c r="E33" s="67">
        <v>0</v>
      </c>
      <c r="F33" s="67">
        <v>0</v>
      </c>
      <c r="G33" s="71">
        <v>0</v>
      </c>
      <c r="H33" s="71">
        <v>0</v>
      </c>
      <c r="I33" s="77">
        <v>0</v>
      </c>
      <c r="J33" s="61">
        <v>0</v>
      </c>
      <c r="K33" s="61">
        <v>0</v>
      </c>
      <c r="L33" s="97">
        <v>43870</v>
      </c>
      <c r="M33" s="98">
        <v>43947</v>
      </c>
      <c r="N33">
        <v>8</v>
      </c>
      <c r="O33">
        <v>3</v>
      </c>
      <c r="P33" t="s">
        <v>384</v>
      </c>
      <c r="Q33" t="s">
        <v>387</v>
      </c>
      <c r="R33" t="s">
        <v>382</v>
      </c>
      <c r="S33" t="s">
        <v>383</v>
      </c>
      <c r="T33" s="63">
        <v>-0.4621178677850129</v>
      </c>
    </row>
    <row r="34" spans="1:20" hidden="1" x14ac:dyDescent="0.25">
      <c r="A34" s="60">
        <v>29</v>
      </c>
      <c r="B34" s="61">
        <v>1</v>
      </c>
      <c r="C34" s="61">
        <v>10</v>
      </c>
      <c r="D34" s="66">
        <v>1.6666666666666666E-2</v>
      </c>
      <c r="E34" s="67">
        <v>0</v>
      </c>
      <c r="F34" s="67">
        <v>0</v>
      </c>
      <c r="G34" s="71">
        <v>0</v>
      </c>
      <c r="H34" s="71">
        <v>0</v>
      </c>
      <c r="I34" s="77">
        <v>0</v>
      </c>
      <c r="J34" s="61">
        <v>0</v>
      </c>
      <c r="K34" s="61">
        <v>0</v>
      </c>
      <c r="L34" s="97">
        <v>43877</v>
      </c>
      <c r="M34" s="98">
        <v>43947</v>
      </c>
      <c r="N34">
        <v>9</v>
      </c>
      <c r="O34">
        <v>3</v>
      </c>
      <c r="P34" t="s">
        <v>380</v>
      </c>
      <c r="Q34" t="s">
        <v>387</v>
      </c>
      <c r="R34" t="s">
        <v>382</v>
      </c>
      <c r="S34" t="s">
        <v>383</v>
      </c>
      <c r="T34" s="63">
        <v>-0.4621178677850129</v>
      </c>
    </row>
    <row r="35" spans="1:20" hidden="1" x14ac:dyDescent="0.25">
      <c r="A35" s="60">
        <v>38</v>
      </c>
      <c r="B35" s="61">
        <v>2</v>
      </c>
      <c r="C35" s="61">
        <v>7</v>
      </c>
      <c r="D35" s="68">
        <v>3.3333333333333333E-2</v>
      </c>
      <c r="E35" s="67">
        <v>0</v>
      </c>
      <c r="F35" s="66">
        <v>0.5</v>
      </c>
      <c r="G35" s="74">
        <v>5</v>
      </c>
      <c r="H35" s="71">
        <v>0</v>
      </c>
      <c r="I35" s="100">
        <v>5</v>
      </c>
      <c r="J35" s="61">
        <v>5</v>
      </c>
      <c r="K35" s="61">
        <v>5</v>
      </c>
      <c r="L35" s="97">
        <v>43898</v>
      </c>
      <c r="M35" s="98">
        <v>43947</v>
      </c>
      <c r="N35">
        <v>8</v>
      </c>
      <c r="O35">
        <v>4</v>
      </c>
      <c r="P35" t="s">
        <v>384</v>
      </c>
      <c r="Q35" t="s">
        <v>387</v>
      </c>
      <c r="R35" t="s">
        <v>382</v>
      </c>
      <c r="S35" t="s">
        <v>386</v>
      </c>
      <c r="T35" s="63">
        <v>0.4019292780177473</v>
      </c>
    </row>
    <row r="36" spans="1:20" hidden="1" x14ac:dyDescent="0.25">
      <c r="A36" s="60">
        <v>40</v>
      </c>
      <c r="B36" s="61">
        <v>1</v>
      </c>
      <c r="C36" s="61">
        <v>7</v>
      </c>
      <c r="D36" s="66">
        <v>1.6666666666666666E-2</v>
      </c>
      <c r="E36" s="67">
        <v>0</v>
      </c>
      <c r="F36" s="67">
        <v>0</v>
      </c>
      <c r="G36" s="71">
        <v>0</v>
      </c>
      <c r="H36" s="71">
        <v>0</v>
      </c>
      <c r="I36" s="77">
        <v>0</v>
      </c>
      <c r="J36" s="61">
        <v>0</v>
      </c>
      <c r="K36" s="61">
        <v>0</v>
      </c>
      <c r="L36" s="97">
        <v>43898</v>
      </c>
      <c r="M36" s="98">
        <v>43947</v>
      </c>
      <c r="N36">
        <v>0</v>
      </c>
      <c r="O36">
        <v>5</v>
      </c>
      <c r="P36" t="s">
        <v>384</v>
      </c>
      <c r="Q36" t="s">
        <v>387</v>
      </c>
      <c r="R36" t="s">
        <v>382</v>
      </c>
      <c r="S36" t="s">
        <v>386</v>
      </c>
      <c r="T36" s="63">
        <v>-0.4621178677850129</v>
      </c>
    </row>
    <row r="37" spans="1:20" hidden="1" x14ac:dyDescent="0.25">
      <c r="A37" s="60">
        <v>42</v>
      </c>
      <c r="B37" s="61">
        <v>1</v>
      </c>
      <c r="C37" s="61">
        <v>6</v>
      </c>
      <c r="D37" s="66">
        <v>1.6666666666666666E-2</v>
      </c>
      <c r="E37" s="67">
        <v>0</v>
      </c>
      <c r="F37" s="67">
        <v>0</v>
      </c>
      <c r="G37" s="71">
        <v>0</v>
      </c>
      <c r="H37" s="71">
        <v>0</v>
      </c>
      <c r="I37" s="77">
        <v>0</v>
      </c>
      <c r="J37" s="61">
        <v>0</v>
      </c>
      <c r="K37" s="61">
        <v>0</v>
      </c>
      <c r="L37" s="97">
        <v>43905</v>
      </c>
      <c r="M37" s="98">
        <v>43947</v>
      </c>
      <c r="N37">
        <v>2</v>
      </c>
      <c r="O37">
        <v>5</v>
      </c>
      <c r="P37" t="s">
        <v>384</v>
      </c>
      <c r="Q37" t="s">
        <v>387</v>
      </c>
      <c r="R37" t="s">
        <v>382</v>
      </c>
      <c r="S37" t="s">
        <v>386</v>
      </c>
      <c r="T37" s="63">
        <v>-0.4621178677850129</v>
      </c>
    </row>
    <row r="38" spans="1:20" hidden="1" x14ac:dyDescent="0.25">
      <c r="A38" s="60">
        <v>44</v>
      </c>
      <c r="B38" s="61">
        <v>2</v>
      </c>
      <c r="C38" s="61">
        <v>7</v>
      </c>
      <c r="D38" s="68">
        <v>3.3333333333333333E-2</v>
      </c>
      <c r="E38" s="67">
        <v>0</v>
      </c>
      <c r="F38" s="66">
        <v>0.5</v>
      </c>
      <c r="G38" s="72">
        <v>4</v>
      </c>
      <c r="H38" s="71">
        <v>0</v>
      </c>
      <c r="I38" s="78">
        <v>4</v>
      </c>
      <c r="J38" s="61">
        <v>4</v>
      </c>
      <c r="K38" s="61">
        <v>4</v>
      </c>
      <c r="L38" s="97">
        <v>43898</v>
      </c>
      <c r="M38" s="98">
        <v>43947</v>
      </c>
      <c r="N38">
        <v>4</v>
      </c>
      <c r="O38">
        <v>5</v>
      </c>
      <c r="P38" t="s">
        <v>384</v>
      </c>
      <c r="Q38" t="s">
        <v>387</v>
      </c>
      <c r="R38" t="s">
        <v>382</v>
      </c>
      <c r="S38" t="s">
        <v>386</v>
      </c>
      <c r="T38" s="63">
        <v>0.4019292780177473</v>
      </c>
    </row>
    <row r="39" spans="1:20" hidden="1" x14ac:dyDescent="0.25">
      <c r="A39" s="60">
        <v>45</v>
      </c>
      <c r="B39" s="61">
        <v>1</v>
      </c>
      <c r="C39" s="61">
        <v>12</v>
      </c>
      <c r="D39" s="66">
        <v>1.6666666666666666E-2</v>
      </c>
      <c r="E39" s="67">
        <v>0</v>
      </c>
      <c r="F39" s="67">
        <v>0</v>
      </c>
      <c r="G39" s="71">
        <v>0</v>
      </c>
      <c r="H39" s="71">
        <v>0</v>
      </c>
      <c r="I39" s="77">
        <v>0</v>
      </c>
      <c r="J39" s="61">
        <v>0</v>
      </c>
      <c r="K39" s="61">
        <v>0</v>
      </c>
      <c r="L39" s="97">
        <v>43863</v>
      </c>
      <c r="M39" s="98">
        <v>43947</v>
      </c>
      <c r="N39">
        <v>5</v>
      </c>
      <c r="O39">
        <v>5</v>
      </c>
      <c r="P39" t="s">
        <v>380</v>
      </c>
      <c r="Q39" t="s">
        <v>387</v>
      </c>
      <c r="R39" t="s">
        <v>382</v>
      </c>
      <c r="S39" t="s">
        <v>383</v>
      </c>
      <c r="T39" s="63">
        <v>-0.4621178677850129</v>
      </c>
    </row>
    <row r="40" spans="1:20" hidden="1" x14ac:dyDescent="0.25">
      <c r="A40" s="60">
        <v>47</v>
      </c>
      <c r="B40" s="61">
        <v>1</v>
      </c>
      <c r="C40" s="61">
        <v>9</v>
      </c>
      <c r="D40" s="66">
        <v>1.6666666666666666E-2</v>
      </c>
      <c r="E40" s="67">
        <v>0</v>
      </c>
      <c r="F40" s="67">
        <v>0</v>
      </c>
      <c r="G40" s="71">
        <v>0</v>
      </c>
      <c r="H40" s="71">
        <v>0</v>
      </c>
      <c r="I40" s="77">
        <v>0</v>
      </c>
      <c r="J40" s="61">
        <v>0</v>
      </c>
      <c r="K40" s="61">
        <v>0</v>
      </c>
      <c r="L40" s="97">
        <v>43884</v>
      </c>
      <c r="M40" s="98">
        <v>43947</v>
      </c>
      <c r="N40">
        <v>7</v>
      </c>
      <c r="O40">
        <v>5</v>
      </c>
      <c r="P40" t="s">
        <v>380</v>
      </c>
      <c r="Q40" t="s">
        <v>387</v>
      </c>
      <c r="R40" t="s">
        <v>382</v>
      </c>
      <c r="S40" t="s">
        <v>386</v>
      </c>
      <c r="T40" s="63">
        <v>-0.4621178677850129</v>
      </c>
    </row>
    <row r="41" spans="1:20" hidden="1" x14ac:dyDescent="0.25">
      <c r="A41" s="60">
        <v>49</v>
      </c>
      <c r="B41" s="61">
        <v>2</v>
      </c>
      <c r="C41" s="61">
        <v>7</v>
      </c>
      <c r="D41" s="68">
        <v>3.3333333333333333E-2</v>
      </c>
      <c r="E41" s="67">
        <v>0</v>
      </c>
      <c r="F41" s="66">
        <v>0.5</v>
      </c>
      <c r="G41" s="72">
        <v>4</v>
      </c>
      <c r="H41" s="71">
        <v>0</v>
      </c>
      <c r="I41" s="78">
        <v>4</v>
      </c>
      <c r="J41" s="61">
        <v>4</v>
      </c>
      <c r="K41" s="61">
        <v>4</v>
      </c>
      <c r="L41" s="97">
        <v>43898</v>
      </c>
      <c r="M41" s="98">
        <v>43947</v>
      </c>
      <c r="N41">
        <v>9</v>
      </c>
      <c r="O41">
        <v>5</v>
      </c>
      <c r="P41" t="s">
        <v>380</v>
      </c>
      <c r="Q41" t="s">
        <v>387</v>
      </c>
      <c r="R41" t="s">
        <v>382</v>
      </c>
      <c r="S41" t="s">
        <v>386</v>
      </c>
      <c r="T41" s="63">
        <v>0.4019292780177473</v>
      </c>
    </row>
    <row r="42" spans="1:20" hidden="1" x14ac:dyDescent="0.25">
      <c r="A42" s="60">
        <v>50</v>
      </c>
      <c r="B42" s="61">
        <v>1</v>
      </c>
      <c r="C42" s="61">
        <v>9</v>
      </c>
      <c r="D42" s="66">
        <v>1.6666666666666666E-2</v>
      </c>
      <c r="E42" s="67">
        <v>0</v>
      </c>
      <c r="F42" s="67">
        <v>0</v>
      </c>
      <c r="G42" s="71">
        <v>0</v>
      </c>
      <c r="H42" s="71">
        <v>0</v>
      </c>
      <c r="I42" s="77">
        <v>0</v>
      </c>
      <c r="J42" s="61">
        <v>0</v>
      </c>
      <c r="K42" s="61">
        <v>0</v>
      </c>
      <c r="L42" s="97">
        <v>43884</v>
      </c>
      <c r="M42" s="98">
        <v>43947</v>
      </c>
      <c r="N42">
        <v>0</v>
      </c>
      <c r="O42">
        <v>6</v>
      </c>
      <c r="P42" t="s">
        <v>384</v>
      </c>
      <c r="Q42" t="s">
        <v>387</v>
      </c>
      <c r="R42" t="s">
        <v>382</v>
      </c>
      <c r="S42" t="s">
        <v>386</v>
      </c>
      <c r="T42" s="63">
        <v>-0.4621178677850129</v>
      </c>
    </row>
    <row r="43" spans="1:20" hidden="1" x14ac:dyDescent="0.25">
      <c r="A43" s="60">
        <v>51</v>
      </c>
      <c r="B43" s="61">
        <v>2</v>
      </c>
      <c r="C43" s="61">
        <v>7</v>
      </c>
      <c r="D43" s="68">
        <v>3.3333333333333333E-2</v>
      </c>
      <c r="E43" s="67">
        <v>0</v>
      </c>
      <c r="F43" s="67">
        <v>0</v>
      </c>
      <c r="G43" s="70">
        <v>3</v>
      </c>
      <c r="H43" s="71">
        <v>0</v>
      </c>
      <c r="I43" s="76">
        <v>3</v>
      </c>
      <c r="J43" s="61">
        <v>3</v>
      </c>
      <c r="K43" s="61">
        <v>3</v>
      </c>
      <c r="L43" s="97">
        <v>43898</v>
      </c>
      <c r="M43" s="98">
        <v>43947</v>
      </c>
      <c r="N43">
        <v>1</v>
      </c>
      <c r="O43">
        <v>6</v>
      </c>
      <c r="P43" t="s">
        <v>380</v>
      </c>
      <c r="Q43" t="s">
        <v>387</v>
      </c>
      <c r="R43" t="s">
        <v>382</v>
      </c>
      <c r="S43" t="s">
        <v>386</v>
      </c>
      <c r="T43" s="63">
        <v>3.178457123937687E-2</v>
      </c>
    </row>
    <row r="44" spans="1:20" hidden="1" x14ac:dyDescent="0.25">
      <c r="A44" s="60">
        <v>53</v>
      </c>
      <c r="B44" s="61">
        <v>1</v>
      </c>
      <c r="C44" s="61">
        <v>10</v>
      </c>
      <c r="D44" s="66">
        <v>1.6666666666666666E-2</v>
      </c>
      <c r="E44" s="67">
        <v>0</v>
      </c>
      <c r="F44" s="67">
        <v>0</v>
      </c>
      <c r="G44" s="71">
        <v>0</v>
      </c>
      <c r="H44" s="71">
        <v>0</v>
      </c>
      <c r="I44" s="77">
        <v>0</v>
      </c>
      <c r="J44" s="61">
        <v>0</v>
      </c>
      <c r="K44" s="61">
        <v>0</v>
      </c>
      <c r="L44" s="97">
        <v>43877</v>
      </c>
      <c r="M44" s="98">
        <v>43947</v>
      </c>
      <c r="N44">
        <v>3</v>
      </c>
      <c r="O44">
        <v>6</v>
      </c>
      <c r="P44" t="s">
        <v>380</v>
      </c>
      <c r="Q44" t="s">
        <v>387</v>
      </c>
      <c r="R44" t="s">
        <v>382</v>
      </c>
      <c r="S44" t="s">
        <v>383</v>
      </c>
      <c r="T44" s="63">
        <v>-0.4621178677850129</v>
      </c>
    </row>
    <row r="45" spans="1:20" x14ac:dyDescent="0.25">
      <c r="A45" s="101">
        <v>10</v>
      </c>
      <c r="B45" s="61">
        <v>3</v>
      </c>
      <c r="C45" s="61">
        <v>2</v>
      </c>
      <c r="D45" s="65">
        <v>0.05</v>
      </c>
      <c r="E45" s="65">
        <v>0.24197072450334595</v>
      </c>
      <c r="F45" s="67">
        <v>0</v>
      </c>
      <c r="G45" s="70">
        <v>3</v>
      </c>
      <c r="H45" s="70">
        <v>1</v>
      </c>
      <c r="I45" s="76">
        <v>3</v>
      </c>
      <c r="J45" s="61">
        <v>4</v>
      </c>
      <c r="K45" s="61">
        <v>2</v>
      </c>
      <c r="L45" s="97">
        <v>44003</v>
      </c>
      <c r="M45" s="98">
        <v>44024</v>
      </c>
      <c r="N45">
        <v>0</v>
      </c>
      <c r="O45">
        <v>2</v>
      </c>
      <c r="P45" t="s">
        <v>384</v>
      </c>
      <c r="Q45" t="s">
        <v>381</v>
      </c>
      <c r="R45" t="s">
        <v>382</v>
      </c>
      <c r="S45" t="s">
        <v>385</v>
      </c>
      <c r="T45" s="63">
        <v>5.2972844486917161</v>
      </c>
    </row>
    <row r="46" spans="1:20" x14ac:dyDescent="0.25">
      <c r="A46" s="101">
        <v>20</v>
      </c>
      <c r="B46" s="61">
        <v>3</v>
      </c>
      <c r="C46" s="61">
        <v>2</v>
      </c>
      <c r="D46" s="65">
        <v>0.05</v>
      </c>
      <c r="E46" s="68">
        <v>0.13328984114801784</v>
      </c>
      <c r="F46" s="67">
        <v>0</v>
      </c>
      <c r="G46" s="72">
        <v>3.5</v>
      </c>
      <c r="H46" s="73">
        <v>2.5</v>
      </c>
      <c r="I46" s="78">
        <v>4</v>
      </c>
      <c r="J46" s="61">
        <v>6</v>
      </c>
      <c r="K46" s="61">
        <v>1</v>
      </c>
      <c r="L46" s="97">
        <v>44003</v>
      </c>
      <c r="M46" s="98">
        <v>44031</v>
      </c>
      <c r="N46">
        <v>0</v>
      </c>
      <c r="O46">
        <v>3</v>
      </c>
      <c r="P46" t="s">
        <v>384</v>
      </c>
      <c r="Q46" t="s">
        <v>381</v>
      </c>
      <c r="R46" t="s">
        <v>382</v>
      </c>
      <c r="S46" t="s">
        <v>385</v>
      </c>
      <c r="T46" s="63">
        <v>3.1541267353411513</v>
      </c>
    </row>
    <row r="47" spans="1:20" x14ac:dyDescent="0.25">
      <c r="A47" s="101">
        <v>3</v>
      </c>
      <c r="B47" s="61">
        <v>3</v>
      </c>
      <c r="C47" s="61">
        <v>3</v>
      </c>
      <c r="D47" s="65">
        <v>0.05</v>
      </c>
      <c r="E47" s="64">
        <v>0.10798193301932636</v>
      </c>
      <c r="F47" s="66">
        <v>0.66666666666666663</v>
      </c>
      <c r="G47" s="70">
        <v>2.5</v>
      </c>
      <c r="H47" s="69">
        <v>0.5</v>
      </c>
      <c r="I47" s="75">
        <v>2</v>
      </c>
      <c r="J47" s="61">
        <v>3</v>
      </c>
      <c r="K47" s="61">
        <v>2</v>
      </c>
      <c r="L47" s="97">
        <v>43996</v>
      </c>
      <c r="M47" s="98">
        <v>44017</v>
      </c>
      <c r="N47">
        <v>3</v>
      </c>
      <c r="O47">
        <v>1</v>
      </c>
      <c r="P47" t="s">
        <v>380</v>
      </c>
      <c r="Q47" t="s">
        <v>381</v>
      </c>
      <c r="R47" t="s">
        <v>382</v>
      </c>
      <c r="S47" t="s">
        <v>385</v>
      </c>
      <c r="T47" s="63">
        <v>3.1485878871687927</v>
      </c>
    </row>
    <row r="48" spans="1:20" x14ac:dyDescent="0.25">
      <c r="A48" s="101">
        <v>54</v>
      </c>
      <c r="B48" s="61">
        <v>3</v>
      </c>
      <c r="C48" s="61">
        <v>3</v>
      </c>
      <c r="D48" s="65">
        <v>0.05</v>
      </c>
      <c r="E48" s="67">
        <v>0</v>
      </c>
      <c r="F48" s="66">
        <v>0.66666666666666663</v>
      </c>
      <c r="G48" s="71">
        <v>1</v>
      </c>
      <c r="H48" s="71">
        <v>0</v>
      </c>
      <c r="I48" s="77">
        <v>1</v>
      </c>
      <c r="J48" s="61">
        <v>1</v>
      </c>
      <c r="K48" s="61">
        <v>1</v>
      </c>
      <c r="L48" s="97">
        <v>43996</v>
      </c>
      <c r="M48" s="98">
        <v>44017</v>
      </c>
      <c r="N48">
        <v>4</v>
      </c>
      <c r="O48">
        <v>6</v>
      </c>
      <c r="P48" t="s">
        <v>384</v>
      </c>
      <c r="Q48" t="s">
        <v>387</v>
      </c>
      <c r="R48" t="s">
        <v>382</v>
      </c>
      <c r="S48" t="s">
        <v>385</v>
      </c>
      <c r="T48" s="63">
        <v>1.0192132859682606</v>
      </c>
    </row>
    <row r="49" spans="1:20" x14ac:dyDescent="0.25">
      <c r="A49" s="60">
        <v>2</v>
      </c>
      <c r="B49" s="61">
        <v>2</v>
      </c>
      <c r="C49" s="61">
        <v>1</v>
      </c>
      <c r="D49" s="68">
        <v>3.3333333333333333E-2</v>
      </c>
      <c r="E49" s="67">
        <v>0</v>
      </c>
      <c r="F49" s="67">
        <v>0</v>
      </c>
      <c r="G49" s="70">
        <v>3</v>
      </c>
      <c r="H49" s="71">
        <v>0</v>
      </c>
      <c r="I49" s="76">
        <v>3</v>
      </c>
      <c r="J49" s="61">
        <v>3</v>
      </c>
      <c r="K49" s="61">
        <v>3</v>
      </c>
      <c r="L49" s="97">
        <v>44010</v>
      </c>
      <c r="M49" s="98">
        <v>44031</v>
      </c>
      <c r="N49">
        <v>2</v>
      </c>
      <c r="O49">
        <v>1</v>
      </c>
      <c r="P49" t="s">
        <v>384</v>
      </c>
      <c r="Q49" t="s">
        <v>381</v>
      </c>
      <c r="R49" t="s">
        <v>382</v>
      </c>
      <c r="S49" t="s">
        <v>385</v>
      </c>
      <c r="T49" s="63">
        <v>3.178457123937687E-2</v>
      </c>
    </row>
    <row r="50" spans="1:20" x14ac:dyDescent="0.25">
      <c r="A50" s="60">
        <v>34</v>
      </c>
      <c r="B50" s="61">
        <v>2</v>
      </c>
      <c r="C50" s="61">
        <v>4</v>
      </c>
      <c r="D50" s="68">
        <v>3.3333333333333333E-2</v>
      </c>
      <c r="E50" s="67">
        <v>0</v>
      </c>
      <c r="F50" s="67">
        <v>0</v>
      </c>
      <c r="G50" s="73">
        <v>6</v>
      </c>
      <c r="H50" s="71">
        <v>0</v>
      </c>
      <c r="I50" s="79">
        <v>6</v>
      </c>
      <c r="J50" s="61">
        <v>6</v>
      </c>
      <c r="K50" s="61">
        <v>6</v>
      </c>
      <c r="L50" s="97">
        <v>43989</v>
      </c>
      <c r="M50" s="98">
        <v>44031</v>
      </c>
      <c r="N50">
        <v>4</v>
      </c>
      <c r="O50">
        <v>4</v>
      </c>
      <c r="P50" t="s">
        <v>384</v>
      </c>
      <c r="Q50" t="s">
        <v>387</v>
      </c>
      <c r="R50" t="s">
        <v>382</v>
      </c>
      <c r="S50" t="s">
        <v>386</v>
      </c>
      <c r="T50" s="63">
        <v>3.178457123937687E-2</v>
      </c>
    </row>
    <row r="51" spans="1:20" x14ac:dyDescent="0.25">
      <c r="A51" s="101">
        <v>25</v>
      </c>
      <c r="B51" s="61">
        <v>2</v>
      </c>
      <c r="C51" s="61">
        <v>2</v>
      </c>
      <c r="D51" s="68">
        <v>3.3333333333333333E-2</v>
      </c>
      <c r="E51" s="67">
        <v>0</v>
      </c>
      <c r="F51" s="67">
        <v>0</v>
      </c>
      <c r="G51" s="69">
        <v>2</v>
      </c>
      <c r="H51" s="71">
        <v>0</v>
      </c>
      <c r="I51" s="75">
        <v>2</v>
      </c>
      <c r="J51" s="61">
        <v>2</v>
      </c>
      <c r="K51" s="61">
        <v>2</v>
      </c>
      <c r="L51" s="97">
        <v>44003</v>
      </c>
      <c r="M51" s="98">
        <v>44024</v>
      </c>
      <c r="N51">
        <v>5</v>
      </c>
      <c r="O51">
        <v>3</v>
      </c>
      <c r="P51" t="s">
        <v>380</v>
      </c>
      <c r="Q51" t="s">
        <v>387</v>
      </c>
      <c r="R51" t="s">
        <v>382</v>
      </c>
      <c r="S51" t="s">
        <v>385</v>
      </c>
      <c r="T51" s="63">
        <v>3.178457123937687E-2</v>
      </c>
    </row>
    <row r="52" spans="1:20" x14ac:dyDescent="0.25">
      <c r="A52" s="60">
        <v>14</v>
      </c>
      <c r="B52" s="61">
        <v>1</v>
      </c>
      <c r="C52" s="61">
        <v>2</v>
      </c>
      <c r="D52" s="66">
        <v>1.6666666666666666E-2</v>
      </c>
      <c r="E52" s="67">
        <v>0</v>
      </c>
      <c r="F52" s="67">
        <v>0</v>
      </c>
      <c r="G52" s="71">
        <v>0</v>
      </c>
      <c r="H52" s="71">
        <v>0</v>
      </c>
      <c r="I52" s="77">
        <v>0</v>
      </c>
      <c r="J52" s="61">
        <v>0</v>
      </c>
      <c r="K52" s="61">
        <v>0</v>
      </c>
      <c r="L52" s="97">
        <v>44003</v>
      </c>
      <c r="M52" s="98">
        <v>44024</v>
      </c>
      <c r="N52">
        <v>4</v>
      </c>
      <c r="O52">
        <v>2</v>
      </c>
      <c r="P52" t="s">
        <v>384</v>
      </c>
      <c r="Q52" t="s">
        <v>381</v>
      </c>
      <c r="R52" t="s">
        <v>382</v>
      </c>
      <c r="S52" t="s">
        <v>385</v>
      </c>
      <c r="T52" s="63">
        <v>-0.4621178677850129</v>
      </c>
    </row>
    <row r="53" spans="1:20" x14ac:dyDescent="0.25">
      <c r="A53" s="101">
        <v>11</v>
      </c>
      <c r="B53" s="61">
        <v>1</v>
      </c>
      <c r="C53" s="61">
        <v>5</v>
      </c>
      <c r="D53" s="66">
        <v>1.6666666666666666E-2</v>
      </c>
      <c r="E53" s="67">
        <v>0</v>
      </c>
      <c r="F53" s="65">
        <v>2</v>
      </c>
      <c r="G53" s="71">
        <v>0</v>
      </c>
      <c r="H53" s="71">
        <v>0</v>
      </c>
      <c r="I53" s="77">
        <v>0</v>
      </c>
      <c r="J53" s="61">
        <v>0</v>
      </c>
      <c r="K53" s="61">
        <v>0</v>
      </c>
      <c r="L53" s="97">
        <v>43982</v>
      </c>
      <c r="M53" s="98">
        <v>44017</v>
      </c>
      <c r="N53">
        <v>1</v>
      </c>
      <c r="O53">
        <v>2</v>
      </c>
      <c r="P53" t="s">
        <v>380</v>
      </c>
      <c r="Q53" t="s">
        <v>381</v>
      </c>
      <c r="R53" t="s">
        <v>382</v>
      </c>
      <c r="S53" t="s">
        <v>386</v>
      </c>
      <c r="T53" s="63">
        <v>1.0184609593284686</v>
      </c>
    </row>
    <row r="54" spans="1:20" x14ac:dyDescent="0.25">
      <c r="A54" s="101">
        <v>17</v>
      </c>
      <c r="B54" s="61">
        <v>1</v>
      </c>
      <c r="C54" s="61">
        <v>5</v>
      </c>
      <c r="D54" s="66">
        <v>1.6666666666666666E-2</v>
      </c>
      <c r="E54" s="67">
        <v>0</v>
      </c>
      <c r="F54" s="65">
        <v>2</v>
      </c>
      <c r="G54" s="71">
        <v>0</v>
      </c>
      <c r="H54" s="71">
        <v>0</v>
      </c>
      <c r="I54" s="77">
        <v>0</v>
      </c>
      <c r="J54" s="61">
        <v>0</v>
      </c>
      <c r="K54" s="61">
        <v>0</v>
      </c>
      <c r="L54" s="97">
        <v>43982</v>
      </c>
      <c r="M54" s="98">
        <v>44017</v>
      </c>
      <c r="N54">
        <v>7</v>
      </c>
      <c r="O54">
        <v>2</v>
      </c>
      <c r="P54" t="s">
        <v>380</v>
      </c>
      <c r="Q54" t="s">
        <v>381</v>
      </c>
      <c r="R54" t="s">
        <v>382</v>
      </c>
      <c r="S54" t="s">
        <v>386</v>
      </c>
      <c r="T54" s="63">
        <v>1.0184609593284686</v>
      </c>
    </row>
    <row r="55" spans="1:20" x14ac:dyDescent="0.25">
      <c r="A55" s="60">
        <v>21</v>
      </c>
      <c r="B55" s="61">
        <v>1</v>
      </c>
      <c r="C55" s="61">
        <v>3</v>
      </c>
      <c r="D55" s="66">
        <v>1.6666666666666666E-2</v>
      </c>
      <c r="E55" s="67">
        <v>0</v>
      </c>
      <c r="F55" s="65">
        <v>2</v>
      </c>
      <c r="G55" s="71">
        <v>0</v>
      </c>
      <c r="H55" s="71">
        <v>0</v>
      </c>
      <c r="I55" s="77">
        <v>0</v>
      </c>
      <c r="J55" s="61">
        <v>0</v>
      </c>
      <c r="K55" s="61">
        <v>0</v>
      </c>
      <c r="L55" s="97">
        <v>43996</v>
      </c>
      <c r="M55" s="98">
        <v>44017</v>
      </c>
      <c r="N55">
        <v>1</v>
      </c>
      <c r="O55">
        <v>3</v>
      </c>
      <c r="P55" t="s">
        <v>380</v>
      </c>
      <c r="Q55" t="s">
        <v>381</v>
      </c>
      <c r="R55" t="s">
        <v>382</v>
      </c>
      <c r="S55" t="s">
        <v>385</v>
      </c>
      <c r="T55" s="63">
        <v>1.0184609593284686</v>
      </c>
    </row>
    <row r="56" spans="1:20" x14ac:dyDescent="0.25">
      <c r="A56" s="60">
        <v>13</v>
      </c>
      <c r="B56" s="61">
        <v>1</v>
      </c>
      <c r="C56" s="61">
        <v>1</v>
      </c>
      <c r="D56" s="66">
        <v>1.6666666666666666E-2</v>
      </c>
      <c r="E56" s="67">
        <v>0</v>
      </c>
      <c r="F56" s="67">
        <v>0</v>
      </c>
      <c r="G56" s="71">
        <v>0</v>
      </c>
      <c r="H56" s="71">
        <v>0</v>
      </c>
      <c r="I56" s="77">
        <v>0</v>
      </c>
      <c r="J56" s="61">
        <v>0</v>
      </c>
      <c r="K56" s="61">
        <v>0</v>
      </c>
      <c r="L56" s="97">
        <v>44010</v>
      </c>
      <c r="M56" s="98">
        <v>44031</v>
      </c>
      <c r="N56">
        <v>3</v>
      </c>
      <c r="O56">
        <v>2</v>
      </c>
      <c r="P56" t="s">
        <v>380</v>
      </c>
      <c r="Q56" t="s">
        <v>381</v>
      </c>
      <c r="R56" t="s">
        <v>382</v>
      </c>
      <c r="S56" t="s">
        <v>385</v>
      </c>
      <c r="T56" s="63">
        <v>-0.4621178677850129</v>
      </c>
    </row>
    <row r="57" spans="1:20" x14ac:dyDescent="0.25">
      <c r="A57" s="60">
        <v>32</v>
      </c>
      <c r="B57" s="61">
        <v>1</v>
      </c>
      <c r="C57" s="61">
        <v>3</v>
      </c>
      <c r="D57" s="66">
        <v>1.6666666666666666E-2</v>
      </c>
      <c r="E57" s="67">
        <v>0</v>
      </c>
      <c r="F57" s="65">
        <v>2</v>
      </c>
      <c r="G57" s="71">
        <v>0</v>
      </c>
      <c r="H57" s="71">
        <v>0</v>
      </c>
      <c r="I57" s="77">
        <v>0</v>
      </c>
      <c r="J57" s="61">
        <v>0</v>
      </c>
      <c r="K57" s="61">
        <v>0</v>
      </c>
      <c r="L57" s="97">
        <v>43996</v>
      </c>
      <c r="M57" s="98">
        <v>44017</v>
      </c>
      <c r="N57">
        <v>2</v>
      </c>
      <c r="O57">
        <v>4</v>
      </c>
      <c r="P57" t="s">
        <v>384</v>
      </c>
      <c r="Q57" t="s">
        <v>387</v>
      </c>
      <c r="R57" t="s">
        <v>382</v>
      </c>
      <c r="S57" t="s">
        <v>385</v>
      </c>
      <c r="T57" s="63">
        <v>1.0184609593284686</v>
      </c>
    </row>
    <row r="58" spans="1:20" x14ac:dyDescent="0.25">
      <c r="A58" s="60">
        <v>36</v>
      </c>
      <c r="B58" s="61">
        <v>1</v>
      </c>
      <c r="C58" s="61">
        <v>5</v>
      </c>
      <c r="D58" s="66">
        <v>1.6666666666666666E-2</v>
      </c>
      <c r="E58" s="67">
        <v>0</v>
      </c>
      <c r="F58" s="65">
        <v>2</v>
      </c>
      <c r="G58" s="71">
        <v>0</v>
      </c>
      <c r="H58" s="71">
        <v>0</v>
      </c>
      <c r="I58" s="77">
        <v>0</v>
      </c>
      <c r="J58" s="61">
        <v>0</v>
      </c>
      <c r="K58" s="61">
        <v>0</v>
      </c>
      <c r="L58" s="97">
        <v>43982</v>
      </c>
      <c r="M58" s="98">
        <v>44017</v>
      </c>
      <c r="N58">
        <v>6</v>
      </c>
      <c r="O58">
        <v>4</v>
      </c>
      <c r="P58" t="s">
        <v>384</v>
      </c>
      <c r="Q58" t="s">
        <v>387</v>
      </c>
      <c r="R58" t="s">
        <v>382</v>
      </c>
      <c r="S58" t="s">
        <v>386</v>
      </c>
      <c r="T58" s="63">
        <v>1.0184609593284686</v>
      </c>
    </row>
    <row r="59" spans="1:20" x14ac:dyDescent="0.25">
      <c r="A59" s="60">
        <v>46</v>
      </c>
      <c r="B59" s="61">
        <v>1</v>
      </c>
      <c r="C59" s="61">
        <v>1</v>
      </c>
      <c r="D59" s="66">
        <v>1.6666666666666666E-2</v>
      </c>
      <c r="E59" s="67">
        <v>0</v>
      </c>
      <c r="F59" s="67">
        <v>0</v>
      </c>
      <c r="G59" s="71">
        <v>0</v>
      </c>
      <c r="H59" s="71">
        <v>0</v>
      </c>
      <c r="I59" s="77">
        <v>0</v>
      </c>
      <c r="J59" s="61">
        <v>0</v>
      </c>
      <c r="K59" s="61">
        <v>0</v>
      </c>
      <c r="L59" s="97">
        <v>44010</v>
      </c>
      <c r="M59" s="98">
        <v>44031</v>
      </c>
      <c r="N59">
        <v>6</v>
      </c>
      <c r="O59">
        <v>5</v>
      </c>
      <c r="P59" t="s">
        <v>384</v>
      </c>
      <c r="Q59" t="s">
        <v>387</v>
      </c>
      <c r="R59" t="s">
        <v>382</v>
      </c>
      <c r="S59" t="s">
        <v>385</v>
      </c>
      <c r="T59" s="63">
        <v>-0.4621178677850129</v>
      </c>
    </row>
    <row r="60" spans="1:20" x14ac:dyDescent="0.25">
      <c r="A60" s="60">
        <v>31</v>
      </c>
      <c r="B60" s="61">
        <v>1</v>
      </c>
      <c r="C60" s="61">
        <v>3</v>
      </c>
      <c r="D60" s="66">
        <v>1.6666666666666666E-2</v>
      </c>
      <c r="E60" s="67">
        <v>0</v>
      </c>
      <c r="F60" s="65">
        <v>2</v>
      </c>
      <c r="G60" s="71">
        <v>0</v>
      </c>
      <c r="H60" s="71">
        <v>0</v>
      </c>
      <c r="I60" s="77">
        <v>0</v>
      </c>
      <c r="J60" s="61">
        <v>0</v>
      </c>
      <c r="K60" s="61">
        <v>0</v>
      </c>
      <c r="L60" s="97">
        <v>43996</v>
      </c>
      <c r="M60" s="98">
        <v>44017</v>
      </c>
      <c r="N60">
        <v>1</v>
      </c>
      <c r="O60">
        <v>4</v>
      </c>
      <c r="P60" t="s">
        <v>380</v>
      </c>
      <c r="Q60" t="s">
        <v>387</v>
      </c>
      <c r="R60" t="s">
        <v>382</v>
      </c>
      <c r="S60" t="s">
        <v>385</v>
      </c>
      <c r="T60" s="63">
        <v>1.0184609593284686</v>
      </c>
    </row>
    <row r="61" spans="1:20" x14ac:dyDescent="0.25">
      <c r="A61" s="60">
        <v>37</v>
      </c>
      <c r="B61" s="61">
        <v>1</v>
      </c>
      <c r="C61" s="61">
        <v>2</v>
      </c>
      <c r="D61" s="66">
        <v>1.6666666666666666E-2</v>
      </c>
      <c r="E61" s="67">
        <v>0</v>
      </c>
      <c r="F61" s="67">
        <v>0</v>
      </c>
      <c r="G61" s="71">
        <v>0</v>
      </c>
      <c r="H61" s="71">
        <v>0</v>
      </c>
      <c r="I61" s="77">
        <v>0</v>
      </c>
      <c r="J61" s="61">
        <v>0</v>
      </c>
      <c r="K61" s="61">
        <v>0</v>
      </c>
      <c r="L61" s="97">
        <v>44003</v>
      </c>
      <c r="M61" s="98">
        <v>44024</v>
      </c>
      <c r="N61">
        <v>7</v>
      </c>
      <c r="O61">
        <v>4</v>
      </c>
      <c r="P61" t="s">
        <v>380</v>
      </c>
      <c r="Q61" t="s">
        <v>387</v>
      </c>
      <c r="R61" t="s">
        <v>382</v>
      </c>
      <c r="S61" t="s">
        <v>385</v>
      </c>
      <c r="T61" s="63">
        <v>-0.4621178677850129</v>
      </c>
    </row>
    <row r="62" spans="1:20" x14ac:dyDescent="0.25">
      <c r="A62" s="60">
        <v>39</v>
      </c>
      <c r="B62" s="61">
        <v>1</v>
      </c>
      <c r="C62" s="61">
        <v>1</v>
      </c>
      <c r="D62" s="66">
        <v>1.6666666666666666E-2</v>
      </c>
      <c r="E62" s="67">
        <v>0</v>
      </c>
      <c r="F62" s="67">
        <v>0</v>
      </c>
      <c r="G62" s="71">
        <v>0</v>
      </c>
      <c r="H62" s="71">
        <v>0</v>
      </c>
      <c r="I62" s="77">
        <v>0</v>
      </c>
      <c r="J62" s="61">
        <v>0</v>
      </c>
      <c r="K62" s="61">
        <v>0</v>
      </c>
      <c r="L62" s="97">
        <v>44010</v>
      </c>
      <c r="M62" s="98">
        <v>44031</v>
      </c>
      <c r="N62">
        <v>9</v>
      </c>
      <c r="O62">
        <v>4</v>
      </c>
      <c r="P62" t="s">
        <v>380</v>
      </c>
      <c r="Q62" t="s">
        <v>387</v>
      </c>
      <c r="R62" t="s">
        <v>382</v>
      </c>
      <c r="S62" t="s">
        <v>385</v>
      </c>
      <c r="T62" s="63">
        <v>-0.4621178677850129</v>
      </c>
    </row>
    <row r="63" spans="1:20" x14ac:dyDescent="0.25">
      <c r="A63" s="60">
        <v>41</v>
      </c>
      <c r="B63" s="61">
        <v>1</v>
      </c>
      <c r="C63" s="61">
        <v>1</v>
      </c>
      <c r="D63" s="66">
        <v>1.6666666666666666E-2</v>
      </c>
      <c r="E63" s="67">
        <v>0</v>
      </c>
      <c r="F63" s="67">
        <v>0</v>
      </c>
      <c r="G63" s="71">
        <v>0</v>
      </c>
      <c r="H63" s="71">
        <v>0</v>
      </c>
      <c r="I63" s="77">
        <v>0</v>
      </c>
      <c r="J63" s="61">
        <v>0</v>
      </c>
      <c r="K63" s="61">
        <v>0</v>
      </c>
      <c r="L63" s="97">
        <v>44010</v>
      </c>
      <c r="M63" s="98">
        <v>44031</v>
      </c>
      <c r="N63">
        <v>1</v>
      </c>
      <c r="O63">
        <v>5</v>
      </c>
      <c r="P63" t="s">
        <v>380</v>
      </c>
      <c r="Q63" t="s">
        <v>387</v>
      </c>
      <c r="R63" t="s">
        <v>382</v>
      </c>
      <c r="S63" t="s">
        <v>385</v>
      </c>
      <c r="T63" s="63">
        <v>-0.4621178677850129</v>
      </c>
    </row>
  </sheetData>
  <autoFilter ref="A9:T63" xr:uid="{9F024E98-E555-44B2-B714-1CE403CE2B21}">
    <filterColumn colId="12">
      <filters>
        <dateGroupItem year="2020" month="7" dateTimeGrouping="month"/>
      </filters>
    </filterColumn>
    <sortState ref="A45:T63">
      <sortCondition descending="1" ref="D9:D63"/>
    </sortState>
  </autoFilter>
  <sortState ref="E9:T17">
    <sortCondition descending="1" ref="R6"/>
  </sortState>
  <dataConsolidate/>
  <pageMargins left="0.7" right="0.7" top="0.75" bottom="0.75" header="0.3" footer="0.3"/>
  <pageSetup paperSize="9" orientation="portrait" horizont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5D0A6-B8A6-4EC7-9E28-9971D9D209FD}">
  <sheetPr codeName="Hoja2"/>
  <dimension ref="A1:M2"/>
  <sheetViews>
    <sheetView workbookViewId="0">
      <selection activeCell="E20" sqref="E20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274</v>
      </c>
      <c r="B1" s="42" t="s">
        <v>323</v>
      </c>
      <c r="C1" s="41" t="s">
        <v>320</v>
      </c>
      <c r="D1" s="41" t="s">
        <v>318</v>
      </c>
      <c r="E1" s="41" t="s">
        <v>315</v>
      </c>
      <c r="F1" s="41" t="s">
        <v>321</v>
      </c>
      <c r="G1" s="41" t="s">
        <v>314</v>
      </c>
      <c r="H1" s="41" t="s">
        <v>322</v>
      </c>
      <c r="I1" s="41" t="s">
        <v>319</v>
      </c>
      <c r="J1" s="41" t="s">
        <v>316</v>
      </c>
      <c r="K1" s="41" t="s">
        <v>325</v>
      </c>
      <c r="L1" s="41" t="s">
        <v>317</v>
      </c>
      <c r="M1" s="41" t="s">
        <v>324</v>
      </c>
    </row>
    <row r="2" spans="1:13" x14ac:dyDescent="0.25">
      <c r="L2" s="40"/>
      <c r="M2" s="40"/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Resultados</vt:lpstr>
      <vt:lpstr>Boletos</vt:lpstr>
      <vt:lpstr>Apuestas</vt:lpstr>
      <vt:lpstr>MisApuestas</vt:lpstr>
      <vt:lpstr>Salida</vt:lpstr>
      <vt:lpstr>Metodos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Charly</dc:creator>
  <cp:keywords/>
  <dc:description/>
  <cp:lastModifiedBy>Carlos Almela Baeza</cp:lastModifiedBy>
  <cp:revision/>
  <dcterms:created xsi:type="dcterms:W3CDTF">2018-01-26T13:07:52Z</dcterms:created>
  <dcterms:modified xsi:type="dcterms:W3CDTF">2020-06-30T09:06:15Z</dcterms:modified>
  <cp:category/>
  <cp:contentStatus/>
</cp:coreProperties>
</file>