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l\Downloads\"/>
    </mc:Choice>
  </mc:AlternateContent>
  <xr:revisionPtr revIDLastSave="0" documentId="13_ncr:1_{A656E9EE-8033-4068-AC32-C20701309B29}" xr6:coauthVersionLast="47" xr6:coauthVersionMax="47" xr10:uidLastSave="{00000000-0000-0000-0000-000000000000}"/>
  <bookViews>
    <workbookView xWindow="-120" yWindow="-120" windowWidth="20730" windowHeight="11160" activeTab="3" xr2:uid="{60B19D3C-C3A7-4712-9298-6899A5CBBD99}"/>
  </bookViews>
  <sheets>
    <sheet name="PA - M" sheetId="1" r:id="rId1"/>
    <sheet name="PA-H" sheetId="2" r:id="rId2"/>
    <sheet name="PE - M" sheetId="3" r:id="rId3"/>
    <sheet name="PE - 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8" i="4" l="1"/>
  <c r="C101" i="4" s="1"/>
  <c r="D101" i="4" s="1"/>
  <c r="F101" i="4" s="1"/>
  <c r="AA29" i="4"/>
  <c r="AA30" i="4"/>
  <c r="C103" i="4" s="1"/>
  <c r="D103" i="4" s="1"/>
  <c r="F103" i="4" s="1"/>
  <c r="AA31" i="4"/>
  <c r="AA32" i="4"/>
  <c r="AA33" i="4"/>
  <c r="AA34" i="4"/>
  <c r="C59" i="4" s="1"/>
  <c r="D59" i="4" s="1"/>
  <c r="F59" i="4" s="1"/>
  <c r="AA35" i="4"/>
  <c r="C84" i="4" s="1"/>
  <c r="D84" i="4" s="1"/>
  <c r="F84" i="4" s="1"/>
  <c r="AA36" i="4"/>
  <c r="AA37" i="4"/>
  <c r="AA38" i="4"/>
  <c r="C135" i="4" s="1"/>
  <c r="D135" i="4" s="1"/>
  <c r="F135" i="4" s="1"/>
  <c r="AA39" i="4"/>
  <c r="AA40" i="4"/>
  <c r="AA41" i="4"/>
  <c r="AA42" i="4"/>
  <c r="C163" i="4" s="1"/>
  <c r="D163" i="4" s="1"/>
  <c r="F163" i="4" s="1"/>
  <c r="AA43" i="4"/>
  <c r="C164" i="4" s="1"/>
  <c r="D164" i="4" s="1"/>
  <c r="F164" i="4" s="1"/>
  <c r="AA44" i="4"/>
  <c r="C93" i="4" s="1"/>
  <c r="D93" i="4" s="1"/>
  <c r="F93" i="4" s="1"/>
  <c r="AA45" i="4"/>
  <c r="AA46" i="4"/>
  <c r="C119" i="4" s="1"/>
  <c r="L119" i="4" s="1"/>
  <c r="AA27" i="4"/>
  <c r="C148" i="4" s="1"/>
  <c r="D148" i="4" s="1"/>
  <c r="C166" i="4"/>
  <c r="C165" i="4"/>
  <c r="D165" i="4" s="1"/>
  <c r="F165" i="4" s="1"/>
  <c r="G165" i="4" s="1"/>
  <c r="C162" i="4"/>
  <c r="D162" i="4" s="1"/>
  <c r="F162" i="4" s="1"/>
  <c r="C161" i="4"/>
  <c r="D161" i="4" s="1"/>
  <c r="F161" i="4" s="1"/>
  <c r="H160" i="4"/>
  <c r="C160" i="4"/>
  <c r="D160" i="4" s="1"/>
  <c r="F160" i="4" s="1"/>
  <c r="C158" i="4"/>
  <c r="D158" i="4" s="1"/>
  <c r="F158" i="4" s="1"/>
  <c r="J158" i="4" s="1"/>
  <c r="C157" i="4"/>
  <c r="D157" i="4" s="1"/>
  <c r="F157" i="4" s="1"/>
  <c r="C155" i="4"/>
  <c r="D155" i="4" s="1"/>
  <c r="F155" i="4" s="1"/>
  <c r="J155" i="4" s="1"/>
  <c r="F154" i="4"/>
  <c r="C154" i="4"/>
  <c r="D154" i="4" s="1"/>
  <c r="D153" i="4"/>
  <c r="F153" i="4" s="1"/>
  <c r="C153" i="4"/>
  <c r="C152" i="4"/>
  <c r="D152" i="4" s="1"/>
  <c r="F152" i="4" s="1"/>
  <c r="C151" i="4"/>
  <c r="D151" i="4" s="1"/>
  <c r="F151" i="4" s="1"/>
  <c r="C150" i="4"/>
  <c r="D150" i="4" s="1"/>
  <c r="F150" i="4" s="1"/>
  <c r="C149" i="4"/>
  <c r="C143" i="4"/>
  <c r="J142" i="4"/>
  <c r="F142" i="4"/>
  <c r="I142" i="4" s="1"/>
  <c r="D142" i="4"/>
  <c r="C142" i="4"/>
  <c r="C141" i="4"/>
  <c r="D141" i="4" s="1"/>
  <c r="F141" i="4" s="1"/>
  <c r="C138" i="4"/>
  <c r="D138" i="4" s="1"/>
  <c r="F138" i="4" s="1"/>
  <c r="C137" i="4"/>
  <c r="D137" i="4" s="1"/>
  <c r="F137" i="4" s="1"/>
  <c r="D136" i="4"/>
  <c r="F136" i="4" s="1"/>
  <c r="C136" i="4"/>
  <c r="C134" i="4"/>
  <c r="D134" i="4" s="1"/>
  <c r="F134" i="4" s="1"/>
  <c r="C133" i="4"/>
  <c r="D133" i="4" s="1"/>
  <c r="F133" i="4" s="1"/>
  <c r="J133" i="4" s="1"/>
  <c r="C130" i="4"/>
  <c r="D130" i="4" s="1"/>
  <c r="F130" i="4" s="1"/>
  <c r="F129" i="4"/>
  <c r="C129" i="4"/>
  <c r="D129" i="4" s="1"/>
  <c r="C128" i="4"/>
  <c r="D128" i="4" s="1"/>
  <c r="F128" i="4" s="1"/>
  <c r="C126" i="4"/>
  <c r="D126" i="4" s="1"/>
  <c r="F126" i="4" s="1"/>
  <c r="C125" i="4"/>
  <c r="C124" i="4"/>
  <c r="C118" i="4"/>
  <c r="D118" i="4" s="1"/>
  <c r="F118" i="4" s="1"/>
  <c r="C117" i="4"/>
  <c r="D117" i="4" s="1"/>
  <c r="F117" i="4" s="1"/>
  <c r="C115" i="4"/>
  <c r="D115" i="4" s="1"/>
  <c r="F115" i="4" s="1"/>
  <c r="D114" i="4"/>
  <c r="F114" i="4" s="1"/>
  <c r="I114" i="4" s="1"/>
  <c r="C114" i="4"/>
  <c r="F113" i="4"/>
  <c r="D113" i="4"/>
  <c r="C113" i="4"/>
  <c r="C112" i="4"/>
  <c r="D112" i="4" s="1"/>
  <c r="F112" i="4" s="1"/>
  <c r="H112" i="4" s="1"/>
  <c r="C111" i="4"/>
  <c r="D111" i="4" s="1"/>
  <c r="F111" i="4" s="1"/>
  <c r="J110" i="4"/>
  <c r="I110" i="4"/>
  <c r="G110" i="4"/>
  <c r="C110" i="4"/>
  <c r="D110" i="4" s="1"/>
  <c r="F110" i="4" s="1"/>
  <c r="H110" i="4" s="1"/>
  <c r="C109" i="4"/>
  <c r="D109" i="4" s="1"/>
  <c r="F109" i="4" s="1"/>
  <c r="J109" i="4" s="1"/>
  <c r="C108" i="4"/>
  <c r="D108" i="4" s="1"/>
  <c r="F108" i="4" s="1"/>
  <c r="C106" i="4"/>
  <c r="D106" i="4" s="1"/>
  <c r="F106" i="4" s="1"/>
  <c r="I106" i="4" s="1"/>
  <c r="C105" i="4"/>
  <c r="D105" i="4" s="1"/>
  <c r="F105" i="4" s="1"/>
  <c r="C104" i="4"/>
  <c r="D104" i="4" s="1"/>
  <c r="F104" i="4" s="1"/>
  <c r="C102" i="4"/>
  <c r="C100" i="4"/>
  <c r="D100" i="4" s="1"/>
  <c r="L95" i="4"/>
  <c r="C95" i="4"/>
  <c r="D95" i="4" s="1"/>
  <c r="F95" i="4" s="1"/>
  <c r="H95" i="4" s="1"/>
  <c r="D94" i="4"/>
  <c r="F94" i="4" s="1"/>
  <c r="J94" i="4" s="1"/>
  <c r="C94" i="4"/>
  <c r="C92" i="4"/>
  <c r="D92" i="4" s="1"/>
  <c r="F92" i="4" s="1"/>
  <c r="F90" i="4"/>
  <c r="G90" i="4" s="1"/>
  <c r="D90" i="4"/>
  <c r="C90" i="4"/>
  <c r="C89" i="4"/>
  <c r="D89" i="4" s="1"/>
  <c r="F89" i="4" s="1"/>
  <c r="C88" i="4"/>
  <c r="D88" i="4" s="1"/>
  <c r="F88" i="4" s="1"/>
  <c r="C87" i="4"/>
  <c r="D87" i="4" s="1"/>
  <c r="F87" i="4" s="1"/>
  <c r="C86" i="4"/>
  <c r="D86" i="4" s="1"/>
  <c r="F86" i="4" s="1"/>
  <c r="C85" i="4"/>
  <c r="D85" i="4" s="1"/>
  <c r="F85" i="4" s="1"/>
  <c r="C82" i="4"/>
  <c r="D82" i="4" s="1"/>
  <c r="F82" i="4" s="1"/>
  <c r="C81" i="4"/>
  <c r="D81" i="4" s="1"/>
  <c r="F81" i="4" s="1"/>
  <c r="C80" i="4"/>
  <c r="D80" i="4" s="1"/>
  <c r="F80" i="4" s="1"/>
  <c r="C79" i="4"/>
  <c r="D79" i="4" s="1"/>
  <c r="F79" i="4" s="1"/>
  <c r="C78" i="4"/>
  <c r="D78" i="4" s="1"/>
  <c r="F78" i="4" s="1"/>
  <c r="C77" i="4"/>
  <c r="C76" i="4"/>
  <c r="D76" i="4" s="1"/>
  <c r="C71" i="4"/>
  <c r="L71" i="4" s="1"/>
  <c r="C70" i="4"/>
  <c r="D70" i="4" s="1"/>
  <c r="F70" i="4" s="1"/>
  <c r="C69" i="4"/>
  <c r="D69" i="4" s="1"/>
  <c r="F69" i="4" s="1"/>
  <c r="C66" i="4"/>
  <c r="D66" i="4" s="1"/>
  <c r="F66" i="4" s="1"/>
  <c r="C65" i="4"/>
  <c r="D65" i="4" s="1"/>
  <c r="F65" i="4" s="1"/>
  <c r="F64" i="4"/>
  <c r="C64" i="4"/>
  <c r="D64" i="4" s="1"/>
  <c r="C63" i="4"/>
  <c r="D63" i="4" s="1"/>
  <c r="F63" i="4" s="1"/>
  <c r="D62" i="4"/>
  <c r="F62" i="4" s="1"/>
  <c r="C62" i="4"/>
  <c r="C61" i="4"/>
  <c r="D61" i="4" s="1"/>
  <c r="F61" i="4" s="1"/>
  <c r="C58" i="4"/>
  <c r="D58" i="4" s="1"/>
  <c r="F58" i="4" s="1"/>
  <c r="C57" i="4"/>
  <c r="D57" i="4" s="1"/>
  <c r="F57" i="4" s="1"/>
  <c r="I57" i="4" s="1"/>
  <c r="C56" i="4"/>
  <c r="D56" i="4" s="1"/>
  <c r="F56" i="4" s="1"/>
  <c r="C55" i="4"/>
  <c r="D55" i="4" s="1"/>
  <c r="F55" i="4" s="1"/>
  <c r="H54" i="4"/>
  <c r="D54" i="4"/>
  <c r="F54" i="4" s="1"/>
  <c r="C54" i="4"/>
  <c r="C53" i="4"/>
  <c r="C52" i="4"/>
  <c r="D52" i="4" s="1"/>
  <c r="F52" i="4" s="1"/>
  <c r="J52" i="4" s="1"/>
  <c r="C167" i="3"/>
  <c r="L167" i="3" s="1"/>
  <c r="C166" i="3"/>
  <c r="D165" i="3"/>
  <c r="F165" i="3" s="1"/>
  <c r="C165" i="3"/>
  <c r="D164" i="3"/>
  <c r="F164" i="3" s="1"/>
  <c r="C164" i="3"/>
  <c r="J163" i="3"/>
  <c r="D163" i="3"/>
  <c r="F163" i="3" s="1"/>
  <c r="C163" i="3"/>
  <c r="I162" i="3"/>
  <c r="F162" i="3"/>
  <c r="C162" i="3"/>
  <c r="D162" i="3" s="1"/>
  <c r="D161" i="3"/>
  <c r="F161" i="3" s="1"/>
  <c r="C161" i="3"/>
  <c r="H160" i="3"/>
  <c r="C160" i="3"/>
  <c r="D160" i="3" s="1"/>
  <c r="F160" i="3" s="1"/>
  <c r="H159" i="3"/>
  <c r="C159" i="3"/>
  <c r="D159" i="3" s="1"/>
  <c r="F159" i="3" s="1"/>
  <c r="C158" i="3"/>
  <c r="D158" i="3" s="1"/>
  <c r="F158" i="3" s="1"/>
  <c r="J157" i="3"/>
  <c r="H157" i="3"/>
  <c r="G157" i="3"/>
  <c r="D157" i="3"/>
  <c r="F157" i="3" s="1"/>
  <c r="I157" i="3" s="1"/>
  <c r="C157" i="3"/>
  <c r="G156" i="3"/>
  <c r="D156" i="3"/>
  <c r="F156" i="3" s="1"/>
  <c r="C156" i="3"/>
  <c r="J155" i="3"/>
  <c r="I155" i="3"/>
  <c r="D155" i="3"/>
  <c r="F155" i="3" s="1"/>
  <c r="C155" i="3"/>
  <c r="C154" i="3"/>
  <c r="D154" i="3" s="1"/>
  <c r="F154" i="3" s="1"/>
  <c r="C153" i="3"/>
  <c r="D153" i="3" s="1"/>
  <c r="F153" i="3" s="1"/>
  <c r="I152" i="3"/>
  <c r="C152" i="3"/>
  <c r="D152" i="3" s="1"/>
  <c r="F152" i="3" s="1"/>
  <c r="C151" i="3"/>
  <c r="D151" i="3" s="1"/>
  <c r="F151" i="3" s="1"/>
  <c r="C150" i="3"/>
  <c r="H149" i="3"/>
  <c r="D149" i="3"/>
  <c r="F149" i="3" s="1"/>
  <c r="J149" i="3" s="1"/>
  <c r="C149" i="3"/>
  <c r="C148" i="3"/>
  <c r="D148" i="3" s="1"/>
  <c r="C143" i="3"/>
  <c r="C142" i="3"/>
  <c r="D142" i="3" s="1"/>
  <c r="F142" i="3" s="1"/>
  <c r="C141" i="3"/>
  <c r="D141" i="3" s="1"/>
  <c r="F141" i="3" s="1"/>
  <c r="G140" i="3"/>
  <c r="D140" i="3"/>
  <c r="F140" i="3" s="1"/>
  <c r="J140" i="3" s="1"/>
  <c r="C140" i="3"/>
  <c r="G139" i="3"/>
  <c r="F139" i="3"/>
  <c r="D139" i="3"/>
  <c r="C139" i="3"/>
  <c r="C138" i="3"/>
  <c r="D138" i="3" s="1"/>
  <c r="F138" i="3" s="1"/>
  <c r="C137" i="3"/>
  <c r="D137" i="3" s="1"/>
  <c r="F137" i="3" s="1"/>
  <c r="F136" i="3"/>
  <c r="D136" i="3"/>
  <c r="C136" i="3"/>
  <c r="H135" i="3"/>
  <c r="C135" i="3"/>
  <c r="D135" i="3" s="1"/>
  <c r="F135" i="3" s="1"/>
  <c r="G135" i="3" s="1"/>
  <c r="G134" i="3"/>
  <c r="C134" i="3"/>
  <c r="D134" i="3" s="1"/>
  <c r="F134" i="3" s="1"/>
  <c r="J133" i="3"/>
  <c r="C133" i="3"/>
  <c r="D133" i="3" s="1"/>
  <c r="F133" i="3" s="1"/>
  <c r="J132" i="3"/>
  <c r="I132" i="3"/>
  <c r="G132" i="3"/>
  <c r="D132" i="3"/>
  <c r="F132" i="3" s="1"/>
  <c r="H132" i="3" s="1"/>
  <c r="C132" i="3"/>
  <c r="G131" i="3"/>
  <c r="F131" i="3"/>
  <c r="D131" i="3"/>
  <c r="C131" i="3"/>
  <c r="C130" i="3"/>
  <c r="D130" i="3" s="1"/>
  <c r="F130" i="3" s="1"/>
  <c r="I129" i="3"/>
  <c r="C129" i="3"/>
  <c r="D129" i="3" s="1"/>
  <c r="F129" i="3" s="1"/>
  <c r="D128" i="3"/>
  <c r="F128" i="3" s="1"/>
  <c r="C128" i="3"/>
  <c r="J127" i="3"/>
  <c r="C127" i="3"/>
  <c r="D127" i="3" s="1"/>
  <c r="F127" i="3" s="1"/>
  <c r="G127" i="3" s="1"/>
  <c r="C126" i="3"/>
  <c r="E125" i="3"/>
  <c r="C125" i="3"/>
  <c r="D125" i="3" s="1"/>
  <c r="F125" i="3" s="1"/>
  <c r="L124" i="3"/>
  <c r="G124" i="3"/>
  <c r="C124" i="3"/>
  <c r="D124" i="3" s="1"/>
  <c r="F124" i="3" s="1"/>
  <c r="J124" i="3" s="1"/>
  <c r="L119" i="3"/>
  <c r="C119" i="3"/>
  <c r="D119" i="3" s="1"/>
  <c r="F119" i="3" s="1"/>
  <c r="C118" i="3"/>
  <c r="D118" i="3" s="1"/>
  <c r="F118" i="3" s="1"/>
  <c r="G118" i="3" s="1"/>
  <c r="F117" i="3"/>
  <c r="C117" i="3"/>
  <c r="D117" i="3" s="1"/>
  <c r="D116" i="3"/>
  <c r="F116" i="3" s="1"/>
  <c r="C116" i="3"/>
  <c r="D115" i="3"/>
  <c r="F115" i="3" s="1"/>
  <c r="C115" i="3"/>
  <c r="F114" i="3"/>
  <c r="D114" i="3"/>
  <c r="C114" i="3"/>
  <c r="I113" i="3"/>
  <c r="D113" i="3"/>
  <c r="F113" i="3" s="1"/>
  <c r="C113" i="3"/>
  <c r="H112" i="3"/>
  <c r="F112" i="3"/>
  <c r="C112" i="3"/>
  <c r="D112" i="3" s="1"/>
  <c r="H111" i="3"/>
  <c r="C111" i="3"/>
  <c r="D111" i="3" s="1"/>
  <c r="F111" i="3" s="1"/>
  <c r="J110" i="3"/>
  <c r="I110" i="3"/>
  <c r="C110" i="3"/>
  <c r="D110" i="3" s="1"/>
  <c r="F110" i="3" s="1"/>
  <c r="G110" i="3" s="1"/>
  <c r="F109" i="3"/>
  <c r="C109" i="3"/>
  <c r="D109" i="3" s="1"/>
  <c r="G108" i="3"/>
  <c r="D108" i="3"/>
  <c r="F108" i="3" s="1"/>
  <c r="C108" i="3"/>
  <c r="J107" i="3"/>
  <c r="H107" i="3"/>
  <c r="D107" i="3"/>
  <c r="F107" i="3" s="1"/>
  <c r="I107" i="3" s="1"/>
  <c r="C107" i="3"/>
  <c r="J106" i="3"/>
  <c r="D106" i="3"/>
  <c r="F106" i="3" s="1"/>
  <c r="C106" i="3"/>
  <c r="C105" i="3"/>
  <c r="D105" i="3" s="1"/>
  <c r="F105" i="3" s="1"/>
  <c r="F104" i="3"/>
  <c r="C104" i="3"/>
  <c r="D104" i="3" s="1"/>
  <c r="D103" i="3"/>
  <c r="F103" i="3" s="1"/>
  <c r="C103" i="3"/>
  <c r="C102" i="3"/>
  <c r="E101" i="3"/>
  <c r="D101" i="3"/>
  <c r="F101" i="3" s="1"/>
  <c r="C101" i="3"/>
  <c r="K100" i="3"/>
  <c r="I100" i="3"/>
  <c r="D100" i="3"/>
  <c r="F100" i="3" s="1"/>
  <c r="C100" i="3"/>
  <c r="C95" i="3"/>
  <c r="L94" i="3"/>
  <c r="J94" i="3"/>
  <c r="H94" i="3"/>
  <c r="D94" i="3"/>
  <c r="F94" i="3" s="1"/>
  <c r="C94" i="3"/>
  <c r="C93" i="3"/>
  <c r="D93" i="3" s="1"/>
  <c r="F93" i="3" s="1"/>
  <c r="D92" i="3"/>
  <c r="F92" i="3" s="1"/>
  <c r="C92" i="3"/>
  <c r="I91" i="3"/>
  <c r="C91" i="3"/>
  <c r="D91" i="3" s="1"/>
  <c r="F91" i="3" s="1"/>
  <c r="H91" i="3" s="1"/>
  <c r="F90" i="3"/>
  <c r="D90" i="3"/>
  <c r="C90" i="3"/>
  <c r="D89" i="3"/>
  <c r="F89" i="3" s="1"/>
  <c r="C89" i="3"/>
  <c r="J88" i="3"/>
  <c r="I88" i="3"/>
  <c r="H88" i="3"/>
  <c r="F88" i="3"/>
  <c r="G88" i="3" s="1"/>
  <c r="D88" i="3"/>
  <c r="C88" i="3"/>
  <c r="C87" i="3"/>
  <c r="D87" i="3" s="1"/>
  <c r="F87" i="3" s="1"/>
  <c r="D86" i="3"/>
  <c r="F86" i="3" s="1"/>
  <c r="C86" i="3"/>
  <c r="C85" i="3"/>
  <c r="D85" i="3" s="1"/>
  <c r="F85" i="3" s="1"/>
  <c r="J85" i="3" s="1"/>
  <c r="D84" i="3"/>
  <c r="F84" i="3" s="1"/>
  <c r="C84" i="3"/>
  <c r="G83" i="3"/>
  <c r="C83" i="3"/>
  <c r="D83" i="3" s="1"/>
  <c r="F83" i="3" s="1"/>
  <c r="H83" i="3" s="1"/>
  <c r="D82" i="3"/>
  <c r="F82" i="3" s="1"/>
  <c r="C82" i="3"/>
  <c r="C81" i="3"/>
  <c r="D81" i="3" s="1"/>
  <c r="F81" i="3" s="1"/>
  <c r="D80" i="3"/>
  <c r="F80" i="3" s="1"/>
  <c r="C80" i="3"/>
  <c r="J79" i="3"/>
  <c r="I79" i="3"/>
  <c r="G79" i="3"/>
  <c r="F79" i="3"/>
  <c r="H79" i="3" s="1"/>
  <c r="C79" i="3"/>
  <c r="D79" i="3" s="1"/>
  <c r="D78" i="3"/>
  <c r="F78" i="3" s="1"/>
  <c r="C78" i="3"/>
  <c r="L77" i="3"/>
  <c r="D77" i="3"/>
  <c r="F77" i="3" s="1"/>
  <c r="J77" i="3" s="1"/>
  <c r="C77" i="3"/>
  <c r="C76" i="3"/>
  <c r="D76" i="3" s="1"/>
  <c r="C71" i="3"/>
  <c r="D71" i="3" s="1"/>
  <c r="F71" i="3" s="1"/>
  <c r="D70" i="3"/>
  <c r="F70" i="3" s="1"/>
  <c r="C70" i="3"/>
  <c r="C69" i="3"/>
  <c r="D69" i="3" s="1"/>
  <c r="F69" i="3" s="1"/>
  <c r="D68" i="3"/>
  <c r="F68" i="3" s="1"/>
  <c r="C68" i="3"/>
  <c r="C67" i="3"/>
  <c r="D67" i="3" s="1"/>
  <c r="F67" i="3" s="1"/>
  <c r="C66" i="3"/>
  <c r="D66" i="3" s="1"/>
  <c r="F66" i="3" s="1"/>
  <c r="C65" i="3"/>
  <c r="D65" i="3" s="1"/>
  <c r="F65" i="3" s="1"/>
  <c r="D64" i="3"/>
  <c r="F64" i="3" s="1"/>
  <c r="C64" i="3"/>
  <c r="I63" i="3"/>
  <c r="G63" i="3"/>
  <c r="F63" i="3"/>
  <c r="H63" i="3" s="1"/>
  <c r="D63" i="3"/>
  <c r="C63" i="3"/>
  <c r="D62" i="3"/>
  <c r="F62" i="3" s="1"/>
  <c r="C62" i="3"/>
  <c r="C61" i="3"/>
  <c r="D61" i="3" s="1"/>
  <c r="F61" i="3" s="1"/>
  <c r="D60" i="3"/>
  <c r="F60" i="3" s="1"/>
  <c r="C60" i="3"/>
  <c r="C59" i="3"/>
  <c r="D59" i="3" s="1"/>
  <c r="F59" i="3" s="1"/>
  <c r="C58" i="3"/>
  <c r="D58" i="3" s="1"/>
  <c r="F58" i="3" s="1"/>
  <c r="C57" i="3"/>
  <c r="D57" i="3" s="1"/>
  <c r="F57" i="3" s="1"/>
  <c r="D56" i="3"/>
  <c r="F56" i="3" s="1"/>
  <c r="C56" i="3"/>
  <c r="I55" i="3"/>
  <c r="G55" i="3"/>
  <c r="F55" i="3"/>
  <c r="H55" i="3" s="1"/>
  <c r="D55" i="3"/>
  <c r="C55" i="3"/>
  <c r="D54" i="3"/>
  <c r="F54" i="3" s="1"/>
  <c r="C54" i="3"/>
  <c r="C53" i="3"/>
  <c r="C52" i="3"/>
  <c r="D52" i="3" s="1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27" i="3"/>
  <c r="AA28" i="2"/>
  <c r="AA29" i="2"/>
  <c r="C102" i="2" s="1"/>
  <c r="AA30" i="2"/>
  <c r="AA31" i="2"/>
  <c r="AA32" i="2"/>
  <c r="AA33" i="2"/>
  <c r="AA34" i="2"/>
  <c r="AA35" i="2"/>
  <c r="C84" i="2" s="1"/>
  <c r="D84" i="2" s="1"/>
  <c r="F84" i="2" s="1"/>
  <c r="AA36" i="2"/>
  <c r="AA37" i="2"/>
  <c r="C158" i="2" s="1"/>
  <c r="D158" i="2" s="1"/>
  <c r="F158" i="2" s="1"/>
  <c r="AA38" i="2"/>
  <c r="AA39" i="2"/>
  <c r="AA40" i="2"/>
  <c r="AA41" i="2"/>
  <c r="C162" i="2" s="1"/>
  <c r="D162" i="2" s="1"/>
  <c r="F162" i="2" s="1"/>
  <c r="AA42" i="2"/>
  <c r="AA43" i="2"/>
  <c r="C164" i="2" s="1"/>
  <c r="D164" i="2" s="1"/>
  <c r="F164" i="2" s="1"/>
  <c r="AA44" i="2"/>
  <c r="AA45" i="2"/>
  <c r="C118" i="2" s="1"/>
  <c r="D118" i="2" s="1"/>
  <c r="F118" i="2" s="1"/>
  <c r="G118" i="2" s="1"/>
  <c r="AA46" i="2"/>
  <c r="C167" i="2" s="1"/>
  <c r="L167" i="2" s="1"/>
  <c r="AA27" i="2"/>
  <c r="C148" i="2" s="1"/>
  <c r="D148" i="2" s="1"/>
  <c r="C165" i="2"/>
  <c r="D165" i="2" s="1"/>
  <c r="F165" i="2" s="1"/>
  <c r="F163" i="2"/>
  <c r="C163" i="2"/>
  <c r="D163" i="2" s="1"/>
  <c r="C161" i="2"/>
  <c r="D161" i="2" s="1"/>
  <c r="F161" i="2" s="1"/>
  <c r="G161" i="2" s="1"/>
  <c r="H160" i="2"/>
  <c r="D160" i="2"/>
  <c r="F160" i="2" s="1"/>
  <c r="C160" i="2"/>
  <c r="C159" i="2"/>
  <c r="D159" i="2" s="1"/>
  <c r="F159" i="2" s="1"/>
  <c r="C157" i="2"/>
  <c r="D157" i="2" s="1"/>
  <c r="F157" i="2" s="1"/>
  <c r="C155" i="2"/>
  <c r="D155" i="2" s="1"/>
  <c r="F155" i="2" s="1"/>
  <c r="C154" i="2"/>
  <c r="D154" i="2" s="1"/>
  <c r="F154" i="2" s="1"/>
  <c r="C153" i="2"/>
  <c r="D153" i="2" s="1"/>
  <c r="F153" i="2" s="1"/>
  <c r="D152" i="2"/>
  <c r="F152" i="2" s="1"/>
  <c r="C152" i="2"/>
  <c r="J151" i="2"/>
  <c r="C151" i="2"/>
  <c r="D151" i="2" s="1"/>
  <c r="F151" i="2" s="1"/>
  <c r="C149" i="2"/>
  <c r="C143" i="2"/>
  <c r="D143" i="2" s="1"/>
  <c r="F143" i="2" s="1"/>
  <c r="F141" i="2"/>
  <c r="C141" i="2"/>
  <c r="D141" i="2" s="1"/>
  <c r="G140" i="2"/>
  <c r="C140" i="2"/>
  <c r="D140" i="2" s="1"/>
  <c r="F140" i="2" s="1"/>
  <c r="D139" i="2"/>
  <c r="F139" i="2" s="1"/>
  <c r="H139" i="2" s="1"/>
  <c r="C139" i="2"/>
  <c r="C138" i="2"/>
  <c r="D138" i="2" s="1"/>
  <c r="F138" i="2" s="1"/>
  <c r="C137" i="2"/>
  <c r="D137" i="2" s="1"/>
  <c r="F137" i="2" s="1"/>
  <c r="J137" i="2" s="1"/>
  <c r="C136" i="2"/>
  <c r="D136" i="2" s="1"/>
  <c r="F136" i="2" s="1"/>
  <c r="C135" i="2"/>
  <c r="D135" i="2" s="1"/>
  <c r="F135" i="2" s="1"/>
  <c r="C133" i="2"/>
  <c r="D133" i="2" s="1"/>
  <c r="F133" i="2" s="1"/>
  <c r="D132" i="2"/>
  <c r="F132" i="2" s="1"/>
  <c r="C132" i="2"/>
  <c r="D131" i="2"/>
  <c r="F131" i="2" s="1"/>
  <c r="I131" i="2" s="1"/>
  <c r="C131" i="2"/>
  <c r="C130" i="2"/>
  <c r="D130" i="2" s="1"/>
  <c r="F130" i="2" s="1"/>
  <c r="C129" i="2"/>
  <c r="D129" i="2" s="1"/>
  <c r="F129" i="2" s="1"/>
  <c r="D128" i="2"/>
  <c r="F128" i="2" s="1"/>
  <c r="C128" i="2"/>
  <c r="D127" i="2"/>
  <c r="F127" i="2" s="1"/>
  <c r="G127" i="2" s="1"/>
  <c r="C127" i="2"/>
  <c r="C125" i="2"/>
  <c r="C124" i="2"/>
  <c r="D124" i="2" s="1"/>
  <c r="C119" i="2"/>
  <c r="F117" i="2"/>
  <c r="H117" i="2" s="1"/>
  <c r="C117" i="2"/>
  <c r="D117" i="2" s="1"/>
  <c r="G115" i="2"/>
  <c r="C115" i="2"/>
  <c r="D115" i="2" s="1"/>
  <c r="F115" i="2" s="1"/>
  <c r="F114" i="2"/>
  <c r="D114" i="2"/>
  <c r="C114" i="2"/>
  <c r="I113" i="2"/>
  <c r="C113" i="2"/>
  <c r="D113" i="2" s="1"/>
  <c r="F113" i="2" s="1"/>
  <c r="C112" i="2"/>
  <c r="D112" i="2" s="1"/>
  <c r="F112" i="2" s="1"/>
  <c r="C111" i="2"/>
  <c r="D111" i="2" s="1"/>
  <c r="F111" i="2" s="1"/>
  <c r="H111" i="2" s="1"/>
  <c r="C109" i="2"/>
  <c r="D109" i="2" s="1"/>
  <c r="F109" i="2" s="1"/>
  <c r="C108" i="2"/>
  <c r="D108" i="2" s="1"/>
  <c r="F108" i="2" s="1"/>
  <c r="C107" i="2"/>
  <c r="D107" i="2" s="1"/>
  <c r="F107" i="2" s="1"/>
  <c r="C106" i="2"/>
  <c r="D106" i="2" s="1"/>
  <c r="F106" i="2" s="1"/>
  <c r="C105" i="2"/>
  <c r="D105" i="2" s="1"/>
  <c r="F105" i="2" s="1"/>
  <c r="D104" i="2"/>
  <c r="F104" i="2" s="1"/>
  <c r="C104" i="2"/>
  <c r="C103" i="2"/>
  <c r="D103" i="2" s="1"/>
  <c r="F103" i="2" s="1"/>
  <c r="H103" i="2" s="1"/>
  <c r="C101" i="2"/>
  <c r="C100" i="2"/>
  <c r="D100" i="2" s="1"/>
  <c r="C95" i="2"/>
  <c r="L95" i="2" s="1"/>
  <c r="C93" i="2"/>
  <c r="D93" i="2" s="1"/>
  <c r="F93" i="2" s="1"/>
  <c r="C91" i="2"/>
  <c r="D91" i="2" s="1"/>
  <c r="F91" i="2" s="1"/>
  <c r="C90" i="2"/>
  <c r="D90" i="2" s="1"/>
  <c r="F90" i="2" s="1"/>
  <c r="C89" i="2"/>
  <c r="D89" i="2" s="1"/>
  <c r="F89" i="2" s="1"/>
  <c r="C88" i="2"/>
  <c r="D88" i="2" s="1"/>
  <c r="F88" i="2" s="1"/>
  <c r="C87" i="2"/>
  <c r="D87" i="2" s="1"/>
  <c r="F87" i="2" s="1"/>
  <c r="C86" i="2"/>
  <c r="D86" i="2" s="1"/>
  <c r="F86" i="2" s="1"/>
  <c r="C85" i="2"/>
  <c r="D85" i="2" s="1"/>
  <c r="F85" i="2" s="1"/>
  <c r="D83" i="2"/>
  <c r="F83" i="2" s="1"/>
  <c r="H83" i="2" s="1"/>
  <c r="C83" i="2"/>
  <c r="C82" i="2"/>
  <c r="D82" i="2" s="1"/>
  <c r="F82" i="2" s="1"/>
  <c r="D81" i="2"/>
  <c r="F81" i="2" s="1"/>
  <c r="C81" i="2"/>
  <c r="C80" i="2"/>
  <c r="D80" i="2" s="1"/>
  <c r="F80" i="2" s="1"/>
  <c r="C79" i="2"/>
  <c r="D79" i="2" s="1"/>
  <c r="F79" i="2" s="1"/>
  <c r="D77" i="2"/>
  <c r="F77" i="2" s="1"/>
  <c r="C77" i="2"/>
  <c r="D76" i="2"/>
  <c r="F76" i="2" s="1"/>
  <c r="J76" i="2" s="1"/>
  <c r="C76" i="2"/>
  <c r="C71" i="2"/>
  <c r="H69" i="2"/>
  <c r="G69" i="2"/>
  <c r="C69" i="2"/>
  <c r="D69" i="2" s="1"/>
  <c r="F69" i="2" s="1"/>
  <c r="J69" i="2" s="1"/>
  <c r="C68" i="2"/>
  <c r="D68" i="2" s="1"/>
  <c r="F68" i="2" s="1"/>
  <c r="J68" i="2" s="1"/>
  <c r="I67" i="2"/>
  <c r="G67" i="2"/>
  <c r="C67" i="2"/>
  <c r="D67" i="2" s="1"/>
  <c r="F67" i="2" s="1"/>
  <c r="H67" i="2" s="1"/>
  <c r="D66" i="2"/>
  <c r="F66" i="2" s="1"/>
  <c r="C66" i="2"/>
  <c r="C65" i="2"/>
  <c r="D65" i="2" s="1"/>
  <c r="F65" i="2" s="1"/>
  <c r="D64" i="2"/>
  <c r="F64" i="2" s="1"/>
  <c r="C64" i="2"/>
  <c r="D63" i="2"/>
  <c r="F63" i="2" s="1"/>
  <c r="C63" i="2"/>
  <c r="C62" i="2"/>
  <c r="D62" i="2" s="1"/>
  <c r="F62" i="2" s="1"/>
  <c r="C61" i="2"/>
  <c r="D61" i="2" s="1"/>
  <c r="F61" i="2" s="1"/>
  <c r="C60" i="2"/>
  <c r="D60" i="2" s="1"/>
  <c r="F60" i="2" s="1"/>
  <c r="C59" i="2"/>
  <c r="D59" i="2" s="1"/>
  <c r="F59" i="2" s="1"/>
  <c r="C58" i="2"/>
  <c r="D58" i="2" s="1"/>
  <c r="F58" i="2" s="1"/>
  <c r="C57" i="2"/>
  <c r="D57" i="2" s="1"/>
  <c r="F57" i="2" s="1"/>
  <c r="D56" i="2"/>
  <c r="F56" i="2" s="1"/>
  <c r="C56" i="2"/>
  <c r="D55" i="2"/>
  <c r="F55" i="2" s="1"/>
  <c r="C55" i="2"/>
  <c r="C53" i="2"/>
  <c r="C52" i="2"/>
  <c r="D52" i="2" s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L167" i="1"/>
  <c r="L149" i="1"/>
  <c r="L150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E150" i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L148" i="1"/>
  <c r="J148" i="1"/>
  <c r="I148" i="1"/>
  <c r="H148" i="1"/>
  <c r="G148" i="1"/>
  <c r="G124" i="1"/>
  <c r="D148" i="1"/>
  <c r="C148" i="1"/>
  <c r="C100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L143" i="1"/>
  <c r="L119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25" i="1"/>
  <c r="L126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E126" i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M124" i="1"/>
  <c r="L124" i="1"/>
  <c r="J124" i="1"/>
  <c r="I124" i="1"/>
  <c r="H124" i="1"/>
  <c r="G100" i="1"/>
  <c r="F124" i="1"/>
  <c r="D124" i="1"/>
  <c r="C124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00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03" i="1"/>
  <c r="L101" i="1"/>
  <c r="L102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E102" i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L100" i="1"/>
  <c r="J100" i="1"/>
  <c r="I100" i="1"/>
  <c r="H100" i="1"/>
  <c r="F100" i="1"/>
  <c r="D100" i="1"/>
  <c r="C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76" i="1"/>
  <c r="L95" i="1"/>
  <c r="L79" i="1"/>
  <c r="L77" i="1"/>
  <c r="L78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E78" i="1"/>
  <c r="E79" i="1"/>
  <c r="E80" i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N70" i="1"/>
  <c r="N71" i="1"/>
  <c r="L76" i="1"/>
  <c r="I76" i="1"/>
  <c r="J76" i="1"/>
  <c r="H76" i="1"/>
  <c r="G76" i="1"/>
  <c r="D76" i="1"/>
  <c r="C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52" i="1"/>
  <c r="M71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2" i="1"/>
  <c r="L71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55" i="1"/>
  <c r="L70" i="1"/>
  <c r="L53" i="1"/>
  <c r="L54" i="1"/>
  <c r="L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52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I52" i="1"/>
  <c r="H52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F7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2" i="1"/>
  <c r="E54" i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53" i="1"/>
  <c r="D52" i="1"/>
  <c r="C53" i="1"/>
  <c r="C54" i="1"/>
  <c r="C55" i="1"/>
  <c r="D55" i="1" s="1"/>
  <c r="C56" i="1"/>
  <c r="C57" i="1"/>
  <c r="C58" i="1"/>
  <c r="D58" i="1" s="1"/>
  <c r="C59" i="1"/>
  <c r="C60" i="1"/>
  <c r="D60" i="1" s="1"/>
  <c r="C61" i="1"/>
  <c r="C62" i="1"/>
  <c r="C63" i="1"/>
  <c r="D63" i="1" s="1"/>
  <c r="C64" i="1"/>
  <c r="C65" i="1"/>
  <c r="C66" i="1"/>
  <c r="D66" i="1" s="1"/>
  <c r="C67" i="1"/>
  <c r="C68" i="1"/>
  <c r="D68" i="1" s="1"/>
  <c r="C69" i="1"/>
  <c r="C70" i="1"/>
  <c r="C71" i="1"/>
  <c r="D71" i="1" s="1"/>
  <c r="D53" i="1"/>
  <c r="D54" i="1"/>
  <c r="D56" i="1"/>
  <c r="D57" i="1"/>
  <c r="D59" i="1"/>
  <c r="D61" i="1"/>
  <c r="D62" i="1"/>
  <c r="D64" i="1"/>
  <c r="D65" i="1"/>
  <c r="D67" i="1"/>
  <c r="D69" i="1"/>
  <c r="D70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27" i="1"/>
  <c r="H23" i="4"/>
  <c r="E46" i="4" s="1"/>
  <c r="L46" i="4" s="1"/>
  <c r="H22" i="4"/>
  <c r="C45" i="4" s="1"/>
  <c r="J45" i="4" s="1"/>
  <c r="H21" i="4"/>
  <c r="D44" i="4" s="1"/>
  <c r="K44" i="4" s="1"/>
  <c r="H20" i="4"/>
  <c r="C43" i="4" s="1"/>
  <c r="J43" i="4" s="1"/>
  <c r="H19" i="4"/>
  <c r="G42" i="4" s="1"/>
  <c r="N42" i="4" s="1"/>
  <c r="H18" i="4"/>
  <c r="F41" i="4" s="1"/>
  <c r="M41" i="4" s="1"/>
  <c r="H17" i="4"/>
  <c r="E40" i="4" s="1"/>
  <c r="L40" i="4" s="1"/>
  <c r="H16" i="4"/>
  <c r="E39" i="4" s="1"/>
  <c r="L39" i="4" s="1"/>
  <c r="H15" i="4"/>
  <c r="C38" i="4" s="1"/>
  <c r="J38" i="4" s="1"/>
  <c r="H14" i="4"/>
  <c r="F37" i="4" s="1"/>
  <c r="M37" i="4" s="1"/>
  <c r="H13" i="4"/>
  <c r="D36" i="4" s="1"/>
  <c r="K36" i="4" s="1"/>
  <c r="H12" i="4"/>
  <c r="C35" i="4" s="1"/>
  <c r="J35" i="4" s="1"/>
  <c r="H11" i="4"/>
  <c r="F34" i="4" s="1"/>
  <c r="M34" i="4" s="1"/>
  <c r="H10" i="4"/>
  <c r="F33" i="4" s="1"/>
  <c r="M33" i="4" s="1"/>
  <c r="H9" i="4"/>
  <c r="E32" i="4" s="1"/>
  <c r="L32" i="4" s="1"/>
  <c r="H8" i="4"/>
  <c r="E31" i="4" s="1"/>
  <c r="L31" i="4" s="1"/>
  <c r="H7" i="4"/>
  <c r="C30" i="4" s="1"/>
  <c r="J30" i="4" s="1"/>
  <c r="H6" i="4"/>
  <c r="F29" i="4" s="1"/>
  <c r="M29" i="4" s="1"/>
  <c r="H5" i="4"/>
  <c r="D28" i="4" s="1"/>
  <c r="K28" i="4" s="1"/>
  <c r="L5" i="4"/>
  <c r="H4" i="4"/>
  <c r="H23" i="3"/>
  <c r="G46" i="3" s="1"/>
  <c r="N46" i="3" s="1"/>
  <c r="H22" i="3"/>
  <c r="G45" i="3" s="1"/>
  <c r="N45" i="3" s="1"/>
  <c r="H21" i="3"/>
  <c r="G44" i="3" s="1"/>
  <c r="N44" i="3" s="1"/>
  <c r="H20" i="3"/>
  <c r="F43" i="3" s="1"/>
  <c r="M43" i="3" s="1"/>
  <c r="H19" i="3"/>
  <c r="G42" i="3" s="1"/>
  <c r="N42" i="3" s="1"/>
  <c r="H18" i="3"/>
  <c r="H17" i="3"/>
  <c r="E40" i="3" s="1"/>
  <c r="L40" i="3" s="1"/>
  <c r="H16" i="3"/>
  <c r="H15" i="3"/>
  <c r="H14" i="3"/>
  <c r="H13" i="3"/>
  <c r="G36" i="3" s="1"/>
  <c r="N36" i="3" s="1"/>
  <c r="H12" i="3"/>
  <c r="H11" i="3"/>
  <c r="G34" i="3" s="1"/>
  <c r="N34" i="3" s="1"/>
  <c r="H10" i="3"/>
  <c r="H9" i="3"/>
  <c r="D32" i="3" s="1"/>
  <c r="K32" i="3" s="1"/>
  <c r="H8" i="3"/>
  <c r="H7" i="3"/>
  <c r="H6" i="3"/>
  <c r="H5" i="3"/>
  <c r="G28" i="3" s="1"/>
  <c r="N28" i="3" s="1"/>
  <c r="H4" i="3"/>
  <c r="F45" i="2"/>
  <c r="M45" i="2" s="1"/>
  <c r="E34" i="2"/>
  <c r="E42" i="2"/>
  <c r="D31" i="2"/>
  <c r="D39" i="2"/>
  <c r="C28" i="2"/>
  <c r="C36" i="2"/>
  <c r="C44" i="2"/>
  <c r="K5" i="2"/>
  <c r="E28" i="2" s="1"/>
  <c r="K6" i="2"/>
  <c r="C29" i="2" s="1"/>
  <c r="K7" i="2"/>
  <c r="C30" i="2" s="1"/>
  <c r="K8" i="2"/>
  <c r="K9" i="2"/>
  <c r="C32" i="2" s="1"/>
  <c r="K10" i="2"/>
  <c r="C33" i="2" s="1"/>
  <c r="K11" i="2"/>
  <c r="C34" i="2" s="1"/>
  <c r="K12" i="2"/>
  <c r="C35" i="2" s="1"/>
  <c r="K13" i="2"/>
  <c r="E36" i="2" s="1"/>
  <c r="K14" i="2"/>
  <c r="G37" i="2" s="1"/>
  <c r="K15" i="2"/>
  <c r="C38" i="2" s="1"/>
  <c r="K16" i="2"/>
  <c r="K17" i="2"/>
  <c r="C40" i="2" s="1"/>
  <c r="K18" i="2"/>
  <c r="C41" i="2" s="1"/>
  <c r="K19" i="2"/>
  <c r="C42" i="2" s="1"/>
  <c r="K20" i="2"/>
  <c r="C43" i="2" s="1"/>
  <c r="K21" i="2"/>
  <c r="E44" i="2" s="1"/>
  <c r="K4" i="2"/>
  <c r="L5" i="2" s="1"/>
  <c r="H5" i="2"/>
  <c r="H6" i="2"/>
  <c r="H7" i="2"/>
  <c r="H8" i="2"/>
  <c r="H9" i="2"/>
  <c r="G32" i="2" s="1"/>
  <c r="H10" i="2"/>
  <c r="H11" i="2"/>
  <c r="H12" i="2"/>
  <c r="H13" i="2"/>
  <c r="H14" i="2"/>
  <c r="H15" i="2"/>
  <c r="H16" i="2"/>
  <c r="H17" i="2"/>
  <c r="G40" i="2" s="1"/>
  <c r="H18" i="2"/>
  <c r="H19" i="2"/>
  <c r="H20" i="2"/>
  <c r="H21" i="2"/>
  <c r="H22" i="2"/>
  <c r="E45" i="2" s="1"/>
  <c r="L45" i="2" s="1"/>
  <c r="H23" i="2"/>
  <c r="E46" i="2" s="1"/>
  <c r="L46" i="2" s="1"/>
  <c r="H4" i="2"/>
  <c r="G27" i="2"/>
  <c r="C32" i="1"/>
  <c r="C40" i="1"/>
  <c r="D28" i="1"/>
  <c r="D31" i="1"/>
  <c r="D36" i="1"/>
  <c r="D39" i="1"/>
  <c r="D44" i="1"/>
  <c r="E32" i="1"/>
  <c r="E35" i="1"/>
  <c r="E40" i="1"/>
  <c r="E43" i="1"/>
  <c r="K4" i="1"/>
  <c r="K5" i="1"/>
  <c r="K6" i="1"/>
  <c r="D29" i="1" s="1"/>
  <c r="K7" i="1"/>
  <c r="C30" i="1" s="1"/>
  <c r="K8" i="1"/>
  <c r="K9" i="1"/>
  <c r="K10" i="1"/>
  <c r="D33" i="1" s="1"/>
  <c r="K11" i="1"/>
  <c r="K12" i="1"/>
  <c r="D35" i="1" s="1"/>
  <c r="K13" i="1"/>
  <c r="K14" i="1"/>
  <c r="D37" i="1" s="1"/>
  <c r="K15" i="1"/>
  <c r="K16" i="1"/>
  <c r="K17" i="1"/>
  <c r="K18" i="1"/>
  <c r="K19" i="1"/>
  <c r="K20" i="1"/>
  <c r="D43" i="1" s="1"/>
  <c r="K21" i="1"/>
  <c r="H5" i="1"/>
  <c r="H6" i="1"/>
  <c r="H7" i="1"/>
  <c r="H8" i="1"/>
  <c r="H9" i="1"/>
  <c r="H10" i="1"/>
  <c r="H11" i="1"/>
  <c r="H12" i="1"/>
  <c r="C35" i="1" s="1"/>
  <c r="H13" i="1"/>
  <c r="H14" i="1"/>
  <c r="H15" i="1"/>
  <c r="H16" i="1"/>
  <c r="H17" i="1"/>
  <c r="H18" i="1"/>
  <c r="H19" i="1"/>
  <c r="H20" i="1"/>
  <c r="C43" i="1" s="1"/>
  <c r="H21" i="1"/>
  <c r="H22" i="1"/>
  <c r="C45" i="1" s="1"/>
  <c r="J45" i="1" s="1"/>
  <c r="H23" i="1"/>
  <c r="F46" i="1" s="1"/>
  <c r="M46" i="1" s="1"/>
  <c r="H4" i="1"/>
  <c r="L149" i="4" l="1"/>
  <c r="I157" i="4"/>
  <c r="G157" i="4"/>
  <c r="H157" i="4"/>
  <c r="J115" i="4"/>
  <c r="I115" i="4"/>
  <c r="H115" i="4"/>
  <c r="G115" i="4"/>
  <c r="I117" i="4"/>
  <c r="H117" i="4"/>
  <c r="G117" i="4"/>
  <c r="L101" i="4"/>
  <c r="G101" i="4"/>
  <c r="I90" i="4"/>
  <c r="D149" i="4"/>
  <c r="F149" i="4" s="1"/>
  <c r="H90" i="4"/>
  <c r="J90" i="4"/>
  <c r="C131" i="4"/>
  <c r="D131" i="4" s="1"/>
  <c r="F131" i="4" s="1"/>
  <c r="I131" i="4" s="1"/>
  <c r="C156" i="4"/>
  <c r="D156" i="4" s="1"/>
  <c r="F156" i="4" s="1"/>
  <c r="I156" i="4" s="1"/>
  <c r="C159" i="4"/>
  <c r="D159" i="4" s="1"/>
  <c r="F159" i="4" s="1"/>
  <c r="H159" i="4" s="1"/>
  <c r="C167" i="4"/>
  <c r="L167" i="4" s="1"/>
  <c r="C60" i="4"/>
  <c r="D60" i="4" s="1"/>
  <c r="F60" i="4" s="1"/>
  <c r="J60" i="4" s="1"/>
  <c r="C67" i="4"/>
  <c r="D67" i="4" s="1"/>
  <c r="F67" i="4" s="1"/>
  <c r="C83" i="4"/>
  <c r="D83" i="4" s="1"/>
  <c r="F83" i="4" s="1"/>
  <c r="H83" i="4" s="1"/>
  <c r="C91" i="4"/>
  <c r="D91" i="4" s="1"/>
  <c r="F91" i="4" s="1"/>
  <c r="G91" i="4" s="1"/>
  <c r="C127" i="4"/>
  <c r="D127" i="4" s="1"/>
  <c r="F127" i="4" s="1"/>
  <c r="G127" i="4" s="1"/>
  <c r="C139" i="4"/>
  <c r="D139" i="4" s="1"/>
  <c r="F139" i="4" s="1"/>
  <c r="I139" i="4" s="1"/>
  <c r="C107" i="4"/>
  <c r="D107" i="4" s="1"/>
  <c r="F107" i="4" s="1"/>
  <c r="J107" i="4" s="1"/>
  <c r="C132" i="4"/>
  <c r="D132" i="4" s="1"/>
  <c r="F132" i="4" s="1"/>
  <c r="C68" i="4"/>
  <c r="D68" i="4" s="1"/>
  <c r="F68" i="4" s="1"/>
  <c r="H68" i="4" s="1"/>
  <c r="C116" i="4"/>
  <c r="D116" i="4" s="1"/>
  <c r="F116" i="4" s="1"/>
  <c r="G116" i="4" s="1"/>
  <c r="C140" i="4"/>
  <c r="D140" i="4" s="1"/>
  <c r="F140" i="4" s="1"/>
  <c r="I140" i="4" s="1"/>
  <c r="H142" i="4"/>
  <c r="F76" i="4"/>
  <c r="H76" i="4" s="1"/>
  <c r="E77" i="4"/>
  <c r="J56" i="4"/>
  <c r="I56" i="4"/>
  <c r="H56" i="4"/>
  <c r="G56" i="4"/>
  <c r="J59" i="4"/>
  <c r="I59" i="4"/>
  <c r="H59" i="4"/>
  <c r="J65" i="4"/>
  <c r="H65" i="4"/>
  <c r="G65" i="4"/>
  <c r="G59" i="4"/>
  <c r="J62" i="4"/>
  <c r="I62" i="4"/>
  <c r="G62" i="4"/>
  <c r="I65" i="4"/>
  <c r="L70" i="4"/>
  <c r="J70" i="4"/>
  <c r="H70" i="4"/>
  <c r="I70" i="4"/>
  <c r="G70" i="4"/>
  <c r="H80" i="4"/>
  <c r="G80" i="4"/>
  <c r="J80" i="4"/>
  <c r="I80" i="4"/>
  <c r="J84" i="4"/>
  <c r="I84" i="4"/>
  <c r="H84" i="4"/>
  <c r="G84" i="4"/>
  <c r="E53" i="4"/>
  <c r="J79" i="4"/>
  <c r="I79" i="4"/>
  <c r="H79" i="4"/>
  <c r="G79" i="4"/>
  <c r="J57" i="4"/>
  <c r="H57" i="4"/>
  <c r="G57" i="4"/>
  <c r="H62" i="4"/>
  <c r="J85" i="4"/>
  <c r="I85" i="4"/>
  <c r="H85" i="4"/>
  <c r="G85" i="4"/>
  <c r="L54" i="4"/>
  <c r="J54" i="4"/>
  <c r="I54" i="4"/>
  <c r="G54" i="4"/>
  <c r="G60" i="4"/>
  <c r="I60" i="4"/>
  <c r="H60" i="4"/>
  <c r="H63" i="4"/>
  <c r="G63" i="4"/>
  <c r="J63" i="4"/>
  <c r="I63" i="4"/>
  <c r="I66" i="4"/>
  <c r="H66" i="4"/>
  <c r="G66" i="4"/>
  <c r="J66" i="4"/>
  <c r="L76" i="4"/>
  <c r="H81" i="4"/>
  <c r="J81" i="4"/>
  <c r="I81" i="4"/>
  <c r="G81" i="4"/>
  <c r="H86" i="4"/>
  <c r="G86" i="4"/>
  <c r="I86" i="4"/>
  <c r="J86" i="4"/>
  <c r="J104" i="4"/>
  <c r="I104" i="4"/>
  <c r="H104" i="4"/>
  <c r="G104" i="4"/>
  <c r="H108" i="4"/>
  <c r="J108" i="4"/>
  <c r="G108" i="4"/>
  <c r="I108" i="4"/>
  <c r="I76" i="4"/>
  <c r="J92" i="4"/>
  <c r="I92" i="4"/>
  <c r="H92" i="4"/>
  <c r="G92" i="4"/>
  <c r="I111" i="4"/>
  <c r="G111" i="4"/>
  <c r="J111" i="4"/>
  <c r="H111" i="4"/>
  <c r="G52" i="4"/>
  <c r="I52" i="4"/>
  <c r="H52" i="4"/>
  <c r="H55" i="4"/>
  <c r="G55" i="4"/>
  <c r="J55" i="4"/>
  <c r="I55" i="4"/>
  <c r="H58" i="4"/>
  <c r="G58" i="4"/>
  <c r="J58" i="4"/>
  <c r="I58" i="4"/>
  <c r="J61" i="4"/>
  <c r="I61" i="4"/>
  <c r="H61" i="4"/>
  <c r="G61" i="4"/>
  <c r="J67" i="4"/>
  <c r="I67" i="4"/>
  <c r="G67" i="4"/>
  <c r="H67" i="4"/>
  <c r="H82" i="4"/>
  <c r="G82" i="4"/>
  <c r="J82" i="4"/>
  <c r="I82" i="4"/>
  <c r="J87" i="4"/>
  <c r="I87" i="4"/>
  <c r="H87" i="4"/>
  <c r="G87" i="4"/>
  <c r="I93" i="4"/>
  <c r="H93" i="4"/>
  <c r="J93" i="4"/>
  <c r="G93" i="4"/>
  <c r="J64" i="4"/>
  <c r="I64" i="4"/>
  <c r="H64" i="4"/>
  <c r="G64" i="4"/>
  <c r="G68" i="4"/>
  <c r="J68" i="4"/>
  <c r="I68" i="4"/>
  <c r="J88" i="4"/>
  <c r="G88" i="4"/>
  <c r="I88" i="4"/>
  <c r="H88" i="4"/>
  <c r="H138" i="4"/>
  <c r="G138" i="4"/>
  <c r="J138" i="4"/>
  <c r="I138" i="4"/>
  <c r="J161" i="4"/>
  <c r="I161" i="4"/>
  <c r="H161" i="4"/>
  <c r="G161" i="4"/>
  <c r="J69" i="4"/>
  <c r="I69" i="4"/>
  <c r="H69" i="4"/>
  <c r="G69" i="4"/>
  <c r="G78" i="4"/>
  <c r="J78" i="4"/>
  <c r="I78" i="4"/>
  <c r="H78" i="4"/>
  <c r="I89" i="4"/>
  <c r="H89" i="4"/>
  <c r="J89" i="4"/>
  <c r="G89" i="4"/>
  <c r="I94" i="4"/>
  <c r="G107" i="4"/>
  <c r="I109" i="4"/>
  <c r="H109" i="4"/>
  <c r="G109" i="4"/>
  <c r="G118" i="4"/>
  <c r="J118" i="4"/>
  <c r="H118" i="4"/>
  <c r="H154" i="4"/>
  <c r="J154" i="4"/>
  <c r="I154" i="4"/>
  <c r="J164" i="4"/>
  <c r="I164" i="4"/>
  <c r="H164" i="4"/>
  <c r="G164" i="4"/>
  <c r="D53" i="4"/>
  <c r="F53" i="4" s="1"/>
  <c r="D77" i="4"/>
  <c r="F77" i="4" s="1"/>
  <c r="F100" i="4"/>
  <c r="L100" i="4" s="1"/>
  <c r="E101" i="4"/>
  <c r="J106" i="4"/>
  <c r="H106" i="4"/>
  <c r="G106" i="4"/>
  <c r="I118" i="4"/>
  <c r="D125" i="4"/>
  <c r="F125" i="4" s="1"/>
  <c r="L125" i="4" s="1"/>
  <c r="I151" i="4"/>
  <c r="J151" i="4"/>
  <c r="H151" i="4"/>
  <c r="G151" i="4"/>
  <c r="G154" i="4"/>
  <c r="H162" i="4"/>
  <c r="J162" i="4"/>
  <c r="G162" i="4"/>
  <c r="D71" i="4"/>
  <c r="F71" i="4" s="1"/>
  <c r="J83" i="4"/>
  <c r="D119" i="4"/>
  <c r="F119" i="4" s="1"/>
  <c r="J129" i="4"/>
  <c r="I129" i="4"/>
  <c r="H129" i="4"/>
  <c r="G129" i="4"/>
  <c r="J131" i="4"/>
  <c r="G131" i="4"/>
  <c r="I134" i="4"/>
  <c r="J134" i="4"/>
  <c r="H134" i="4"/>
  <c r="G134" i="4"/>
  <c r="I150" i="4"/>
  <c r="H150" i="4"/>
  <c r="L150" i="4"/>
  <c r="I162" i="4"/>
  <c r="G103" i="4"/>
  <c r="I103" i="4"/>
  <c r="H103" i="4"/>
  <c r="E149" i="4"/>
  <c r="F148" i="4"/>
  <c r="I165" i="4"/>
  <c r="J165" i="4"/>
  <c r="H165" i="4"/>
  <c r="L52" i="4"/>
  <c r="K76" i="4"/>
  <c r="L78" i="4"/>
  <c r="J95" i="4"/>
  <c r="I95" i="4"/>
  <c r="G95" i="4"/>
  <c r="J103" i="4"/>
  <c r="J105" i="4"/>
  <c r="I105" i="4"/>
  <c r="H105" i="4"/>
  <c r="I133" i="4"/>
  <c r="H133" i="4"/>
  <c r="G135" i="4"/>
  <c r="J135" i="4"/>
  <c r="I135" i="4"/>
  <c r="H135" i="4"/>
  <c r="G150" i="4"/>
  <c r="J114" i="4"/>
  <c r="H114" i="4"/>
  <c r="G114" i="4"/>
  <c r="J137" i="4"/>
  <c r="I137" i="4"/>
  <c r="H137" i="4"/>
  <c r="G137" i="4"/>
  <c r="G152" i="4"/>
  <c r="J152" i="4"/>
  <c r="I152" i="4"/>
  <c r="H152" i="4"/>
  <c r="G105" i="4"/>
  <c r="I116" i="4"/>
  <c r="H116" i="4"/>
  <c r="J116" i="4"/>
  <c r="G133" i="4"/>
  <c r="J150" i="4"/>
  <c r="J153" i="4"/>
  <c r="I153" i="4"/>
  <c r="G153" i="4"/>
  <c r="H153" i="4"/>
  <c r="M76" i="4"/>
  <c r="H94" i="4"/>
  <c r="G94" i="4"/>
  <c r="L94" i="4"/>
  <c r="J101" i="4"/>
  <c r="I101" i="4"/>
  <c r="H101" i="4"/>
  <c r="G113" i="4"/>
  <c r="J113" i="4"/>
  <c r="I113" i="4"/>
  <c r="H113" i="4"/>
  <c r="D124" i="4"/>
  <c r="L126" i="4"/>
  <c r="I126" i="4"/>
  <c r="J126" i="4"/>
  <c r="H126" i="4"/>
  <c r="G126" i="4"/>
  <c r="J128" i="4"/>
  <c r="I128" i="4"/>
  <c r="G128" i="4"/>
  <c r="H128" i="4"/>
  <c r="H139" i="4"/>
  <c r="G139" i="4"/>
  <c r="I107" i="4"/>
  <c r="H107" i="4"/>
  <c r="J112" i="4"/>
  <c r="I112" i="4"/>
  <c r="G112" i="4"/>
  <c r="H130" i="4"/>
  <c r="G130" i="4"/>
  <c r="J130" i="4"/>
  <c r="I130" i="4"/>
  <c r="J136" i="4"/>
  <c r="I136" i="4"/>
  <c r="G136" i="4"/>
  <c r="H136" i="4"/>
  <c r="J132" i="4"/>
  <c r="I141" i="4"/>
  <c r="H141" i="4"/>
  <c r="J156" i="4"/>
  <c r="J160" i="4"/>
  <c r="G160" i="4"/>
  <c r="H163" i="4"/>
  <c r="G163" i="4"/>
  <c r="J117" i="4"/>
  <c r="H127" i="4"/>
  <c r="G141" i="4"/>
  <c r="L143" i="4"/>
  <c r="D143" i="4"/>
  <c r="F143" i="4" s="1"/>
  <c r="G156" i="4"/>
  <c r="J157" i="4"/>
  <c r="I160" i="4"/>
  <c r="I163" i="4"/>
  <c r="D166" i="4"/>
  <c r="F166" i="4" s="1"/>
  <c r="D102" i="4"/>
  <c r="F102" i="4" s="1"/>
  <c r="I127" i="4"/>
  <c r="J141" i="4"/>
  <c r="H155" i="4"/>
  <c r="G155" i="4"/>
  <c r="J163" i="4"/>
  <c r="G142" i="4"/>
  <c r="I155" i="4"/>
  <c r="I158" i="4"/>
  <c r="H158" i="4"/>
  <c r="G158" i="4"/>
  <c r="G159" i="4"/>
  <c r="J159" i="4"/>
  <c r="I159" i="4"/>
  <c r="D167" i="4"/>
  <c r="F167" i="4" s="1"/>
  <c r="J59" i="3"/>
  <c r="I59" i="3"/>
  <c r="H59" i="3"/>
  <c r="G59" i="3"/>
  <c r="H105" i="3"/>
  <c r="J105" i="3"/>
  <c r="G105" i="3"/>
  <c r="I105" i="3"/>
  <c r="G68" i="3"/>
  <c r="J68" i="3"/>
  <c r="I68" i="3"/>
  <c r="H68" i="3"/>
  <c r="I84" i="3"/>
  <c r="G84" i="3"/>
  <c r="J84" i="3"/>
  <c r="H84" i="3"/>
  <c r="I101" i="3"/>
  <c r="H101" i="3"/>
  <c r="G101" i="3"/>
  <c r="J101" i="3"/>
  <c r="L101" i="3"/>
  <c r="J57" i="3"/>
  <c r="I57" i="3"/>
  <c r="H57" i="3"/>
  <c r="G57" i="3"/>
  <c r="G60" i="3"/>
  <c r="J60" i="3"/>
  <c r="I60" i="3"/>
  <c r="H60" i="3"/>
  <c r="F52" i="3"/>
  <c r="E53" i="3"/>
  <c r="J61" i="3"/>
  <c r="I61" i="3"/>
  <c r="H61" i="3"/>
  <c r="G61" i="3"/>
  <c r="I78" i="3"/>
  <c r="L78" i="3"/>
  <c r="J78" i="3"/>
  <c r="H78" i="3"/>
  <c r="G78" i="3"/>
  <c r="J81" i="3"/>
  <c r="H81" i="3"/>
  <c r="G81" i="3"/>
  <c r="I81" i="3"/>
  <c r="I66" i="3"/>
  <c r="H66" i="3"/>
  <c r="G66" i="3"/>
  <c r="J66" i="3"/>
  <c r="J69" i="3"/>
  <c r="I69" i="3"/>
  <c r="H69" i="3"/>
  <c r="G69" i="3"/>
  <c r="G80" i="3"/>
  <c r="H80" i="3"/>
  <c r="I80" i="3"/>
  <c r="J80" i="3"/>
  <c r="J64" i="3"/>
  <c r="I64" i="3"/>
  <c r="H64" i="3"/>
  <c r="G64" i="3"/>
  <c r="J70" i="3"/>
  <c r="I70" i="3"/>
  <c r="H70" i="3"/>
  <c r="G70" i="3"/>
  <c r="I86" i="3"/>
  <c r="G86" i="3"/>
  <c r="J86" i="3"/>
  <c r="H86" i="3"/>
  <c r="I92" i="3"/>
  <c r="H92" i="3"/>
  <c r="G92" i="3"/>
  <c r="J92" i="3"/>
  <c r="H138" i="3"/>
  <c r="G138" i="3"/>
  <c r="J138" i="3"/>
  <c r="I138" i="3"/>
  <c r="J56" i="3"/>
  <c r="I56" i="3"/>
  <c r="H56" i="3"/>
  <c r="G56" i="3"/>
  <c r="J62" i="3"/>
  <c r="I62" i="3"/>
  <c r="H62" i="3"/>
  <c r="G62" i="3"/>
  <c r="J65" i="3"/>
  <c r="I65" i="3"/>
  <c r="G65" i="3"/>
  <c r="H65" i="3"/>
  <c r="G71" i="3"/>
  <c r="J71" i="3"/>
  <c r="I71" i="3"/>
  <c r="H71" i="3"/>
  <c r="I82" i="3"/>
  <c r="G82" i="3"/>
  <c r="J82" i="3"/>
  <c r="H82" i="3"/>
  <c r="J87" i="3"/>
  <c r="H87" i="3"/>
  <c r="I87" i="3"/>
  <c r="G87" i="3"/>
  <c r="E77" i="3"/>
  <c r="F76" i="3"/>
  <c r="L54" i="3"/>
  <c r="J54" i="3"/>
  <c r="I54" i="3"/>
  <c r="H54" i="3"/>
  <c r="G54" i="3"/>
  <c r="I58" i="3"/>
  <c r="H58" i="3"/>
  <c r="G58" i="3"/>
  <c r="J58" i="3"/>
  <c r="J67" i="3"/>
  <c r="I67" i="3"/>
  <c r="H67" i="3"/>
  <c r="G67" i="3"/>
  <c r="J89" i="3"/>
  <c r="H89" i="3"/>
  <c r="G89" i="3"/>
  <c r="J90" i="3"/>
  <c r="I90" i="3"/>
  <c r="J115" i="3"/>
  <c r="I115" i="3"/>
  <c r="G115" i="3"/>
  <c r="J128" i="3"/>
  <c r="I128" i="3"/>
  <c r="G128" i="3"/>
  <c r="H128" i="3"/>
  <c r="D53" i="3"/>
  <c r="F53" i="3" s="1"/>
  <c r="J55" i="3"/>
  <c r="J63" i="3"/>
  <c r="L71" i="3"/>
  <c r="H77" i="3"/>
  <c r="I83" i="3"/>
  <c r="G85" i="3"/>
  <c r="G90" i="3"/>
  <c r="J91" i="3"/>
  <c r="G103" i="3"/>
  <c r="J103" i="3"/>
  <c r="H103" i="3"/>
  <c r="H115" i="3"/>
  <c r="G77" i="3"/>
  <c r="I117" i="3"/>
  <c r="J117" i="3"/>
  <c r="H117" i="3"/>
  <c r="G117" i="3"/>
  <c r="I141" i="3"/>
  <c r="H141" i="3"/>
  <c r="J141" i="3"/>
  <c r="G141" i="3"/>
  <c r="L76" i="3"/>
  <c r="I77" i="3"/>
  <c r="J83" i="3"/>
  <c r="H85" i="3"/>
  <c r="I89" i="3"/>
  <c r="H90" i="3"/>
  <c r="I103" i="3"/>
  <c r="G142" i="3"/>
  <c r="I142" i="3"/>
  <c r="J142" i="3"/>
  <c r="H142" i="3"/>
  <c r="G151" i="3"/>
  <c r="J151" i="3"/>
  <c r="I151" i="3"/>
  <c r="H151" i="3"/>
  <c r="J161" i="3"/>
  <c r="I161" i="3"/>
  <c r="H161" i="3"/>
  <c r="G161" i="3"/>
  <c r="I85" i="3"/>
  <c r="I94" i="3"/>
  <c r="G94" i="3"/>
  <c r="E102" i="3"/>
  <c r="J112" i="3"/>
  <c r="G112" i="3"/>
  <c r="I112" i="3"/>
  <c r="J129" i="3"/>
  <c r="H129" i="3"/>
  <c r="G129" i="3"/>
  <c r="I133" i="3"/>
  <c r="H133" i="3"/>
  <c r="G133" i="3"/>
  <c r="J136" i="3"/>
  <c r="I136" i="3"/>
  <c r="G136" i="3"/>
  <c r="H136" i="3"/>
  <c r="L143" i="3"/>
  <c r="D143" i="3"/>
  <c r="F143" i="3" s="1"/>
  <c r="J93" i="3"/>
  <c r="H93" i="3"/>
  <c r="J114" i="3"/>
  <c r="H114" i="3"/>
  <c r="G114" i="3"/>
  <c r="I116" i="3"/>
  <c r="H116" i="3"/>
  <c r="J116" i="3"/>
  <c r="J137" i="3"/>
  <c r="I137" i="3"/>
  <c r="H137" i="3"/>
  <c r="F148" i="3"/>
  <c r="E149" i="3"/>
  <c r="I158" i="3"/>
  <c r="H158" i="3"/>
  <c r="G158" i="3"/>
  <c r="J158" i="3"/>
  <c r="I165" i="3"/>
  <c r="J165" i="3"/>
  <c r="H165" i="3"/>
  <c r="G165" i="3"/>
  <c r="L52" i="3"/>
  <c r="L70" i="3"/>
  <c r="L100" i="3"/>
  <c r="K101" i="3"/>
  <c r="I114" i="3"/>
  <c r="G116" i="3"/>
  <c r="I125" i="3"/>
  <c r="H125" i="3"/>
  <c r="J125" i="3"/>
  <c r="G125" i="3"/>
  <c r="I134" i="3"/>
  <c r="J134" i="3"/>
  <c r="H134" i="3"/>
  <c r="G137" i="3"/>
  <c r="J153" i="3"/>
  <c r="I153" i="3"/>
  <c r="H153" i="3"/>
  <c r="G153" i="3"/>
  <c r="G159" i="3"/>
  <c r="J159" i="3"/>
  <c r="I159" i="3"/>
  <c r="G93" i="3"/>
  <c r="H100" i="3"/>
  <c r="J100" i="3"/>
  <c r="J104" i="3"/>
  <c r="G104" i="3"/>
  <c r="I104" i="3"/>
  <c r="H106" i="3"/>
  <c r="I106" i="3"/>
  <c r="G106" i="3"/>
  <c r="I109" i="3"/>
  <c r="G109" i="3"/>
  <c r="J109" i="3"/>
  <c r="J111" i="3"/>
  <c r="I111" i="3"/>
  <c r="G111" i="3"/>
  <c r="J119" i="3"/>
  <c r="I119" i="3"/>
  <c r="G119" i="3"/>
  <c r="H119" i="3"/>
  <c r="H130" i="3"/>
  <c r="G130" i="3"/>
  <c r="I130" i="3"/>
  <c r="H154" i="3"/>
  <c r="J154" i="3"/>
  <c r="I154" i="3"/>
  <c r="G154" i="3"/>
  <c r="G91" i="3"/>
  <c r="I93" i="3"/>
  <c r="L95" i="3"/>
  <c r="D95" i="3"/>
  <c r="F95" i="3" s="1"/>
  <c r="G100" i="3"/>
  <c r="H104" i="3"/>
  <c r="H109" i="3"/>
  <c r="H113" i="3"/>
  <c r="G113" i="3"/>
  <c r="J113" i="3"/>
  <c r="L125" i="3"/>
  <c r="J130" i="3"/>
  <c r="I135" i="3"/>
  <c r="J139" i="3"/>
  <c r="H139" i="3"/>
  <c r="J164" i="3"/>
  <c r="I164" i="3"/>
  <c r="H164" i="3"/>
  <c r="M124" i="3"/>
  <c r="K124" i="3"/>
  <c r="E126" i="3"/>
  <c r="J135" i="3"/>
  <c r="L148" i="3"/>
  <c r="H118" i="3"/>
  <c r="H124" i="3"/>
  <c r="I139" i="3"/>
  <c r="H140" i="3"/>
  <c r="D150" i="3"/>
  <c r="F150" i="3" s="1"/>
  <c r="J160" i="3"/>
  <c r="G160" i="3"/>
  <c r="G164" i="3"/>
  <c r="M100" i="3"/>
  <c r="I108" i="3"/>
  <c r="H108" i="3"/>
  <c r="I118" i="3"/>
  <c r="I124" i="3"/>
  <c r="H127" i="3"/>
  <c r="I140" i="3"/>
  <c r="J156" i="3"/>
  <c r="I156" i="3"/>
  <c r="H156" i="3"/>
  <c r="H163" i="3"/>
  <c r="G163" i="3"/>
  <c r="D102" i="3"/>
  <c r="F102" i="3" s="1"/>
  <c r="L102" i="3" s="1"/>
  <c r="G107" i="3"/>
  <c r="J118" i="3"/>
  <c r="I127" i="3"/>
  <c r="J131" i="3"/>
  <c r="H131" i="3"/>
  <c r="I160" i="3"/>
  <c r="I163" i="3"/>
  <c r="D166" i="3"/>
  <c r="F166" i="3" s="1"/>
  <c r="I149" i="3"/>
  <c r="L149" i="3"/>
  <c r="J152" i="3"/>
  <c r="G152" i="3"/>
  <c r="H162" i="3"/>
  <c r="J162" i="3"/>
  <c r="J108" i="3"/>
  <c r="H110" i="3"/>
  <c r="I131" i="3"/>
  <c r="G149" i="3"/>
  <c r="H152" i="3"/>
  <c r="H155" i="3"/>
  <c r="G155" i="3"/>
  <c r="G162" i="3"/>
  <c r="D126" i="3"/>
  <c r="F126" i="3" s="1"/>
  <c r="D167" i="3"/>
  <c r="F167" i="3" s="1"/>
  <c r="H89" i="2"/>
  <c r="I89" i="2"/>
  <c r="J89" i="2"/>
  <c r="G106" i="2"/>
  <c r="J106" i="2"/>
  <c r="I106" i="2"/>
  <c r="J77" i="2"/>
  <c r="H77" i="2"/>
  <c r="C94" i="2"/>
  <c r="D94" i="2" s="1"/>
  <c r="F94" i="2" s="1"/>
  <c r="L94" i="2" s="1"/>
  <c r="L143" i="2"/>
  <c r="J67" i="2"/>
  <c r="I69" i="2"/>
  <c r="D95" i="2"/>
  <c r="F95" i="2" s="1"/>
  <c r="C150" i="2"/>
  <c r="C156" i="2"/>
  <c r="D156" i="2" s="1"/>
  <c r="F156" i="2" s="1"/>
  <c r="G156" i="2" s="1"/>
  <c r="C166" i="2"/>
  <c r="C54" i="2"/>
  <c r="D54" i="2" s="1"/>
  <c r="F54" i="2" s="1"/>
  <c r="J54" i="2" s="1"/>
  <c r="C70" i="2"/>
  <c r="D70" i="2" s="1"/>
  <c r="F70" i="2" s="1"/>
  <c r="C134" i="2"/>
  <c r="D134" i="2" s="1"/>
  <c r="F134" i="2" s="1"/>
  <c r="C78" i="2"/>
  <c r="C110" i="2"/>
  <c r="D110" i="2" s="1"/>
  <c r="F110" i="2" s="1"/>
  <c r="C116" i="2"/>
  <c r="D116" i="2" s="1"/>
  <c r="F116" i="2" s="1"/>
  <c r="C126" i="2"/>
  <c r="D126" i="2" s="1"/>
  <c r="F126" i="2" s="1"/>
  <c r="C142" i="2"/>
  <c r="D142" i="2" s="1"/>
  <c r="F142" i="2" s="1"/>
  <c r="J142" i="2" s="1"/>
  <c r="C92" i="2"/>
  <c r="D92" i="2" s="1"/>
  <c r="F92" i="2" s="1"/>
  <c r="J92" i="2" s="1"/>
  <c r="H65" i="2"/>
  <c r="J65" i="2"/>
  <c r="I65" i="2"/>
  <c r="G65" i="2"/>
  <c r="J88" i="2"/>
  <c r="I88" i="2"/>
  <c r="H88" i="2"/>
  <c r="G88" i="2"/>
  <c r="I55" i="2"/>
  <c r="G55" i="2"/>
  <c r="J55" i="2"/>
  <c r="H55" i="2"/>
  <c r="I66" i="2"/>
  <c r="J66" i="2"/>
  <c r="H66" i="2"/>
  <c r="G66" i="2"/>
  <c r="J62" i="2"/>
  <c r="I62" i="2"/>
  <c r="H62" i="2"/>
  <c r="G62" i="2"/>
  <c r="J60" i="2"/>
  <c r="I60" i="2"/>
  <c r="H60" i="2"/>
  <c r="G60" i="2"/>
  <c r="I70" i="2"/>
  <c r="G70" i="2"/>
  <c r="H70" i="2"/>
  <c r="L70" i="2"/>
  <c r="J70" i="2"/>
  <c r="H61" i="2"/>
  <c r="G61" i="2"/>
  <c r="I61" i="2"/>
  <c r="J61" i="2"/>
  <c r="J79" i="2"/>
  <c r="I79" i="2"/>
  <c r="G79" i="2"/>
  <c r="H79" i="2"/>
  <c r="I56" i="2"/>
  <c r="H56" i="2"/>
  <c r="G56" i="2"/>
  <c r="J56" i="2"/>
  <c r="E53" i="2"/>
  <c r="F52" i="2"/>
  <c r="J57" i="2"/>
  <c r="I57" i="2"/>
  <c r="H57" i="2"/>
  <c r="G57" i="2"/>
  <c r="G63" i="2"/>
  <c r="J63" i="2"/>
  <c r="I63" i="2"/>
  <c r="H63" i="2"/>
  <c r="I85" i="2"/>
  <c r="H85" i="2"/>
  <c r="G85" i="2"/>
  <c r="J85" i="2"/>
  <c r="G58" i="2"/>
  <c r="J58" i="2"/>
  <c r="H58" i="2"/>
  <c r="I58" i="2"/>
  <c r="J59" i="2"/>
  <c r="I59" i="2"/>
  <c r="H59" i="2"/>
  <c r="G59" i="2"/>
  <c r="I64" i="2"/>
  <c r="H64" i="2"/>
  <c r="G64" i="2"/>
  <c r="J64" i="2"/>
  <c r="J87" i="2"/>
  <c r="I87" i="2"/>
  <c r="G87" i="2"/>
  <c r="H87" i="2"/>
  <c r="I116" i="2"/>
  <c r="H116" i="2"/>
  <c r="J116" i="2"/>
  <c r="G116" i="2"/>
  <c r="J82" i="2"/>
  <c r="H82" i="2"/>
  <c r="G86" i="2"/>
  <c r="J86" i="2"/>
  <c r="H109" i="2"/>
  <c r="J109" i="2"/>
  <c r="I109" i="2"/>
  <c r="G109" i="2"/>
  <c r="J114" i="2"/>
  <c r="G114" i="2"/>
  <c r="I114" i="2"/>
  <c r="H114" i="2"/>
  <c r="J163" i="2"/>
  <c r="H163" i="2"/>
  <c r="G163" i="2"/>
  <c r="I163" i="2"/>
  <c r="G83" i="2"/>
  <c r="L101" i="2"/>
  <c r="D101" i="2"/>
  <c r="F101" i="2" s="1"/>
  <c r="J115" i="2"/>
  <c r="I115" i="2"/>
  <c r="H115" i="2"/>
  <c r="I133" i="2"/>
  <c r="H133" i="2"/>
  <c r="J133" i="2"/>
  <c r="G133" i="2"/>
  <c r="H137" i="2"/>
  <c r="G137" i="2"/>
  <c r="I137" i="2"/>
  <c r="I140" i="2"/>
  <c r="H140" i="2"/>
  <c r="J140" i="2"/>
  <c r="J143" i="2"/>
  <c r="I143" i="2"/>
  <c r="G143" i="2"/>
  <c r="H143" i="2"/>
  <c r="J80" i="2"/>
  <c r="H80" i="2"/>
  <c r="H81" i="2"/>
  <c r="G81" i="2"/>
  <c r="G82" i="2"/>
  <c r="H86" i="2"/>
  <c r="J91" i="2"/>
  <c r="I91" i="2"/>
  <c r="J95" i="2"/>
  <c r="I95" i="2"/>
  <c r="H95" i="2"/>
  <c r="G95" i="2"/>
  <c r="I104" i="2"/>
  <c r="J104" i="2"/>
  <c r="H104" i="2"/>
  <c r="G104" i="2"/>
  <c r="I112" i="2"/>
  <c r="G112" i="2"/>
  <c r="J112" i="2"/>
  <c r="L119" i="2"/>
  <c r="D119" i="2"/>
  <c r="F119" i="2" s="1"/>
  <c r="I157" i="2"/>
  <c r="H157" i="2"/>
  <c r="J157" i="2"/>
  <c r="G157" i="2"/>
  <c r="J83" i="2"/>
  <c r="I83" i="2"/>
  <c r="D53" i="2"/>
  <c r="F53" i="2" s="1"/>
  <c r="L53" i="2" s="1"/>
  <c r="G80" i="2"/>
  <c r="I81" i="2"/>
  <c r="I82" i="2"/>
  <c r="I86" i="2"/>
  <c r="G91" i="2"/>
  <c r="J93" i="2"/>
  <c r="I93" i="2"/>
  <c r="H93" i="2"/>
  <c r="G93" i="2"/>
  <c r="J107" i="2"/>
  <c r="I107" i="2"/>
  <c r="H107" i="2"/>
  <c r="H112" i="2"/>
  <c r="L71" i="2"/>
  <c r="D71" i="2"/>
  <c r="F71" i="2" s="1"/>
  <c r="D78" i="2"/>
  <c r="F78" i="2" s="1"/>
  <c r="I80" i="2"/>
  <c r="J81" i="2"/>
  <c r="H91" i="2"/>
  <c r="H105" i="2"/>
  <c r="J105" i="2"/>
  <c r="I105" i="2"/>
  <c r="G105" i="2"/>
  <c r="G107" i="2"/>
  <c r="H113" i="2"/>
  <c r="G113" i="2"/>
  <c r="J113" i="2"/>
  <c r="J153" i="2"/>
  <c r="I153" i="2"/>
  <c r="H153" i="2"/>
  <c r="G153" i="2"/>
  <c r="I158" i="2"/>
  <c r="H158" i="2"/>
  <c r="J158" i="2"/>
  <c r="G158" i="2"/>
  <c r="I165" i="2"/>
  <c r="H165" i="2"/>
  <c r="J165" i="2"/>
  <c r="G165" i="2"/>
  <c r="L76" i="2"/>
  <c r="I84" i="2"/>
  <c r="H84" i="2"/>
  <c r="J90" i="2"/>
  <c r="I90" i="2"/>
  <c r="H90" i="2"/>
  <c r="G90" i="2"/>
  <c r="F100" i="2"/>
  <c r="E101" i="2"/>
  <c r="D125" i="2"/>
  <c r="F125" i="2" s="1"/>
  <c r="H154" i="2"/>
  <c r="G154" i="2"/>
  <c r="I154" i="2"/>
  <c r="J154" i="2"/>
  <c r="L52" i="2"/>
  <c r="I76" i="2"/>
  <c r="H76" i="2"/>
  <c r="E77" i="2"/>
  <c r="G84" i="2"/>
  <c r="G92" i="2"/>
  <c r="I108" i="2"/>
  <c r="J108" i="2"/>
  <c r="H108" i="2"/>
  <c r="G108" i="2"/>
  <c r="H162" i="2"/>
  <c r="G162" i="2"/>
  <c r="I162" i="2"/>
  <c r="J162" i="2"/>
  <c r="I68" i="2"/>
  <c r="G68" i="2"/>
  <c r="H68" i="2"/>
  <c r="G76" i="2"/>
  <c r="L77" i="2"/>
  <c r="I77" i="2"/>
  <c r="G77" i="2"/>
  <c r="J84" i="2"/>
  <c r="G103" i="2"/>
  <c r="J103" i="2"/>
  <c r="I103" i="2"/>
  <c r="J155" i="2"/>
  <c r="H155" i="2"/>
  <c r="G155" i="2"/>
  <c r="I155" i="2"/>
  <c r="F124" i="2"/>
  <c r="E125" i="2"/>
  <c r="J130" i="2"/>
  <c r="H130" i="2"/>
  <c r="G130" i="2"/>
  <c r="J136" i="2"/>
  <c r="I136" i="2"/>
  <c r="J156" i="2"/>
  <c r="G159" i="2"/>
  <c r="H159" i="2"/>
  <c r="G117" i="2"/>
  <c r="I130" i="2"/>
  <c r="G136" i="2"/>
  <c r="J139" i="2"/>
  <c r="G139" i="2"/>
  <c r="D149" i="2"/>
  <c r="F149" i="2" s="1"/>
  <c r="L149" i="2" s="1"/>
  <c r="I117" i="2"/>
  <c r="H118" i="2"/>
  <c r="J128" i="2"/>
  <c r="I128" i="2"/>
  <c r="H129" i="2"/>
  <c r="G129" i="2"/>
  <c r="I129" i="2"/>
  <c r="I132" i="2"/>
  <c r="H132" i="2"/>
  <c r="J132" i="2"/>
  <c r="H136" i="2"/>
  <c r="J152" i="2"/>
  <c r="I152" i="2"/>
  <c r="G152" i="2"/>
  <c r="I159" i="2"/>
  <c r="J117" i="2"/>
  <c r="I118" i="2"/>
  <c r="J129" i="2"/>
  <c r="G132" i="2"/>
  <c r="J135" i="2"/>
  <c r="I135" i="2"/>
  <c r="G135" i="2"/>
  <c r="I139" i="2"/>
  <c r="J159" i="2"/>
  <c r="J161" i="2"/>
  <c r="I161" i="2"/>
  <c r="J111" i="2"/>
  <c r="I111" i="2"/>
  <c r="J118" i="2"/>
  <c r="H127" i="2"/>
  <c r="G128" i="2"/>
  <c r="J138" i="2"/>
  <c r="H138" i="2"/>
  <c r="G138" i="2"/>
  <c r="I141" i="2"/>
  <c r="H141" i="2"/>
  <c r="F148" i="2"/>
  <c r="E149" i="2"/>
  <c r="G151" i="2"/>
  <c r="H151" i="2"/>
  <c r="H152" i="2"/>
  <c r="J164" i="2"/>
  <c r="G164" i="2"/>
  <c r="G89" i="2"/>
  <c r="L124" i="2"/>
  <c r="I127" i="2"/>
  <c r="H128" i="2"/>
  <c r="J131" i="2"/>
  <c r="G131" i="2"/>
  <c r="H134" i="2"/>
  <c r="H135" i="2"/>
  <c r="I138" i="2"/>
  <c r="G141" i="2"/>
  <c r="H161" i="2"/>
  <c r="H164" i="2"/>
  <c r="D102" i="2"/>
  <c r="F102" i="2" s="1"/>
  <c r="L102" i="2" s="1"/>
  <c r="H106" i="2"/>
  <c r="H110" i="2"/>
  <c r="G111" i="2"/>
  <c r="J127" i="2"/>
  <c r="H131" i="2"/>
  <c r="J141" i="2"/>
  <c r="I151" i="2"/>
  <c r="J160" i="2"/>
  <c r="I160" i="2"/>
  <c r="G160" i="2"/>
  <c r="I164" i="2"/>
  <c r="D167" i="2"/>
  <c r="F167" i="2" s="1"/>
  <c r="D150" i="2"/>
  <c r="F150" i="2" s="1"/>
  <c r="D166" i="2"/>
  <c r="F166" i="2" s="1"/>
  <c r="E125" i="1"/>
  <c r="E101" i="1"/>
  <c r="E77" i="1"/>
  <c r="F76" i="1"/>
  <c r="K76" i="1"/>
  <c r="L94" i="1"/>
  <c r="H32" i="2"/>
  <c r="M4" i="2"/>
  <c r="N4" i="2" s="1"/>
  <c r="M5" i="2"/>
  <c r="H43" i="2"/>
  <c r="F45" i="1"/>
  <c r="M45" i="1" s="1"/>
  <c r="G40" i="1"/>
  <c r="N40" i="1" s="1"/>
  <c r="G32" i="1"/>
  <c r="N32" i="1" s="1"/>
  <c r="M32" i="1"/>
  <c r="G46" i="1"/>
  <c r="N46" i="1" s="1"/>
  <c r="E42" i="1"/>
  <c r="E34" i="1"/>
  <c r="D46" i="1"/>
  <c r="K46" i="1" s="1"/>
  <c r="D38" i="1"/>
  <c r="D30" i="1"/>
  <c r="K30" i="1" s="1"/>
  <c r="C42" i="1"/>
  <c r="J42" i="1" s="1"/>
  <c r="C34" i="1"/>
  <c r="J34" i="1" s="1"/>
  <c r="C27" i="2"/>
  <c r="L5" i="1"/>
  <c r="K39" i="2"/>
  <c r="J39" i="2"/>
  <c r="N39" i="2"/>
  <c r="K31" i="2"/>
  <c r="C46" i="2"/>
  <c r="D41" i="2"/>
  <c r="H41" i="2" s="1"/>
  <c r="D33" i="2"/>
  <c r="K33" i="2" s="1"/>
  <c r="F39" i="2"/>
  <c r="M39" i="2" s="1"/>
  <c r="F31" i="2"/>
  <c r="M31" i="2" s="1"/>
  <c r="G42" i="2"/>
  <c r="G34" i="2"/>
  <c r="K32" i="1"/>
  <c r="L43" i="1"/>
  <c r="L35" i="1"/>
  <c r="E27" i="1"/>
  <c r="N31" i="1"/>
  <c r="M31" i="1"/>
  <c r="G45" i="1"/>
  <c r="N45" i="1" s="1"/>
  <c r="E41" i="1"/>
  <c r="L41" i="1" s="1"/>
  <c r="E33" i="1"/>
  <c r="L33" i="1" s="1"/>
  <c r="D45" i="1"/>
  <c r="K45" i="1" s="1"/>
  <c r="C41" i="1"/>
  <c r="C33" i="1"/>
  <c r="D27" i="2"/>
  <c r="K27" i="2" s="1"/>
  <c r="Q28" i="2" s="1"/>
  <c r="J38" i="2"/>
  <c r="J30" i="2"/>
  <c r="M30" i="2"/>
  <c r="L30" i="2"/>
  <c r="K30" i="2"/>
  <c r="C45" i="2"/>
  <c r="C37" i="2"/>
  <c r="D40" i="2"/>
  <c r="H40" i="2" s="1"/>
  <c r="D32" i="2"/>
  <c r="E43" i="2"/>
  <c r="E35" i="2"/>
  <c r="L35" i="2" s="1"/>
  <c r="F46" i="2"/>
  <c r="M46" i="2" s="1"/>
  <c r="F38" i="2"/>
  <c r="M38" i="2" s="1"/>
  <c r="F30" i="2"/>
  <c r="G41" i="2"/>
  <c r="G33" i="2"/>
  <c r="J43" i="1"/>
  <c r="J35" i="1"/>
  <c r="K39" i="1"/>
  <c r="K31" i="1"/>
  <c r="L42" i="1"/>
  <c r="L34" i="1"/>
  <c r="F27" i="1"/>
  <c r="F37" i="1"/>
  <c r="N37" i="1"/>
  <c r="M37" i="1"/>
  <c r="F29" i="1"/>
  <c r="M29" i="1" s="1"/>
  <c r="E39" i="1"/>
  <c r="E31" i="1"/>
  <c r="D27" i="1"/>
  <c r="C39" i="1"/>
  <c r="C31" i="1"/>
  <c r="J31" i="1" s="1"/>
  <c r="F27" i="2"/>
  <c r="L44" i="2"/>
  <c r="J44" i="2"/>
  <c r="L36" i="2"/>
  <c r="K36" i="2"/>
  <c r="J36" i="2"/>
  <c r="L28" i="2"/>
  <c r="J28" i="2"/>
  <c r="P29" i="2" s="1"/>
  <c r="V28" i="2" s="1"/>
  <c r="D46" i="2"/>
  <c r="K46" i="2" s="1"/>
  <c r="D38" i="2"/>
  <c r="H38" i="2" s="1"/>
  <c r="D30" i="2"/>
  <c r="H30" i="2" s="1"/>
  <c r="E41" i="2"/>
  <c r="E33" i="2"/>
  <c r="F44" i="2"/>
  <c r="M44" i="2" s="1"/>
  <c r="F36" i="2"/>
  <c r="M36" i="2" s="1"/>
  <c r="F28" i="2"/>
  <c r="M28" i="2" s="1"/>
  <c r="S29" i="2" s="1"/>
  <c r="Y28" i="2" s="1"/>
  <c r="G39" i="2"/>
  <c r="G31" i="2"/>
  <c r="N31" i="2" s="1"/>
  <c r="J41" i="1"/>
  <c r="J33" i="1"/>
  <c r="K37" i="1"/>
  <c r="K29" i="1"/>
  <c r="L40" i="1"/>
  <c r="L32" i="1"/>
  <c r="J29" i="2"/>
  <c r="N44" i="1"/>
  <c r="E46" i="1"/>
  <c r="L46" i="1" s="1"/>
  <c r="E38" i="1"/>
  <c r="E30" i="1"/>
  <c r="L30" i="1" s="1"/>
  <c r="D42" i="1"/>
  <c r="K42" i="1" s="1"/>
  <c r="D34" i="1"/>
  <c r="C46" i="1"/>
  <c r="C38" i="1"/>
  <c r="J38" i="1" s="1"/>
  <c r="M43" i="2"/>
  <c r="L43" i="2"/>
  <c r="K43" i="2"/>
  <c r="J43" i="2"/>
  <c r="J35" i="2"/>
  <c r="D45" i="2"/>
  <c r="K45" i="2" s="1"/>
  <c r="D37" i="2"/>
  <c r="K37" i="2" s="1"/>
  <c r="D29" i="2"/>
  <c r="H29" i="2" s="1"/>
  <c r="E40" i="2"/>
  <c r="E32" i="2"/>
  <c r="F43" i="2"/>
  <c r="F35" i="2"/>
  <c r="M35" i="2" s="1"/>
  <c r="G46" i="2"/>
  <c r="N46" i="2" s="1"/>
  <c r="G38" i="2"/>
  <c r="N38" i="2" s="1"/>
  <c r="G30" i="2"/>
  <c r="N30" i="2" s="1"/>
  <c r="E30" i="4"/>
  <c r="L30" i="4" s="1"/>
  <c r="J40" i="1"/>
  <c r="J32" i="1"/>
  <c r="K44" i="1"/>
  <c r="K36" i="1"/>
  <c r="K28" i="1"/>
  <c r="L39" i="1"/>
  <c r="L31" i="1"/>
  <c r="M38" i="1"/>
  <c r="M27" i="2"/>
  <c r="S28" i="2" s="1"/>
  <c r="J27" i="2"/>
  <c r="P28" i="2" s="1"/>
  <c r="V27" i="2" s="1"/>
  <c r="AB27" i="2" s="1"/>
  <c r="N27" i="2"/>
  <c r="T28" i="2" s="1"/>
  <c r="Z27" i="2" s="1"/>
  <c r="AF27" i="2" s="1"/>
  <c r="F37" i="2"/>
  <c r="M37" i="2" s="1"/>
  <c r="K27" i="1"/>
  <c r="Q28" i="1" s="1"/>
  <c r="E45" i="1"/>
  <c r="L45" i="1" s="1"/>
  <c r="E37" i="1"/>
  <c r="L37" i="1" s="1"/>
  <c r="E29" i="1"/>
  <c r="L29" i="1" s="1"/>
  <c r="D41" i="1"/>
  <c r="C37" i="1"/>
  <c r="C29" i="1"/>
  <c r="N42" i="2"/>
  <c r="M42" i="2"/>
  <c r="L42" i="2"/>
  <c r="K42" i="2"/>
  <c r="J42" i="2"/>
  <c r="N34" i="2"/>
  <c r="L34" i="2"/>
  <c r="J34" i="2"/>
  <c r="D44" i="2"/>
  <c r="K44" i="2" s="1"/>
  <c r="D36" i="2"/>
  <c r="H36" i="2" s="1"/>
  <c r="D28" i="2"/>
  <c r="K28" i="2" s="1"/>
  <c r="E39" i="2"/>
  <c r="L39" i="2" s="1"/>
  <c r="E31" i="2"/>
  <c r="L31" i="2" s="1"/>
  <c r="F42" i="2"/>
  <c r="F34" i="2"/>
  <c r="M34" i="2" s="1"/>
  <c r="G45" i="2"/>
  <c r="N45" i="2" s="1"/>
  <c r="G29" i="2"/>
  <c r="N29" i="2" s="1"/>
  <c r="F30" i="4"/>
  <c r="M30" i="4" s="1"/>
  <c r="J39" i="1"/>
  <c r="K43" i="1"/>
  <c r="K35" i="1"/>
  <c r="L27" i="1"/>
  <c r="R28" i="1" s="1"/>
  <c r="L38" i="1"/>
  <c r="M36" i="1"/>
  <c r="N30" i="1"/>
  <c r="N37" i="2"/>
  <c r="J37" i="2"/>
  <c r="F29" i="2"/>
  <c r="M29" i="2" s="1"/>
  <c r="K38" i="1"/>
  <c r="E44" i="1"/>
  <c r="L44" i="1" s="1"/>
  <c r="E36" i="1"/>
  <c r="E28" i="1"/>
  <c r="L28" i="1" s="1"/>
  <c r="D40" i="1"/>
  <c r="K40" i="1" s="1"/>
  <c r="D32" i="1"/>
  <c r="C44" i="1"/>
  <c r="J44" i="1" s="1"/>
  <c r="C36" i="1"/>
  <c r="J36" i="1" s="1"/>
  <c r="C28" i="1"/>
  <c r="J28" i="1" s="1"/>
  <c r="K41" i="2"/>
  <c r="J41" i="2"/>
  <c r="N41" i="2"/>
  <c r="L41" i="2"/>
  <c r="J33" i="2"/>
  <c r="N33" i="2"/>
  <c r="M33" i="2"/>
  <c r="L33" i="2"/>
  <c r="D43" i="2"/>
  <c r="D35" i="2"/>
  <c r="K35" i="2" s="1"/>
  <c r="E38" i="2"/>
  <c r="L38" i="2" s="1"/>
  <c r="E30" i="2"/>
  <c r="F41" i="2"/>
  <c r="M41" i="2" s="1"/>
  <c r="F33" i="2"/>
  <c r="G44" i="2"/>
  <c r="N44" i="2" s="1"/>
  <c r="G36" i="2"/>
  <c r="N36" i="2" s="1"/>
  <c r="G28" i="2"/>
  <c r="N28" i="2" s="1"/>
  <c r="G45" i="4"/>
  <c r="N45" i="4" s="1"/>
  <c r="J30" i="1"/>
  <c r="K34" i="1"/>
  <c r="M27" i="1"/>
  <c r="S28" i="1" s="1"/>
  <c r="N33" i="1"/>
  <c r="C27" i="1"/>
  <c r="J27" i="1" s="1"/>
  <c r="P28" i="1" s="1"/>
  <c r="N40" i="2"/>
  <c r="M40" i="2"/>
  <c r="L40" i="2"/>
  <c r="K40" i="2"/>
  <c r="J40" i="2"/>
  <c r="N32" i="2"/>
  <c r="M32" i="2"/>
  <c r="L32" i="2"/>
  <c r="K32" i="2"/>
  <c r="J32" i="2"/>
  <c r="C39" i="2"/>
  <c r="H39" i="2" s="1"/>
  <c r="C31" i="2"/>
  <c r="H31" i="2" s="1"/>
  <c r="D42" i="2"/>
  <c r="H42" i="2" s="1"/>
  <c r="D34" i="2"/>
  <c r="H34" i="2" s="1"/>
  <c r="E37" i="2"/>
  <c r="L37" i="2" s="1"/>
  <c r="E29" i="2"/>
  <c r="L29" i="2" s="1"/>
  <c r="F40" i="2"/>
  <c r="F32" i="2"/>
  <c r="G43" i="2"/>
  <c r="N43" i="2" s="1"/>
  <c r="G35" i="2"/>
  <c r="N35" i="2" s="1"/>
  <c r="J37" i="1"/>
  <c r="J29" i="1"/>
  <c r="K41" i="1"/>
  <c r="K33" i="1"/>
  <c r="L36" i="1"/>
  <c r="X27" i="4"/>
  <c r="AD27" i="4" s="1"/>
  <c r="Q29" i="4"/>
  <c r="W27" i="4"/>
  <c r="AC27" i="4" s="1"/>
  <c r="S29" i="4"/>
  <c r="Y27" i="3"/>
  <c r="AE27" i="3" s="1"/>
  <c r="W27" i="3"/>
  <c r="AC27" i="3" s="1"/>
  <c r="T29" i="3"/>
  <c r="Z28" i="3" s="1"/>
  <c r="Y27" i="2"/>
  <c r="AE27" i="2" s="1"/>
  <c r="G34" i="4"/>
  <c r="N34" i="4" s="1"/>
  <c r="G30" i="4"/>
  <c r="N30" i="4" s="1"/>
  <c r="F38" i="4"/>
  <c r="M38" i="4" s="1"/>
  <c r="G38" i="4"/>
  <c r="N38" i="4" s="1"/>
  <c r="F46" i="4"/>
  <c r="M46" i="4" s="1"/>
  <c r="E38" i="4"/>
  <c r="L38" i="4" s="1"/>
  <c r="G46" i="4"/>
  <c r="N46" i="4" s="1"/>
  <c r="C32" i="4"/>
  <c r="J32" i="4" s="1"/>
  <c r="C40" i="4"/>
  <c r="J40" i="4" s="1"/>
  <c r="D32" i="4"/>
  <c r="K32" i="4" s="1"/>
  <c r="D40" i="4"/>
  <c r="K40" i="4" s="1"/>
  <c r="D33" i="4"/>
  <c r="K33" i="4" s="1"/>
  <c r="D45" i="4"/>
  <c r="K45" i="4" s="1"/>
  <c r="C33" i="4"/>
  <c r="J33" i="4" s="1"/>
  <c r="C41" i="4"/>
  <c r="J41" i="4" s="1"/>
  <c r="E45" i="4"/>
  <c r="L45" i="4" s="1"/>
  <c r="F45" i="4"/>
  <c r="G31" i="4"/>
  <c r="N31" i="4" s="1"/>
  <c r="G35" i="4"/>
  <c r="N35" i="4" s="1"/>
  <c r="G39" i="4"/>
  <c r="N39" i="4" s="1"/>
  <c r="G43" i="4"/>
  <c r="N43" i="4" s="1"/>
  <c r="C31" i="4"/>
  <c r="J31" i="4" s="1"/>
  <c r="C39" i="4"/>
  <c r="J39" i="4" s="1"/>
  <c r="F29" i="3"/>
  <c r="M29" i="3" s="1"/>
  <c r="D33" i="3"/>
  <c r="K33" i="3" s="1"/>
  <c r="F37" i="3"/>
  <c r="M37" i="3" s="1"/>
  <c r="D41" i="3"/>
  <c r="K41" i="3" s="1"/>
  <c r="G27" i="3"/>
  <c r="N27" i="3" s="1"/>
  <c r="T28" i="3" s="1"/>
  <c r="Z27" i="3" s="1"/>
  <c r="G35" i="3"/>
  <c r="N35" i="3" s="1"/>
  <c r="G43" i="3"/>
  <c r="N43" i="3" s="1"/>
  <c r="E32" i="3"/>
  <c r="L32" i="3" s="1"/>
  <c r="E36" i="3"/>
  <c r="L36" i="3" s="1"/>
  <c r="D43" i="3"/>
  <c r="K43" i="3" s="1"/>
  <c r="F28" i="3"/>
  <c r="M28" i="3" s="1"/>
  <c r="S29" i="3" s="1"/>
  <c r="C32" i="3"/>
  <c r="J32" i="3" s="1"/>
  <c r="F36" i="3"/>
  <c r="M36" i="3" s="1"/>
  <c r="C40" i="3"/>
  <c r="J40" i="3" s="1"/>
  <c r="F44" i="3"/>
  <c r="M44" i="3" s="1"/>
  <c r="E33" i="3"/>
  <c r="L33" i="3" s="1"/>
  <c r="G29" i="3"/>
  <c r="N29" i="3" s="1"/>
  <c r="C33" i="3"/>
  <c r="J33" i="3" s="1"/>
  <c r="G37" i="3"/>
  <c r="N37" i="3" s="1"/>
  <c r="C41" i="3"/>
  <c r="J41" i="3" s="1"/>
  <c r="F33" i="3"/>
  <c r="M33" i="3" s="1"/>
  <c r="D40" i="3"/>
  <c r="K40" i="3" s="1"/>
  <c r="F27" i="3"/>
  <c r="M27" i="3" s="1"/>
  <c r="S28" i="3" s="1"/>
  <c r="F34" i="3"/>
  <c r="M34" i="3" s="1"/>
  <c r="E44" i="3"/>
  <c r="L44" i="3" s="1"/>
  <c r="G30" i="3"/>
  <c r="N30" i="3" s="1"/>
  <c r="E34" i="3"/>
  <c r="L34" i="3" s="1"/>
  <c r="G38" i="3"/>
  <c r="N38" i="3" s="1"/>
  <c r="E42" i="3"/>
  <c r="L42" i="3" s="1"/>
  <c r="E41" i="3"/>
  <c r="L41" i="3" s="1"/>
  <c r="E28" i="3"/>
  <c r="L28" i="3" s="1"/>
  <c r="D35" i="3"/>
  <c r="K35" i="3" s="1"/>
  <c r="F41" i="3"/>
  <c r="M41" i="3" s="1"/>
  <c r="C46" i="3"/>
  <c r="J46" i="3" s="1"/>
  <c r="E27" i="3"/>
  <c r="L27" i="3" s="1"/>
  <c r="R28" i="3" s="1"/>
  <c r="C31" i="3"/>
  <c r="J31" i="3" s="1"/>
  <c r="E35" i="3"/>
  <c r="L35" i="3" s="1"/>
  <c r="G39" i="3"/>
  <c r="N39" i="3" s="1"/>
  <c r="E43" i="3"/>
  <c r="L43" i="3" s="1"/>
  <c r="F35" i="3"/>
  <c r="M35" i="3" s="1"/>
  <c r="F42" i="3"/>
  <c r="M42" i="3" s="1"/>
  <c r="L6" i="4"/>
  <c r="M5" i="4" s="1"/>
  <c r="M4" i="4"/>
  <c r="N4" i="4" s="1"/>
  <c r="C27" i="4"/>
  <c r="J27" i="4" s="1"/>
  <c r="P28" i="4" s="1"/>
  <c r="E28" i="4"/>
  <c r="L28" i="4" s="1"/>
  <c r="E36" i="4"/>
  <c r="L36" i="4" s="1"/>
  <c r="G37" i="4"/>
  <c r="N37" i="4" s="1"/>
  <c r="D27" i="4"/>
  <c r="K27" i="4" s="1"/>
  <c r="Q28" i="4" s="1"/>
  <c r="F28" i="4"/>
  <c r="M28" i="4" s="1"/>
  <c r="D31" i="4"/>
  <c r="K31" i="4" s="1"/>
  <c r="F32" i="4"/>
  <c r="M32" i="4" s="1"/>
  <c r="D35" i="4"/>
  <c r="K35" i="4" s="1"/>
  <c r="F36" i="4"/>
  <c r="M36" i="4" s="1"/>
  <c r="D39" i="4"/>
  <c r="K39" i="4" s="1"/>
  <c r="F40" i="4"/>
  <c r="M40" i="4" s="1"/>
  <c r="D43" i="4"/>
  <c r="K43" i="4" s="1"/>
  <c r="F44" i="4"/>
  <c r="M44" i="4" s="1"/>
  <c r="G33" i="4"/>
  <c r="N33" i="4" s="1"/>
  <c r="G41" i="4"/>
  <c r="N41" i="4" s="1"/>
  <c r="E27" i="4"/>
  <c r="L27" i="4" s="1"/>
  <c r="R28" i="4" s="1"/>
  <c r="R29" i="4" s="1"/>
  <c r="X28" i="4" s="1"/>
  <c r="G28" i="4"/>
  <c r="N28" i="4" s="1"/>
  <c r="G32" i="4"/>
  <c r="N32" i="4" s="1"/>
  <c r="C34" i="4"/>
  <c r="J34" i="4" s="1"/>
  <c r="E35" i="4"/>
  <c r="L35" i="4" s="1"/>
  <c r="G36" i="4"/>
  <c r="N36" i="4" s="1"/>
  <c r="G40" i="4"/>
  <c r="N40" i="4" s="1"/>
  <c r="C42" i="4"/>
  <c r="J42" i="4" s="1"/>
  <c r="E43" i="4"/>
  <c r="L43" i="4" s="1"/>
  <c r="G44" i="4"/>
  <c r="N44" i="4" s="1"/>
  <c r="C46" i="4"/>
  <c r="J46" i="4" s="1"/>
  <c r="E44" i="4"/>
  <c r="L44" i="4" s="1"/>
  <c r="F27" i="4"/>
  <c r="M27" i="4" s="1"/>
  <c r="S28" i="4" s="1"/>
  <c r="Y27" i="4" s="1"/>
  <c r="AE27" i="4" s="1"/>
  <c r="D30" i="4"/>
  <c r="K30" i="4" s="1"/>
  <c r="F31" i="4"/>
  <c r="M31" i="4" s="1"/>
  <c r="D34" i="4"/>
  <c r="K34" i="4" s="1"/>
  <c r="F35" i="4"/>
  <c r="M35" i="4" s="1"/>
  <c r="D38" i="4"/>
  <c r="F39" i="4"/>
  <c r="M39" i="4" s="1"/>
  <c r="D42" i="4"/>
  <c r="K42" i="4" s="1"/>
  <c r="F43" i="4"/>
  <c r="M43" i="4" s="1"/>
  <c r="D46" i="4"/>
  <c r="K46" i="4" s="1"/>
  <c r="G29" i="4"/>
  <c r="N29" i="4" s="1"/>
  <c r="G27" i="4"/>
  <c r="N27" i="4" s="1"/>
  <c r="T28" i="4" s="1"/>
  <c r="T29" i="4" s="1"/>
  <c r="C29" i="4"/>
  <c r="J29" i="4" s="1"/>
  <c r="E34" i="4"/>
  <c r="L34" i="4" s="1"/>
  <c r="C37" i="4"/>
  <c r="J37" i="4" s="1"/>
  <c r="E42" i="4"/>
  <c r="L42" i="4" s="1"/>
  <c r="D29" i="4"/>
  <c r="K29" i="4" s="1"/>
  <c r="D37" i="4"/>
  <c r="K37" i="4" s="1"/>
  <c r="D41" i="4"/>
  <c r="K41" i="4" s="1"/>
  <c r="F42" i="4"/>
  <c r="M42" i="4" s="1"/>
  <c r="E33" i="4"/>
  <c r="C36" i="4"/>
  <c r="J36" i="4" s="1"/>
  <c r="E37" i="4"/>
  <c r="L37" i="4" s="1"/>
  <c r="E41" i="4"/>
  <c r="L41" i="4" s="1"/>
  <c r="C44" i="4"/>
  <c r="J44" i="4" s="1"/>
  <c r="C28" i="4"/>
  <c r="J28" i="4" s="1"/>
  <c r="E29" i="4"/>
  <c r="L29" i="4" s="1"/>
  <c r="C39" i="3"/>
  <c r="J39" i="3" s="1"/>
  <c r="C30" i="3"/>
  <c r="J30" i="3" s="1"/>
  <c r="D31" i="3"/>
  <c r="K31" i="3" s="1"/>
  <c r="C38" i="3"/>
  <c r="J38" i="3" s="1"/>
  <c r="C29" i="3"/>
  <c r="J29" i="3" s="1"/>
  <c r="D30" i="3"/>
  <c r="K30" i="3" s="1"/>
  <c r="E31" i="3"/>
  <c r="L31" i="3" s="1"/>
  <c r="F32" i="3"/>
  <c r="M32" i="3" s="1"/>
  <c r="G33" i="3"/>
  <c r="N33" i="3" s="1"/>
  <c r="C37" i="3"/>
  <c r="J37" i="3" s="1"/>
  <c r="D38" i="3"/>
  <c r="K38" i="3" s="1"/>
  <c r="E39" i="3"/>
  <c r="L39" i="3" s="1"/>
  <c r="F40" i="3"/>
  <c r="M40" i="3" s="1"/>
  <c r="G41" i="3"/>
  <c r="N41" i="3" s="1"/>
  <c r="C45" i="3"/>
  <c r="J45" i="3" s="1"/>
  <c r="D46" i="3"/>
  <c r="K46" i="3" s="1"/>
  <c r="C28" i="3"/>
  <c r="J28" i="3" s="1"/>
  <c r="D29" i="3"/>
  <c r="K29" i="3" s="1"/>
  <c r="E30" i="3"/>
  <c r="L30" i="3" s="1"/>
  <c r="F31" i="3"/>
  <c r="M31" i="3" s="1"/>
  <c r="G32" i="3"/>
  <c r="N32" i="3" s="1"/>
  <c r="C36" i="3"/>
  <c r="J36" i="3" s="1"/>
  <c r="D37" i="3"/>
  <c r="K37" i="3" s="1"/>
  <c r="E38" i="3"/>
  <c r="L38" i="3" s="1"/>
  <c r="F39" i="3"/>
  <c r="M39" i="3" s="1"/>
  <c r="G40" i="3"/>
  <c r="N40" i="3" s="1"/>
  <c r="C44" i="3"/>
  <c r="J44" i="3" s="1"/>
  <c r="D45" i="3"/>
  <c r="K45" i="3" s="1"/>
  <c r="E46" i="3"/>
  <c r="L46" i="3" s="1"/>
  <c r="D39" i="3"/>
  <c r="K39" i="3" s="1"/>
  <c r="L5" i="3"/>
  <c r="D28" i="3"/>
  <c r="K28" i="3" s="1"/>
  <c r="E29" i="3"/>
  <c r="L29" i="3" s="1"/>
  <c r="F30" i="3"/>
  <c r="M30" i="3" s="1"/>
  <c r="G31" i="3"/>
  <c r="N31" i="3" s="1"/>
  <c r="C35" i="3"/>
  <c r="J35" i="3" s="1"/>
  <c r="D36" i="3"/>
  <c r="K36" i="3" s="1"/>
  <c r="E37" i="3"/>
  <c r="L37" i="3" s="1"/>
  <c r="F38" i="3"/>
  <c r="M38" i="3" s="1"/>
  <c r="C43" i="3"/>
  <c r="J43" i="3" s="1"/>
  <c r="D44" i="3"/>
  <c r="K44" i="3" s="1"/>
  <c r="E45" i="3"/>
  <c r="L45" i="3" s="1"/>
  <c r="F46" i="3"/>
  <c r="M46" i="3" s="1"/>
  <c r="C27" i="3"/>
  <c r="J27" i="3" s="1"/>
  <c r="P28" i="3" s="1"/>
  <c r="C34" i="3"/>
  <c r="J34" i="3" s="1"/>
  <c r="C42" i="3"/>
  <c r="J42" i="3" s="1"/>
  <c r="F45" i="3"/>
  <c r="M45" i="3" s="1"/>
  <c r="D27" i="3"/>
  <c r="K27" i="3" s="1"/>
  <c r="Q28" i="3" s="1"/>
  <c r="Q29" i="3" s="1"/>
  <c r="D34" i="3"/>
  <c r="K34" i="3" s="1"/>
  <c r="D42" i="3"/>
  <c r="K42" i="3" s="1"/>
  <c r="L6" i="2"/>
  <c r="E27" i="2"/>
  <c r="H27" i="2" s="1"/>
  <c r="F34" i="1"/>
  <c r="M34" i="1" s="1"/>
  <c r="G27" i="1"/>
  <c r="N27" i="1" s="1"/>
  <c r="T28" i="1" s="1"/>
  <c r="G39" i="1"/>
  <c r="N39" i="1" s="1"/>
  <c r="F44" i="1"/>
  <c r="M44" i="1" s="1"/>
  <c r="G31" i="1"/>
  <c r="F36" i="1"/>
  <c r="F42" i="1"/>
  <c r="M42" i="1" s="1"/>
  <c r="F28" i="1"/>
  <c r="M28" i="1" s="1"/>
  <c r="F43" i="1"/>
  <c r="M43" i="1" s="1"/>
  <c r="F35" i="1"/>
  <c r="M35" i="1" s="1"/>
  <c r="G38" i="1"/>
  <c r="N38" i="1" s="1"/>
  <c r="G30" i="1"/>
  <c r="F41" i="1"/>
  <c r="M41" i="1" s="1"/>
  <c r="F33" i="1"/>
  <c r="M33" i="1" s="1"/>
  <c r="G44" i="1"/>
  <c r="G36" i="1"/>
  <c r="N36" i="1" s="1"/>
  <c r="G28" i="1"/>
  <c r="N28" i="1" s="1"/>
  <c r="F40" i="1"/>
  <c r="M40" i="1" s="1"/>
  <c r="F32" i="1"/>
  <c r="G43" i="1"/>
  <c r="N43" i="1" s="1"/>
  <c r="G35" i="1"/>
  <c r="N35" i="1" s="1"/>
  <c r="G29" i="1"/>
  <c r="N29" i="1" s="1"/>
  <c r="F39" i="1"/>
  <c r="M39" i="1" s="1"/>
  <c r="F31" i="1"/>
  <c r="G42" i="1"/>
  <c r="N42" i="1" s="1"/>
  <c r="G34" i="1"/>
  <c r="N34" i="1" s="1"/>
  <c r="G37" i="1"/>
  <c r="F38" i="1"/>
  <c r="F30" i="1"/>
  <c r="M30" i="1" s="1"/>
  <c r="G41" i="1"/>
  <c r="N41" i="1" s="1"/>
  <c r="G33" i="1"/>
  <c r="J139" i="4" l="1"/>
  <c r="H131" i="4"/>
  <c r="G149" i="4"/>
  <c r="J149" i="4"/>
  <c r="I149" i="4"/>
  <c r="H149" i="4"/>
  <c r="J140" i="4"/>
  <c r="G140" i="4"/>
  <c r="H156" i="4"/>
  <c r="J91" i="4"/>
  <c r="G132" i="4"/>
  <c r="H132" i="4"/>
  <c r="I132" i="4"/>
  <c r="G83" i="4"/>
  <c r="I83" i="4"/>
  <c r="J127" i="4"/>
  <c r="H140" i="4"/>
  <c r="I91" i="4"/>
  <c r="H91" i="4"/>
  <c r="G76" i="4"/>
  <c r="J76" i="4"/>
  <c r="G143" i="4"/>
  <c r="H143" i="4"/>
  <c r="J143" i="4"/>
  <c r="I143" i="4"/>
  <c r="J119" i="4"/>
  <c r="I119" i="4"/>
  <c r="G119" i="4"/>
  <c r="H119" i="4"/>
  <c r="G167" i="4"/>
  <c r="J167" i="4"/>
  <c r="I167" i="4"/>
  <c r="H167" i="4"/>
  <c r="I102" i="4"/>
  <c r="H102" i="4"/>
  <c r="J102" i="4"/>
  <c r="G102" i="4"/>
  <c r="L102" i="4"/>
  <c r="E102" i="4"/>
  <c r="K100" i="4"/>
  <c r="M100" i="4" s="1"/>
  <c r="E78" i="4"/>
  <c r="E54" i="4"/>
  <c r="K52" i="4"/>
  <c r="M52" i="4" s="1"/>
  <c r="K53" i="4"/>
  <c r="I166" i="4"/>
  <c r="H166" i="4"/>
  <c r="G166" i="4"/>
  <c r="J166" i="4"/>
  <c r="G100" i="4"/>
  <c r="J100" i="4"/>
  <c r="I100" i="4"/>
  <c r="H100" i="4"/>
  <c r="J53" i="4"/>
  <c r="I53" i="4"/>
  <c r="H53" i="4"/>
  <c r="G53" i="4"/>
  <c r="F124" i="4"/>
  <c r="E125" i="4"/>
  <c r="H71" i="4"/>
  <c r="G71" i="4"/>
  <c r="J71" i="4"/>
  <c r="I71" i="4"/>
  <c r="J148" i="4"/>
  <c r="H148" i="4"/>
  <c r="G148" i="4"/>
  <c r="L148" i="4"/>
  <c r="I148" i="4"/>
  <c r="I125" i="4"/>
  <c r="H125" i="4"/>
  <c r="G125" i="4"/>
  <c r="J125" i="4"/>
  <c r="J77" i="4"/>
  <c r="I77" i="4"/>
  <c r="H77" i="4"/>
  <c r="G77" i="4"/>
  <c r="L53" i="4"/>
  <c r="K148" i="4"/>
  <c r="E150" i="4"/>
  <c r="K149" i="4" s="1"/>
  <c r="L77" i="4"/>
  <c r="I126" i="3"/>
  <c r="H126" i="3"/>
  <c r="G126" i="3"/>
  <c r="J126" i="3"/>
  <c r="I150" i="3"/>
  <c r="H150" i="3"/>
  <c r="G150" i="3"/>
  <c r="J150" i="3"/>
  <c r="G76" i="3"/>
  <c r="H76" i="3"/>
  <c r="J76" i="3"/>
  <c r="I76" i="3"/>
  <c r="E54" i="3"/>
  <c r="M52" i="3"/>
  <c r="K52" i="3"/>
  <c r="K53" i="3"/>
  <c r="L150" i="3"/>
  <c r="L126" i="3"/>
  <c r="E103" i="3"/>
  <c r="K102" i="3" s="1"/>
  <c r="M101" i="3"/>
  <c r="K76" i="3"/>
  <c r="E78" i="3"/>
  <c r="K77" i="3"/>
  <c r="M76" i="3"/>
  <c r="G52" i="3"/>
  <c r="J52" i="3"/>
  <c r="H52" i="3"/>
  <c r="I52" i="3"/>
  <c r="K126" i="3"/>
  <c r="E127" i="3"/>
  <c r="J95" i="3"/>
  <c r="I95" i="3"/>
  <c r="H95" i="3"/>
  <c r="G95" i="3"/>
  <c r="J143" i="3"/>
  <c r="G143" i="3"/>
  <c r="I143" i="3"/>
  <c r="H143" i="3"/>
  <c r="J102" i="3"/>
  <c r="H102" i="3"/>
  <c r="I102" i="3"/>
  <c r="G102" i="3"/>
  <c r="K125" i="3"/>
  <c r="M125" i="3" s="1"/>
  <c r="K148" i="3"/>
  <c r="M148" i="3" s="1"/>
  <c r="K149" i="3"/>
  <c r="E150" i="3"/>
  <c r="G167" i="3"/>
  <c r="J167" i="3"/>
  <c r="I167" i="3"/>
  <c r="H167" i="3"/>
  <c r="I166" i="3"/>
  <c r="H166" i="3"/>
  <c r="G166" i="3"/>
  <c r="J166" i="3"/>
  <c r="J148" i="3"/>
  <c r="H148" i="3"/>
  <c r="I148" i="3"/>
  <c r="G148" i="3"/>
  <c r="J53" i="3"/>
  <c r="I53" i="3"/>
  <c r="H53" i="3"/>
  <c r="G53" i="3"/>
  <c r="L53" i="3"/>
  <c r="I142" i="2"/>
  <c r="H92" i="2"/>
  <c r="I92" i="2"/>
  <c r="G54" i="2"/>
  <c r="H156" i="2"/>
  <c r="H54" i="2"/>
  <c r="G110" i="2"/>
  <c r="I110" i="2"/>
  <c r="J110" i="2"/>
  <c r="L54" i="2"/>
  <c r="I156" i="2"/>
  <c r="I54" i="2"/>
  <c r="H142" i="2"/>
  <c r="J134" i="2"/>
  <c r="I134" i="2"/>
  <c r="G134" i="2"/>
  <c r="G142" i="2"/>
  <c r="J71" i="2"/>
  <c r="H71" i="2"/>
  <c r="G71" i="2"/>
  <c r="I71" i="2"/>
  <c r="J52" i="2"/>
  <c r="H52" i="2"/>
  <c r="I52" i="2"/>
  <c r="G52" i="2"/>
  <c r="I149" i="2"/>
  <c r="H149" i="2"/>
  <c r="J149" i="2"/>
  <c r="G149" i="2"/>
  <c r="K52" i="2"/>
  <c r="M52" i="2" s="1"/>
  <c r="E54" i="2"/>
  <c r="K53" i="2" s="1"/>
  <c r="K148" i="2"/>
  <c r="M148" i="2" s="1"/>
  <c r="E150" i="2"/>
  <c r="K149" i="2" s="1"/>
  <c r="J100" i="2"/>
  <c r="I100" i="2"/>
  <c r="H100" i="2"/>
  <c r="G100" i="2"/>
  <c r="I166" i="2"/>
  <c r="H166" i="2"/>
  <c r="J166" i="2"/>
  <c r="G166" i="2"/>
  <c r="I150" i="2"/>
  <c r="H150" i="2"/>
  <c r="J150" i="2"/>
  <c r="G150" i="2"/>
  <c r="J102" i="2"/>
  <c r="I102" i="2"/>
  <c r="H102" i="2"/>
  <c r="G102" i="2"/>
  <c r="K124" i="2"/>
  <c r="M124" i="2" s="1"/>
  <c r="E126" i="2"/>
  <c r="I125" i="2"/>
  <c r="H125" i="2"/>
  <c r="J125" i="2"/>
  <c r="G125" i="2"/>
  <c r="H126" i="2"/>
  <c r="J126" i="2"/>
  <c r="I126" i="2"/>
  <c r="G126" i="2"/>
  <c r="L100" i="2"/>
  <c r="L126" i="2"/>
  <c r="E78" i="2"/>
  <c r="K77" i="2" s="1"/>
  <c r="K76" i="2"/>
  <c r="M76" i="2" s="1"/>
  <c r="G167" i="2"/>
  <c r="I167" i="2"/>
  <c r="H167" i="2"/>
  <c r="J167" i="2"/>
  <c r="L150" i="2"/>
  <c r="J124" i="2"/>
  <c r="I124" i="2"/>
  <c r="H124" i="2"/>
  <c r="G124" i="2"/>
  <c r="L125" i="2"/>
  <c r="I101" i="2"/>
  <c r="H101" i="2"/>
  <c r="G101" i="2"/>
  <c r="J101" i="2"/>
  <c r="K100" i="2"/>
  <c r="M100" i="2" s="1"/>
  <c r="E102" i="2"/>
  <c r="K101" i="2"/>
  <c r="G78" i="2"/>
  <c r="J78" i="2"/>
  <c r="I78" i="2"/>
  <c r="H78" i="2"/>
  <c r="J119" i="2"/>
  <c r="I119" i="2"/>
  <c r="H119" i="2"/>
  <c r="G119" i="2"/>
  <c r="J148" i="2"/>
  <c r="G148" i="2"/>
  <c r="I148" i="2"/>
  <c r="H148" i="2"/>
  <c r="L148" i="2"/>
  <c r="G94" i="2"/>
  <c r="J94" i="2"/>
  <c r="H94" i="2"/>
  <c r="I94" i="2"/>
  <c r="L78" i="2"/>
  <c r="H53" i="2"/>
  <c r="G53" i="2"/>
  <c r="I53" i="2"/>
  <c r="J53" i="2"/>
  <c r="F148" i="1"/>
  <c r="E149" i="1"/>
  <c r="K124" i="1"/>
  <c r="K100" i="1"/>
  <c r="P29" i="1"/>
  <c r="V28" i="1" s="1"/>
  <c r="V27" i="1"/>
  <c r="AB27" i="1" s="1"/>
  <c r="V28" i="4"/>
  <c r="X28" i="3"/>
  <c r="AD28" i="3" s="1"/>
  <c r="Q29" i="2"/>
  <c r="W27" i="2"/>
  <c r="AC27" i="2" s="1"/>
  <c r="T29" i="1"/>
  <c r="Z28" i="1"/>
  <c r="Z27" i="1"/>
  <c r="AF27" i="1" s="1"/>
  <c r="Y28" i="3"/>
  <c r="AE28" i="3" s="1"/>
  <c r="H33" i="2"/>
  <c r="Z27" i="4"/>
  <c r="AF27" i="4" s="1"/>
  <c r="P29" i="3"/>
  <c r="V27" i="3"/>
  <c r="H38" i="4"/>
  <c r="K38" i="4"/>
  <c r="V28" i="3"/>
  <c r="V27" i="4"/>
  <c r="J46" i="1"/>
  <c r="H46" i="1"/>
  <c r="J45" i="2"/>
  <c r="H45" i="2"/>
  <c r="H44" i="2"/>
  <c r="S29" i="1"/>
  <c r="Y28" i="1" s="1"/>
  <c r="AE27" i="1"/>
  <c r="Y27" i="1"/>
  <c r="H33" i="4"/>
  <c r="L33" i="4"/>
  <c r="P29" i="4"/>
  <c r="Q29" i="1"/>
  <c r="W28" i="1"/>
  <c r="W27" i="1"/>
  <c r="AC27" i="1" s="1"/>
  <c r="H35" i="2"/>
  <c r="H28" i="2"/>
  <c r="R29" i="3"/>
  <c r="Z28" i="4"/>
  <c r="K29" i="2"/>
  <c r="J46" i="2"/>
  <c r="H46" i="2"/>
  <c r="H45" i="4"/>
  <c r="M45" i="4"/>
  <c r="T29" i="2"/>
  <c r="Z28" i="2" s="1"/>
  <c r="AF28" i="2" s="1"/>
  <c r="X27" i="3"/>
  <c r="AD27" i="3" s="1"/>
  <c r="AF27" i="3"/>
  <c r="AB27" i="4"/>
  <c r="X28" i="1"/>
  <c r="AD27" i="1"/>
  <c r="R29" i="1"/>
  <c r="X27" i="1"/>
  <c r="K34" i="2"/>
  <c r="L27" i="2"/>
  <c r="R28" i="2" s="1"/>
  <c r="K38" i="2"/>
  <c r="J31" i="2"/>
  <c r="L7" i="2"/>
  <c r="M6" i="2"/>
  <c r="N5" i="2"/>
  <c r="AB27" i="3"/>
  <c r="H37" i="2"/>
  <c r="L6" i="1"/>
  <c r="M4" i="1"/>
  <c r="N4" i="1" s="1"/>
  <c r="S30" i="4"/>
  <c r="AC28" i="4"/>
  <c r="Q30" i="4"/>
  <c r="W29" i="4"/>
  <c r="R30" i="4"/>
  <c r="X29" i="4"/>
  <c r="AD28" i="4"/>
  <c r="Y28" i="4"/>
  <c r="AE28" i="4" s="1"/>
  <c r="AF28" i="4"/>
  <c r="Z29" i="4"/>
  <c r="T30" i="4"/>
  <c r="AB28" i="4"/>
  <c r="P30" i="4"/>
  <c r="W28" i="4"/>
  <c r="R30" i="3"/>
  <c r="S30" i="3"/>
  <c r="Y29" i="3" s="1"/>
  <c r="Q30" i="3"/>
  <c r="W29" i="3" s="1"/>
  <c r="T30" i="3"/>
  <c r="Z29" i="3" s="1"/>
  <c r="AF28" i="3"/>
  <c r="W28" i="3"/>
  <c r="AC28" i="3" s="1"/>
  <c r="T30" i="2"/>
  <c r="Z29" i="2" s="1"/>
  <c r="P30" i="2"/>
  <c r="AB28" i="2"/>
  <c r="S30" i="2"/>
  <c r="AE28" i="2"/>
  <c r="H35" i="4"/>
  <c r="H30" i="4"/>
  <c r="H39" i="4"/>
  <c r="H41" i="4"/>
  <c r="H40" i="4"/>
  <c r="H32" i="4"/>
  <c r="H28" i="4"/>
  <c r="H43" i="4"/>
  <c r="H33" i="3"/>
  <c r="H41" i="3"/>
  <c r="H40" i="3"/>
  <c r="H31" i="3"/>
  <c r="H32" i="3"/>
  <c r="H46" i="3"/>
  <c r="H44" i="4"/>
  <c r="H34" i="4"/>
  <c r="L7" i="4"/>
  <c r="M6" i="4" s="1"/>
  <c r="N5" i="4"/>
  <c r="H31" i="4"/>
  <c r="H46" i="4"/>
  <c r="H36" i="4"/>
  <c r="H42" i="4"/>
  <c r="H37" i="4"/>
  <c r="H29" i="4"/>
  <c r="H27" i="4"/>
  <c r="H36" i="3"/>
  <c r="H34" i="3"/>
  <c r="H29" i="3"/>
  <c r="H35" i="3"/>
  <c r="H38" i="3"/>
  <c r="H44" i="3"/>
  <c r="H42" i="3"/>
  <c r="H27" i="3"/>
  <c r="H37" i="3"/>
  <c r="H30" i="3"/>
  <c r="H28" i="3"/>
  <c r="H39" i="3"/>
  <c r="H43" i="3"/>
  <c r="M4" i="3"/>
  <c r="N4" i="3" s="1"/>
  <c r="L6" i="3"/>
  <c r="M5" i="3" s="1"/>
  <c r="H45" i="3"/>
  <c r="M148" i="4" l="1"/>
  <c r="J124" i="4"/>
  <c r="H124" i="4"/>
  <c r="G124" i="4"/>
  <c r="I124" i="4"/>
  <c r="L124" i="4"/>
  <c r="E55" i="4"/>
  <c r="K54" i="4" s="1"/>
  <c r="M53" i="4"/>
  <c r="K124" i="4"/>
  <c r="E126" i="4"/>
  <c r="K125" i="4" s="1"/>
  <c r="E79" i="4"/>
  <c r="K77" i="4"/>
  <c r="M77" i="4" s="1"/>
  <c r="E103" i="4"/>
  <c r="K102" i="4" s="1"/>
  <c r="M149" i="4"/>
  <c r="E151" i="4"/>
  <c r="K101" i="4"/>
  <c r="M101" i="4" s="1"/>
  <c r="M126" i="3"/>
  <c r="E128" i="3"/>
  <c r="K78" i="3"/>
  <c r="M77" i="3"/>
  <c r="E79" i="3"/>
  <c r="E55" i="3"/>
  <c r="K54" i="3" s="1"/>
  <c r="M53" i="3"/>
  <c r="E104" i="3"/>
  <c r="M102" i="3"/>
  <c r="K103" i="3"/>
  <c r="M149" i="3"/>
  <c r="E151" i="3"/>
  <c r="E103" i="2"/>
  <c r="M101" i="2"/>
  <c r="E127" i="2"/>
  <c r="E55" i="2"/>
  <c r="M53" i="2"/>
  <c r="K125" i="2"/>
  <c r="M125" i="2" s="1"/>
  <c r="E79" i="2"/>
  <c r="K78" i="2" s="1"/>
  <c r="M77" i="2"/>
  <c r="M149" i="2"/>
  <c r="E151" i="2"/>
  <c r="K148" i="1"/>
  <c r="M148" i="1"/>
  <c r="O100" i="1"/>
  <c r="R30" i="1"/>
  <c r="X29" i="1" s="1"/>
  <c r="AD28" i="1"/>
  <c r="Q30" i="2"/>
  <c r="L8" i="2"/>
  <c r="M7" i="2" s="1"/>
  <c r="N6" i="2"/>
  <c r="S30" i="1"/>
  <c r="Y29" i="1" s="1"/>
  <c r="AE28" i="1"/>
  <c r="Q30" i="1"/>
  <c r="AC28" i="1"/>
  <c r="W29" i="1"/>
  <c r="T30" i="1"/>
  <c r="Z29" i="1"/>
  <c r="AF28" i="1"/>
  <c r="M5" i="1"/>
  <c r="N5" i="1" s="1"/>
  <c r="L7" i="1"/>
  <c r="X27" i="2"/>
  <c r="R29" i="2"/>
  <c r="X28" i="2" s="1"/>
  <c r="AD27" i="2"/>
  <c r="AB28" i="3"/>
  <c r="P30" i="3"/>
  <c r="V29" i="3"/>
  <c r="W28" i="2"/>
  <c r="AC28" i="2" s="1"/>
  <c r="P30" i="1"/>
  <c r="AB28" i="1"/>
  <c r="V29" i="1"/>
  <c r="AD29" i="4"/>
  <c r="R31" i="4"/>
  <c r="P31" i="4"/>
  <c r="S31" i="4"/>
  <c r="Y30" i="4" s="1"/>
  <c r="V29" i="4"/>
  <c r="AB29" i="4" s="1"/>
  <c r="T31" i="4"/>
  <c r="Z30" i="4" s="1"/>
  <c r="AF29" i="4"/>
  <c r="AC29" i="4"/>
  <c r="Q31" i="4"/>
  <c r="Y29" i="4"/>
  <c r="AE29" i="4" s="1"/>
  <c r="AF29" i="3"/>
  <c r="T31" i="3"/>
  <c r="AC29" i="3"/>
  <c r="Q31" i="3"/>
  <c r="W30" i="3"/>
  <c r="R31" i="3"/>
  <c r="X30" i="3"/>
  <c r="S31" i="3"/>
  <c r="Y30" i="3" s="1"/>
  <c r="AE29" i="3"/>
  <c r="X29" i="3"/>
  <c r="AD29" i="3" s="1"/>
  <c r="P31" i="2"/>
  <c r="V30" i="2"/>
  <c r="S31" i="2"/>
  <c r="Y30" i="2" s="1"/>
  <c r="Y29" i="2"/>
  <c r="AE29" i="2" s="1"/>
  <c r="V29" i="2"/>
  <c r="AB29" i="2" s="1"/>
  <c r="AF29" i="2"/>
  <c r="T31" i="2"/>
  <c r="Z30" i="2" s="1"/>
  <c r="L8" i="4"/>
  <c r="N6" i="4"/>
  <c r="N5" i="3"/>
  <c r="L7" i="3"/>
  <c r="M124" i="4" l="1"/>
  <c r="M54" i="4"/>
  <c r="E56" i="4"/>
  <c r="E152" i="4"/>
  <c r="E80" i="4"/>
  <c r="K79" i="4"/>
  <c r="K150" i="4"/>
  <c r="M150" i="4" s="1"/>
  <c r="K78" i="4"/>
  <c r="M78" i="4" s="1"/>
  <c r="E104" i="4"/>
  <c r="K103" i="4" s="1"/>
  <c r="M102" i="4"/>
  <c r="M125" i="4"/>
  <c r="E127" i="4"/>
  <c r="K126" i="4" s="1"/>
  <c r="E152" i="3"/>
  <c r="K151" i="3" s="1"/>
  <c r="M150" i="3"/>
  <c r="E129" i="3"/>
  <c r="E105" i="3"/>
  <c r="M78" i="3"/>
  <c r="E80" i="3"/>
  <c r="K79" i="3" s="1"/>
  <c r="M54" i="3"/>
  <c r="E56" i="3"/>
  <c r="K55" i="3" s="1"/>
  <c r="K150" i="3"/>
  <c r="K127" i="3"/>
  <c r="E104" i="2"/>
  <c r="K103" i="2" s="1"/>
  <c r="K102" i="2"/>
  <c r="E152" i="2"/>
  <c r="K151" i="2" s="1"/>
  <c r="E56" i="2"/>
  <c r="K55" i="2" s="1"/>
  <c r="K54" i="2"/>
  <c r="K150" i="2"/>
  <c r="M150" i="2" s="1"/>
  <c r="E128" i="2"/>
  <c r="K127" i="2" s="1"/>
  <c r="K126" i="2"/>
  <c r="M126" i="2" s="1"/>
  <c r="E80" i="2"/>
  <c r="K79" i="2"/>
  <c r="M78" i="2"/>
  <c r="T31" i="1"/>
  <c r="AF29" i="1"/>
  <c r="Z30" i="1"/>
  <c r="P31" i="1"/>
  <c r="AB29" i="1"/>
  <c r="V30" i="1"/>
  <c r="Q31" i="2"/>
  <c r="W30" i="2" s="1"/>
  <c r="W29" i="2"/>
  <c r="AC29" i="2" s="1"/>
  <c r="R30" i="2"/>
  <c r="AD28" i="2"/>
  <c r="L8" i="1"/>
  <c r="M6" i="1"/>
  <c r="N6" i="1" s="1"/>
  <c r="Q31" i="1"/>
  <c r="AC29" i="1"/>
  <c r="L9" i="2"/>
  <c r="M8" i="2"/>
  <c r="N7" i="2"/>
  <c r="AB29" i="3"/>
  <c r="P31" i="3"/>
  <c r="S31" i="1"/>
  <c r="Y30" i="1" s="1"/>
  <c r="AE29" i="1"/>
  <c r="R31" i="1"/>
  <c r="X30" i="1" s="1"/>
  <c r="AD29" i="1"/>
  <c r="S32" i="4"/>
  <c r="AE30" i="4"/>
  <c r="R32" i="4"/>
  <c r="Q32" i="4"/>
  <c r="W31" i="4" s="1"/>
  <c r="P32" i="4"/>
  <c r="V31" i="4" s="1"/>
  <c r="AF30" i="4"/>
  <c r="T32" i="4"/>
  <c r="Z31" i="4"/>
  <c r="W30" i="4"/>
  <c r="AC30" i="4" s="1"/>
  <c r="X30" i="4"/>
  <c r="AD30" i="4" s="1"/>
  <c r="V30" i="4"/>
  <c r="AB30" i="4" s="1"/>
  <c r="AE30" i="3"/>
  <c r="S32" i="3"/>
  <c r="Y31" i="3" s="1"/>
  <c r="AD30" i="3"/>
  <c r="R32" i="3"/>
  <c r="X31" i="3" s="1"/>
  <c r="T32" i="3"/>
  <c r="Z31" i="3"/>
  <c r="Q32" i="3"/>
  <c r="W31" i="3" s="1"/>
  <c r="AC30" i="3"/>
  <c r="Z30" i="3"/>
  <c r="AF30" i="3" s="1"/>
  <c r="P32" i="2"/>
  <c r="AB30" i="2"/>
  <c r="S32" i="2"/>
  <c r="AE30" i="2"/>
  <c r="Y31" i="2"/>
  <c r="T32" i="2"/>
  <c r="Z31" i="2" s="1"/>
  <c r="AF30" i="2"/>
  <c r="L9" i="4"/>
  <c r="M8" i="4" s="1"/>
  <c r="M7" i="4"/>
  <c r="N7" i="4" s="1"/>
  <c r="L8" i="3"/>
  <c r="M6" i="3"/>
  <c r="N6" i="3" s="1"/>
  <c r="E153" i="4" l="1"/>
  <c r="K152" i="4" s="1"/>
  <c r="E128" i="4"/>
  <c r="M126" i="4"/>
  <c r="K127" i="4"/>
  <c r="K151" i="4"/>
  <c r="E57" i="4"/>
  <c r="E81" i="4"/>
  <c r="K80" i="4" s="1"/>
  <c r="E105" i="4"/>
  <c r="K55" i="4"/>
  <c r="K105" i="3"/>
  <c r="E106" i="3"/>
  <c r="E130" i="3"/>
  <c r="K129" i="3"/>
  <c r="E57" i="3"/>
  <c r="K56" i="3" s="1"/>
  <c r="E153" i="3"/>
  <c r="K152" i="3"/>
  <c r="K80" i="3"/>
  <c r="L79" i="3" s="1"/>
  <c r="M79" i="3" s="1"/>
  <c r="E81" i="3"/>
  <c r="L151" i="3"/>
  <c r="M151" i="3" s="1"/>
  <c r="K104" i="3"/>
  <c r="K128" i="3"/>
  <c r="E153" i="2"/>
  <c r="E81" i="2"/>
  <c r="K80" i="2" s="1"/>
  <c r="M54" i="2"/>
  <c r="E129" i="2"/>
  <c r="K128" i="2"/>
  <c r="L127" i="2" s="1"/>
  <c r="M127" i="2" s="1"/>
  <c r="M102" i="2"/>
  <c r="E57" i="2"/>
  <c r="K56" i="2" s="1"/>
  <c r="E105" i="2"/>
  <c r="K104" i="2" s="1"/>
  <c r="S32" i="1"/>
  <c r="AE30" i="1"/>
  <c r="Y31" i="1"/>
  <c r="Q32" i="1"/>
  <c r="W31" i="1"/>
  <c r="AC30" i="2"/>
  <c r="Q32" i="2"/>
  <c r="V30" i="3"/>
  <c r="AB30" i="3"/>
  <c r="P32" i="3"/>
  <c r="V31" i="3"/>
  <c r="M7" i="1"/>
  <c r="N7" i="1"/>
  <c r="M8" i="1"/>
  <c r="L9" i="1"/>
  <c r="P32" i="1"/>
  <c r="AB30" i="1"/>
  <c r="V31" i="1"/>
  <c r="AD29" i="2"/>
  <c r="R31" i="2"/>
  <c r="X30" i="2"/>
  <c r="R32" i="1"/>
  <c r="AD30" i="1"/>
  <c r="L10" i="2"/>
  <c r="N8" i="2"/>
  <c r="M9" i="2"/>
  <c r="X29" i="2"/>
  <c r="W30" i="1"/>
  <c r="AC30" i="1" s="1"/>
  <c r="T32" i="1"/>
  <c r="AF30" i="1"/>
  <c r="AC31" i="4"/>
  <c r="Q33" i="4"/>
  <c r="P33" i="4"/>
  <c r="AB31" i="4"/>
  <c r="T33" i="4"/>
  <c r="Z32" i="4"/>
  <c r="AF31" i="4"/>
  <c r="S33" i="4"/>
  <c r="Y32" i="4"/>
  <c r="R33" i="4"/>
  <c r="X32" i="4" s="1"/>
  <c r="X31" i="4"/>
  <c r="AD31" i="4" s="1"/>
  <c r="Y31" i="4"/>
  <c r="AE31" i="4" s="1"/>
  <c r="R33" i="3"/>
  <c r="X32" i="3"/>
  <c r="AD31" i="3"/>
  <c r="S33" i="3"/>
  <c r="AE31" i="3"/>
  <c r="Z32" i="3"/>
  <c r="AF31" i="3"/>
  <c r="T33" i="3"/>
  <c r="AC31" i="3"/>
  <c r="Q33" i="3"/>
  <c r="W32" i="3" s="1"/>
  <c r="P33" i="2"/>
  <c r="AE31" i="2"/>
  <c r="S33" i="2"/>
  <c r="Y32" i="2" s="1"/>
  <c r="AF31" i="2"/>
  <c r="T33" i="2"/>
  <c r="Z32" i="2" s="1"/>
  <c r="V31" i="2"/>
  <c r="AB31" i="2" s="1"/>
  <c r="N8" i="4"/>
  <c r="L10" i="4"/>
  <c r="L9" i="3"/>
  <c r="M7" i="3"/>
  <c r="N7" i="3" s="1"/>
  <c r="L79" i="4" l="1"/>
  <c r="M79" i="4" s="1"/>
  <c r="E106" i="4"/>
  <c r="K105" i="4"/>
  <c r="L151" i="4"/>
  <c r="E58" i="4"/>
  <c r="K57" i="4" s="1"/>
  <c r="E154" i="4"/>
  <c r="K153" i="4" s="1"/>
  <c r="E82" i="4"/>
  <c r="K81" i="4" s="1"/>
  <c r="E129" i="4"/>
  <c r="K128" i="4" s="1"/>
  <c r="K104" i="4"/>
  <c r="K56" i="4"/>
  <c r="M151" i="4"/>
  <c r="L55" i="3"/>
  <c r="M55" i="3" s="1"/>
  <c r="L104" i="3"/>
  <c r="M104" i="3" s="1"/>
  <c r="L103" i="3"/>
  <c r="M103" i="3" s="1"/>
  <c r="L128" i="3"/>
  <c r="L127" i="3"/>
  <c r="M127" i="3" s="1"/>
  <c r="E154" i="3"/>
  <c r="K153" i="3"/>
  <c r="E131" i="3"/>
  <c r="E58" i="3"/>
  <c r="M128" i="3"/>
  <c r="E82" i="3"/>
  <c r="E107" i="3"/>
  <c r="K106" i="3" s="1"/>
  <c r="L79" i="2"/>
  <c r="M79" i="2" s="1"/>
  <c r="E82" i="2"/>
  <c r="E130" i="2"/>
  <c r="E154" i="2"/>
  <c r="K153" i="2" s="1"/>
  <c r="E58" i="2"/>
  <c r="K57" i="2" s="1"/>
  <c r="K152" i="2"/>
  <c r="E106" i="2"/>
  <c r="L55" i="2"/>
  <c r="M55" i="2" s="1"/>
  <c r="L103" i="2"/>
  <c r="M103" i="2" s="1"/>
  <c r="L151" i="1"/>
  <c r="N8" i="1"/>
  <c r="L10" i="1"/>
  <c r="W31" i="2"/>
  <c r="Q33" i="2"/>
  <c r="W32" i="2"/>
  <c r="AC31" i="2"/>
  <c r="X31" i="2"/>
  <c r="R32" i="2"/>
  <c r="AD30" i="2"/>
  <c r="T33" i="1"/>
  <c r="Z32" i="1"/>
  <c r="Q33" i="1"/>
  <c r="AC31" i="1"/>
  <c r="W32" i="1"/>
  <c r="AB31" i="3"/>
  <c r="P33" i="3"/>
  <c r="L11" i="2"/>
  <c r="N9" i="2"/>
  <c r="M10" i="2"/>
  <c r="R33" i="1"/>
  <c r="AD31" i="1"/>
  <c r="X32" i="1"/>
  <c r="Z31" i="1"/>
  <c r="AF31" i="1" s="1"/>
  <c r="X31" i="1"/>
  <c r="P33" i="1"/>
  <c r="AB31" i="1"/>
  <c r="V32" i="1"/>
  <c r="S33" i="1"/>
  <c r="Y32" i="1" s="1"/>
  <c r="AE31" i="1"/>
  <c r="T34" i="4"/>
  <c r="Z33" i="4" s="1"/>
  <c r="AF32" i="4"/>
  <c r="Q34" i="4"/>
  <c r="R34" i="4"/>
  <c r="X33" i="4"/>
  <c r="AD32" i="4"/>
  <c r="S34" i="4"/>
  <c r="Y33" i="4" s="1"/>
  <c r="AE32" i="4"/>
  <c r="P34" i="4"/>
  <c r="V33" i="4"/>
  <c r="V32" i="4"/>
  <c r="AB32" i="4" s="1"/>
  <c r="W32" i="4"/>
  <c r="AC32" i="4" s="1"/>
  <c r="S34" i="3"/>
  <c r="Y33" i="3"/>
  <c r="Q34" i="3"/>
  <c r="AC32" i="3"/>
  <c r="T34" i="3"/>
  <c r="Z33" i="3"/>
  <c r="AF32" i="3"/>
  <c r="Y32" i="3"/>
  <c r="AE32" i="3" s="1"/>
  <c r="R34" i="3"/>
  <c r="X33" i="3"/>
  <c r="AD32" i="3"/>
  <c r="P34" i="2"/>
  <c r="V33" i="2"/>
  <c r="AB32" i="2"/>
  <c r="Y33" i="2"/>
  <c r="S34" i="2"/>
  <c r="AE32" i="2"/>
  <c r="T34" i="2"/>
  <c r="Z33" i="2"/>
  <c r="AF32" i="2"/>
  <c r="V32" i="2"/>
  <c r="L11" i="4"/>
  <c r="M10" i="4" s="1"/>
  <c r="M9" i="4"/>
  <c r="N9" i="4" s="1"/>
  <c r="L10" i="3"/>
  <c r="M8" i="3"/>
  <c r="N8" i="3" s="1"/>
  <c r="L80" i="4" l="1"/>
  <c r="M80" i="4" s="1"/>
  <c r="L152" i="4"/>
  <c r="M152" i="4" s="1"/>
  <c r="E107" i="4"/>
  <c r="L127" i="4"/>
  <c r="M127" i="4" s="1"/>
  <c r="E83" i="4"/>
  <c r="K82" i="4" s="1"/>
  <c r="E130" i="4"/>
  <c r="K129" i="4" s="1"/>
  <c r="E59" i="4"/>
  <c r="L103" i="4"/>
  <c r="M103" i="4" s="1"/>
  <c r="L104" i="4"/>
  <c r="M104" i="4" s="1"/>
  <c r="L55" i="4"/>
  <c r="M55" i="4" s="1"/>
  <c r="E155" i="4"/>
  <c r="K154" i="4" s="1"/>
  <c r="L56" i="4"/>
  <c r="M56" i="4" s="1"/>
  <c r="L105" i="3"/>
  <c r="M105" i="3" s="1"/>
  <c r="L152" i="3"/>
  <c r="M152" i="3" s="1"/>
  <c r="E155" i="3"/>
  <c r="K154" i="3" s="1"/>
  <c r="E132" i="3"/>
  <c r="E83" i="3"/>
  <c r="K58" i="3"/>
  <c r="E59" i="3"/>
  <c r="K57" i="3"/>
  <c r="K81" i="3"/>
  <c r="K130" i="3"/>
  <c r="E108" i="3"/>
  <c r="E107" i="2"/>
  <c r="E83" i="2"/>
  <c r="K82" i="2" s="1"/>
  <c r="K81" i="2"/>
  <c r="K105" i="2"/>
  <c r="L56" i="2"/>
  <c r="M56" i="2" s="1"/>
  <c r="E155" i="2"/>
  <c r="K154" i="2" s="1"/>
  <c r="K130" i="2"/>
  <c r="E131" i="2"/>
  <c r="L152" i="2"/>
  <c r="M152" i="2" s="1"/>
  <c r="L151" i="2"/>
  <c r="M151" i="2" s="1"/>
  <c r="E59" i="2"/>
  <c r="K58" i="2" s="1"/>
  <c r="K129" i="2"/>
  <c r="L127" i="1"/>
  <c r="L80" i="1"/>
  <c r="L81" i="1"/>
  <c r="S34" i="1"/>
  <c r="Y33" i="1"/>
  <c r="AE32" i="1"/>
  <c r="Q34" i="2"/>
  <c r="W33" i="2" s="1"/>
  <c r="AC32" i="2"/>
  <c r="Q34" i="1"/>
  <c r="AC32" i="1"/>
  <c r="R34" i="1"/>
  <c r="X33" i="1"/>
  <c r="AD32" i="1"/>
  <c r="P34" i="1"/>
  <c r="V33" i="1"/>
  <c r="AB32" i="1"/>
  <c r="L12" i="2"/>
  <c r="N10" i="2"/>
  <c r="T34" i="1"/>
  <c r="Z33" i="1"/>
  <c r="AF32" i="1"/>
  <c r="N9" i="1"/>
  <c r="L11" i="1"/>
  <c r="V33" i="3"/>
  <c r="V32" i="3"/>
  <c r="AB32" i="3" s="1"/>
  <c r="P34" i="3"/>
  <c r="M9" i="1"/>
  <c r="R33" i="2"/>
  <c r="AD31" i="2"/>
  <c r="R35" i="4"/>
  <c r="AD33" i="4"/>
  <c r="X34" i="4"/>
  <c r="Q35" i="4"/>
  <c r="S35" i="4"/>
  <c r="AE33" i="4"/>
  <c r="P35" i="4"/>
  <c r="V34" i="4" s="1"/>
  <c r="AB33" i="4"/>
  <c r="W33" i="4"/>
  <c r="AC33" i="4" s="1"/>
  <c r="T35" i="4"/>
  <c r="Z34" i="4" s="1"/>
  <c r="AF33" i="4"/>
  <c r="Q35" i="3"/>
  <c r="W34" i="3" s="1"/>
  <c r="AC33" i="3"/>
  <c r="R35" i="3"/>
  <c r="AD33" i="3"/>
  <c r="AF33" i="3"/>
  <c r="T35" i="3"/>
  <c r="Z34" i="3" s="1"/>
  <c r="W33" i="3"/>
  <c r="AE33" i="3"/>
  <c r="S35" i="3"/>
  <c r="AF33" i="2"/>
  <c r="T35" i="2"/>
  <c r="AE33" i="2"/>
  <c r="S35" i="2"/>
  <c r="AB33" i="2"/>
  <c r="P35" i="2"/>
  <c r="V34" i="2"/>
  <c r="N10" i="4"/>
  <c r="L12" i="4"/>
  <c r="L11" i="3"/>
  <c r="M9" i="3"/>
  <c r="N9" i="3" s="1"/>
  <c r="L81" i="4" l="1"/>
  <c r="M81" i="4" s="1"/>
  <c r="L128" i="4"/>
  <c r="M128" i="4" s="1"/>
  <c r="E108" i="4"/>
  <c r="E60" i="4"/>
  <c r="E156" i="4"/>
  <c r="K155" i="4" s="1"/>
  <c r="K58" i="4"/>
  <c r="E84" i="4"/>
  <c r="K83" i="4" s="1"/>
  <c r="L153" i="4"/>
  <c r="M153" i="4" s="1"/>
  <c r="E131" i="4"/>
  <c r="K130" i="4"/>
  <c r="K106" i="4"/>
  <c r="L153" i="3"/>
  <c r="M153" i="3" s="1"/>
  <c r="L129" i="3"/>
  <c r="M129" i="3" s="1"/>
  <c r="L130" i="3"/>
  <c r="M130" i="3" s="1"/>
  <c r="L80" i="3"/>
  <c r="M80" i="3" s="1"/>
  <c r="E109" i="3"/>
  <c r="K108" i="3"/>
  <c r="L57" i="3"/>
  <c r="M57" i="3" s="1"/>
  <c r="L56" i="3"/>
  <c r="M56" i="3" s="1"/>
  <c r="K132" i="3"/>
  <c r="E133" i="3"/>
  <c r="E84" i="3"/>
  <c r="E156" i="3"/>
  <c r="K107" i="3"/>
  <c r="E60" i="3"/>
  <c r="K131" i="3"/>
  <c r="K82" i="3"/>
  <c r="L153" i="2"/>
  <c r="M153" i="2" s="1"/>
  <c r="E84" i="2"/>
  <c r="E108" i="2"/>
  <c r="L104" i="2"/>
  <c r="M104" i="2" s="1"/>
  <c r="K106" i="2"/>
  <c r="E156" i="2"/>
  <c r="L128" i="2"/>
  <c r="M128" i="2" s="1"/>
  <c r="L129" i="2"/>
  <c r="M129" i="2" s="1"/>
  <c r="L57" i="2"/>
  <c r="M57" i="2" s="1"/>
  <c r="E60" i="2"/>
  <c r="K59" i="2" s="1"/>
  <c r="E132" i="2"/>
  <c r="L81" i="2"/>
  <c r="M81" i="2" s="1"/>
  <c r="L80" i="2"/>
  <c r="M80" i="2" s="1"/>
  <c r="Q35" i="1"/>
  <c r="W34" i="1"/>
  <c r="P35" i="1"/>
  <c r="AB33" i="1"/>
  <c r="V34" i="1"/>
  <c r="L13" i="2"/>
  <c r="N11" i="2"/>
  <c r="X32" i="2"/>
  <c r="AD32" i="2" s="1"/>
  <c r="R34" i="2"/>
  <c r="Q35" i="2"/>
  <c r="W34" i="2" s="1"/>
  <c r="AC33" i="2"/>
  <c r="T35" i="1"/>
  <c r="Z34" i="1"/>
  <c r="AF33" i="1"/>
  <c r="M10" i="1"/>
  <c r="L12" i="1"/>
  <c r="N10" i="1"/>
  <c r="M11" i="1"/>
  <c r="P35" i="3"/>
  <c r="AB33" i="3"/>
  <c r="M11" i="2"/>
  <c r="R35" i="1"/>
  <c r="X34" i="1"/>
  <c r="AD33" i="1"/>
  <c r="W33" i="1"/>
  <c r="AC33" i="1" s="1"/>
  <c r="S35" i="1"/>
  <c r="AE33" i="1"/>
  <c r="S36" i="4"/>
  <c r="Y35" i="4" s="1"/>
  <c r="Y34" i="4"/>
  <c r="AE34" i="4" s="1"/>
  <c r="Q36" i="4"/>
  <c r="T36" i="4"/>
  <c r="AF34" i="4"/>
  <c r="P36" i="4"/>
  <c r="V35" i="4" s="1"/>
  <c r="AB34" i="4"/>
  <c r="W34" i="4"/>
  <c r="AC34" i="4" s="1"/>
  <c r="AD34" i="4"/>
  <c r="R36" i="4"/>
  <c r="S36" i="3"/>
  <c r="Y35" i="3"/>
  <c r="AE34" i="3"/>
  <c r="T36" i="3"/>
  <c r="AF34" i="3"/>
  <c r="R36" i="3"/>
  <c r="Y34" i="3"/>
  <c r="X34" i="3"/>
  <c r="AD34" i="3" s="1"/>
  <c r="W35" i="3"/>
  <c r="AC34" i="3"/>
  <c r="Q36" i="3"/>
  <c r="T36" i="2"/>
  <c r="Z35" i="2" s="1"/>
  <c r="Z34" i="2"/>
  <c r="AF34" i="2" s="1"/>
  <c r="AE34" i="2"/>
  <c r="S36" i="2"/>
  <c r="Y35" i="2"/>
  <c r="P36" i="2"/>
  <c r="V35" i="2"/>
  <c r="AB34" i="2"/>
  <c r="Y34" i="2"/>
  <c r="L13" i="4"/>
  <c r="M12" i="4" s="1"/>
  <c r="M11" i="4"/>
  <c r="N11" i="4" s="1"/>
  <c r="L12" i="3"/>
  <c r="M11" i="3" s="1"/>
  <c r="M10" i="3"/>
  <c r="N10" i="3" s="1"/>
  <c r="E109" i="4" l="1"/>
  <c r="K108" i="4" s="1"/>
  <c r="E132" i="4"/>
  <c r="K131" i="4" s="1"/>
  <c r="L57" i="4"/>
  <c r="M57" i="4" s="1"/>
  <c r="E157" i="4"/>
  <c r="K156" i="4" s="1"/>
  <c r="K107" i="4"/>
  <c r="E85" i="4"/>
  <c r="L129" i="4"/>
  <c r="M129" i="4" s="1"/>
  <c r="E61" i="4"/>
  <c r="K60" i="4" s="1"/>
  <c r="L59" i="4" s="1"/>
  <c r="M59" i="4" s="1"/>
  <c r="L82" i="4"/>
  <c r="M82" i="4" s="1"/>
  <c r="L105" i="4"/>
  <c r="M105" i="4" s="1"/>
  <c r="L154" i="4"/>
  <c r="M154" i="4" s="1"/>
  <c r="K59" i="4"/>
  <c r="E157" i="3"/>
  <c r="L131" i="3"/>
  <c r="M131" i="3" s="1"/>
  <c r="K60" i="3"/>
  <c r="E61" i="3"/>
  <c r="E110" i="3"/>
  <c r="K59" i="3"/>
  <c r="K155" i="3"/>
  <c r="E85" i="3"/>
  <c r="K83" i="3"/>
  <c r="L107" i="3"/>
  <c r="M107" i="3" s="1"/>
  <c r="L106" i="3"/>
  <c r="M106" i="3" s="1"/>
  <c r="E134" i="3"/>
  <c r="K133" i="3"/>
  <c r="L81" i="3"/>
  <c r="M81" i="3" s="1"/>
  <c r="L58" i="2"/>
  <c r="M58" i="2" s="1"/>
  <c r="E109" i="2"/>
  <c r="K108" i="2" s="1"/>
  <c r="E133" i="2"/>
  <c r="K132" i="2" s="1"/>
  <c r="L105" i="2"/>
  <c r="M105" i="2" s="1"/>
  <c r="E85" i="2"/>
  <c r="K84" i="2"/>
  <c r="K131" i="2"/>
  <c r="L106" i="2"/>
  <c r="M106" i="2" s="1"/>
  <c r="K83" i="2"/>
  <c r="E61" i="2"/>
  <c r="E157" i="2"/>
  <c r="K155" i="2"/>
  <c r="K107" i="2"/>
  <c r="L152" i="1"/>
  <c r="L153" i="1"/>
  <c r="L82" i="1"/>
  <c r="L83" i="1"/>
  <c r="P36" i="3"/>
  <c r="L14" i="2"/>
  <c r="M13" i="2"/>
  <c r="L13" i="1"/>
  <c r="M12" i="1"/>
  <c r="N11" i="1"/>
  <c r="R35" i="2"/>
  <c r="R36" i="1"/>
  <c r="AD34" i="1"/>
  <c r="X35" i="1"/>
  <c r="X33" i="2"/>
  <c r="AD33" i="2" s="1"/>
  <c r="P36" i="1"/>
  <c r="AB34" i="1"/>
  <c r="V35" i="1"/>
  <c r="AC34" i="2"/>
  <c r="Q36" i="2"/>
  <c r="W35" i="2" s="1"/>
  <c r="S36" i="1"/>
  <c r="AE34" i="1"/>
  <c r="V34" i="3"/>
  <c r="AB34" i="3" s="1"/>
  <c r="Y34" i="1"/>
  <c r="T36" i="1"/>
  <c r="Z35" i="1"/>
  <c r="AF34" i="1"/>
  <c r="M12" i="2"/>
  <c r="N12" i="2" s="1"/>
  <c r="Q36" i="1"/>
  <c r="AC34" i="1"/>
  <c r="T37" i="4"/>
  <c r="Z36" i="4" s="1"/>
  <c r="Q37" i="4"/>
  <c r="R37" i="4"/>
  <c r="X36" i="4" s="1"/>
  <c r="AB35" i="4"/>
  <c r="P37" i="4"/>
  <c r="V36" i="4"/>
  <c r="X35" i="4"/>
  <c r="AD35" i="4" s="1"/>
  <c r="Z35" i="4"/>
  <c r="AF35" i="4" s="1"/>
  <c r="W35" i="4"/>
  <c r="AC35" i="4" s="1"/>
  <c r="AE35" i="4"/>
  <c r="S37" i="4"/>
  <c r="Y36" i="4" s="1"/>
  <c r="T37" i="3"/>
  <c r="Z36" i="3" s="1"/>
  <c r="R37" i="3"/>
  <c r="X36" i="3" s="1"/>
  <c r="Q37" i="3"/>
  <c r="AC35" i="3"/>
  <c r="X35" i="3"/>
  <c r="AD35" i="3" s="1"/>
  <c r="Z35" i="3"/>
  <c r="AF35" i="3" s="1"/>
  <c r="AE35" i="3"/>
  <c r="S37" i="3"/>
  <c r="Y36" i="3" s="1"/>
  <c r="AB35" i="2"/>
  <c r="P37" i="2"/>
  <c r="V36" i="2"/>
  <c r="S37" i="2"/>
  <c r="AE35" i="2"/>
  <c r="AF35" i="2"/>
  <c r="T37" i="2"/>
  <c r="L14" i="4"/>
  <c r="N12" i="4"/>
  <c r="N11" i="3"/>
  <c r="L13" i="3"/>
  <c r="L107" i="4" l="1"/>
  <c r="L130" i="4"/>
  <c r="M130" i="4" s="1"/>
  <c r="E86" i="4"/>
  <c r="K85" i="4"/>
  <c r="E133" i="4"/>
  <c r="K132" i="4" s="1"/>
  <c r="L131" i="4" s="1"/>
  <c r="M131" i="4" s="1"/>
  <c r="L106" i="4"/>
  <c r="M106" i="4" s="1"/>
  <c r="E158" i="4"/>
  <c r="K157" i="4" s="1"/>
  <c r="E110" i="4"/>
  <c r="K109" i="4" s="1"/>
  <c r="L108" i="4" s="1"/>
  <c r="M108" i="4" s="1"/>
  <c r="L155" i="4"/>
  <c r="M155" i="4" s="1"/>
  <c r="M107" i="4"/>
  <c r="E62" i="4"/>
  <c r="K61" i="4"/>
  <c r="L60" i="4" s="1"/>
  <c r="M60" i="4" s="1"/>
  <c r="K84" i="4"/>
  <c r="L58" i="4"/>
  <c r="M58" i="4" s="1"/>
  <c r="L59" i="3"/>
  <c r="M59" i="3" s="1"/>
  <c r="L58" i="3"/>
  <c r="M58" i="3" s="1"/>
  <c r="E111" i="3"/>
  <c r="K110" i="3"/>
  <c r="E86" i="3"/>
  <c r="K85" i="3"/>
  <c r="K84" i="3"/>
  <c r="E62" i="3"/>
  <c r="L154" i="3"/>
  <c r="M154" i="3" s="1"/>
  <c r="E158" i="3"/>
  <c r="L82" i="3"/>
  <c r="M82" i="3" s="1"/>
  <c r="K134" i="3"/>
  <c r="E135" i="3"/>
  <c r="K109" i="3"/>
  <c r="L132" i="3"/>
  <c r="M132" i="3" s="1"/>
  <c r="K156" i="3"/>
  <c r="L155" i="3" s="1"/>
  <c r="M155" i="3" s="1"/>
  <c r="L107" i="2"/>
  <c r="M107" i="2" s="1"/>
  <c r="E86" i="2"/>
  <c r="E110" i="2"/>
  <c r="E62" i="2"/>
  <c r="K61" i="2" s="1"/>
  <c r="K60" i="2"/>
  <c r="L130" i="2"/>
  <c r="M130" i="2" s="1"/>
  <c r="L131" i="2"/>
  <c r="M131" i="2" s="1"/>
  <c r="E158" i="2"/>
  <c r="K157" i="2" s="1"/>
  <c r="K156" i="2"/>
  <c r="L154" i="2"/>
  <c r="M154" i="2" s="1"/>
  <c r="L82" i="2"/>
  <c r="M82" i="2" s="1"/>
  <c r="L83" i="2"/>
  <c r="M83" i="2" s="1"/>
  <c r="E134" i="2"/>
  <c r="S37" i="1"/>
  <c r="Y36" i="1"/>
  <c r="N12" i="1"/>
  <c r="L14" i="1"/>
  <c r="R37" i="1"/>
  <c r="X36" i="1"/>
  <c r="AD35" i="1"/>
  <c r="Q37" i="1"/>
  <c r="W36" i="1"/>
  <c r="T37" i="1"/>
  <c r="Z36" i="1" s="1"/>
  <c r="AF35" i="1"/>
  <c r="AD34" i="2"/>
  <c r="R36" i="2"/>
  <c r="L15" i="2"/>
  <c r="M14" i="2"/>
  <c r="N13" i="2"/>
  <c r="AB35" i="3"/>
  <c r="P37" i="3"/>
  <c r="AC35" i="2"/>
  <c r="Q37" i="2"/>
  <c r="W35" i="1"/>
  <c r="AC35" i="1" s="1"/>
  <c r="X34" i="2"/>
  <c r="Y35" i="1"/>
  <c r="AE35" i="1" s="1"/>
  <c r="P37" i="1"/>
  <c r="AB35" i="1"/>
  <c r="V36" i="1"/>
  <c r="V35" i="3"/>
  <c r="P38" i="4"/>
  <c r="V37" i="4" s="1"/>
  <c r="AB36" i="4"/>
  <c r="AD36" i="4"/>
  <c r="R38" i="4"/>
  <c r="X37" i="4" s="1"/>
  <c r="S38" i="4"/>
  <c r="Y37" i="4"/>
  <c r="AE36" i="4"/>
  <c r="T38" i="4"/>
  <c r="Z37" i="4"/>
  <c r="AF36" i="4"/>
  <c r="Q38" i="4"/>
  <c r="W36" i="4"/>
  <c r="AC36" i="4" s="1"/>
  <c r="AD36" i="3"/>
  <c r="R38" i="3"/>
  <c r="X37" i="3"/>
  <c r="S38" i="3"/>
  <c r="AE36" i="3"/>
  <c r="Q38" i="3"/>
  <c r="W37" i="3" s="1"/>
  <c r="T38" i="3"/>
  <c r="Z37" i="3" s="1"/>
  <c r="AF36" i="3"/>
  <c r="W36" i="3"/>
  <c r="AC36" i="3" s="1"/>
  <c r="T38" i="2"/>
  <c r="Z37" i="2"/>
  <c r="P38" i="2"/>
  <c r="AB36" i="2"/>
  <c r="S38" i="2"/>
  <c r="Y37" i="2"/>
  <c r="Y36" i="2"/>
  <c r="AE36" i="2" s="1"/>
  <c r="Z36" i="2"/>
  <c r="AF36" i="2" s="1"/>
  <c r="L15" i="4"/>
  <c r="M14" i="4" s="1"/>
  <c r="M13" i="4"/>
  <c r="N13" i="4" s="1"/>
  <c r="L14" i="3"/>
  <c r="M12" i="3"/>
  <c r="N12" i="3" s="1"/>
  <c r="L156" i="4" l="1"/>
  <c r="M156" i="4" s="1"/>
  <c r="L83" i="4"/>
  <c r="M83" i="4" s="1"/>
  <c r="L84" i="4"/>
  <c r="M84" i="4" s="1"/>
  <c r="E159" i="4"/>
  <c r="K158" i="4" s="1"/>
  <c r="L157" i="4" s="1"/>
  <c r="M157" i="4" s="1"/>
  <c r="E87" i="4"/>
  <c r="E134" i="4"/>
  <c r="K133" i="4" s="1"/>
  <c r="L132" i="4" s="1"/>
  <c r="M132" i="4" s="1"/>
  <c r="E63" i="4"/>
  <c r="K62" i="4" s="1"/>
  <c r="E111" i="4"/>
  <c r="E112" i="3"/>
  <c r="E87" i="3"/>
  <c r="E63" i="3"/>
  <c r="K62" i="3" s="1"/>
  <c r="E159" i="3"/>
  <c r="K158" i="3" s="1"/>
  <c r="K157" i="3"/>
  <c r="K61" i="3"/>
  <c r="L83" i="3"/>
  <c r="M83" i="3" s="1"/>
  <c r="L133" i="3"/>
  <c r="M133" i="3" s="1"/>
  <c r="L84" i="3"/>
  <c r="M84" i="3" s="1"/>
  <c r="L108" i="3"/>
  <c r="M108" i="3" s="1"/>
  <c r="L109" i="3"/>
  <c r="M109" i="3" s="1"/>
  <c r="E136" i="3"/>
  <c r="K135" i="3" s="1"/>
  <c r="L156" i="2"/>
  <c r="L155" i="2"/>
  <c r="M155" i="2" s="1"/>
  <c r="E135" i="2"/>
  <c r="L60" i="2"/>
  <c r="M60" i="2" s="1"/>
  <c r="L59" i="2"/>
  <c r="M59" i="2" s="1"/>
  <c r="E87" i="2"/>
  <c r="E159" i="2"/>
  <c r="K158" i="2" s="1"/>
  <c r="K133" i="2"/>
  <c r="E63" i="2"/>
  <c r="K62" i="2" s="1"/>
  <c r="L61" i="2" s="1"/>
  <c r="M61" i="2" s="1"/>
  <c r="K85" i="2"/>
  <c r="E111" i="2"/>
  <c r="M156" i="2"/>
  <c r="K109" i="2"/>
  <c r="L154" i="1"/>
  <c r="L155" i="1"/>
  <c r="L84" i="1"/>
  <c r="L85" i="1"/>
  <c r="R38" i="1"/>
  <c r="X37" i="1" s="1"/>
  <c r="AD36" i="1"/>
  <c r="P38" i="3"/>
  <c r="V36" i="3"/>
  <c r="AB36" i="3" s="1"/>
  <c r="M13" i="1"/>
  <c r="N13" i="1" s="1"/>
  <c r="L15" i="1"/>
  <c r="AC36" i="2"/>
  <c r="Q38" i="2"/>
  <c r="W36" i="2"/>
  <c r="P38" i="1"/>
  <c r="AB36" i="1"/>
  <c r="V37" i="1"/>
  <c r="R37" i="2"/>
  <c r="X35" i="2"/>
  <c r="AD35" i="2" s="1"/>
  <c r="X36" i="2"/>
  <c r="AD36" i="2" s="1"/>
  <c r="T38" i="1"/>
  <c r="Z37" i="1" s="1"/>
  <c r="AF36" i="1"/>
  <c r="L16" i="2"/>
  <c r="M15" i="2"/>
  <c r="N14" i="2"/>
  <c r="Q38" i="1"/>
  <c r="W37" i="1" s="1"/>
  <c r="AC36" i="1"/>
  <c r="S38" i="1"/>
  <c r="Y37" i="1"/>
  <c r="AE36" i="1"/>
  <c r="Q39" i="4"/>
  <c r="W38" i="4" s="1"/>
  <c r="Y38" i="4"/>
  <c r="AE37" i="4"/>
  <c r="S39" i="4"/>
  <c r="AF37" i="4"/>
  <c r="T39" i="4"/>
  <c r="W37" i="4"/>
  <c r="AC37" i="4" s="1"/>
  <c r="R39" i="4"/>
  <c r="X38" i="4" s="1"/>
  <c r="AD37" i="4"/>
  <c r="AB37" i="4"/>
  <c r="P39" i="4"/>
  <c r="V38" i="4"/>
  <c r="S39" i="3"/>
  <c r="Y37" i="3"/>
  <c r="AE37" i="3" s="1"/>
  <c r="R39" i="3"/>
  <c r="X38" i="3" s="1"/>
  <c r="AD37" i="3"/>
  <c r="Q39" i="3"/>
  <c r="AC37" i="3"/>
  <c r="AF37" i="3"/>
  <c r="T39" i="3"/>
  <c r="P39" i="2"/>
  <c r="AE37" i="2"/>
  <c r="S39" i="2"/>
  <c r="V37" i="2"/>
  <c r="AB37" i="2" s="1"/>
  <c r="AF37" i="2"/>
  <c r="T39" i="2"/>
  <c r="Z38" i="2" s="1"/>
  <c r="L16" i="4"/>
  <c r="N14" i="4"/>
  <c r="L15" i="3"/>
  <c r="M14" i="3" s="1"/>
  <c r="M13" i="3"/>
  <c r="N13" i="3" s="1"/>
  <c r="L61" i="4" l="1"/>
  <c r="M61" i="4" s="1"/>
  <c r="E88" i="4"/>
  <c r="E64" i="4"/>
  <c r="K63" i="4"/>
  <c r="E135" i="4"/>
  <c r="E160" i="4"/>
  <c r="E112" i="4"/>
  <c r="K110" i="4"/>
  <c r="K86" i="4"/>
  <c r="L134" i="3"/>
  <c r="M134" i="3" s="1"/>
  <c r="L156" i="3"/>
  <c r="M156" i="3" s="1"/>
  <c r="L157" i="3"/>
  <c r="L61" i="3"/>
  <c r="M61" i="3" s="1"/>
  <c r="L60" i="3"/>
  <c r="M60" i="3" s="1"/>
  <c r="K159" i="3"/>
  <c r="E160" i="3"/>
  <c r="E88" i="3"/>
  <c r="K87" i="3"/>
  <c r="E113" i="3"/>
  <c r="K112" i="3"/>
  <c r="M157" i="3"/>
  <c r="K86" i="3"/>
  <c r="K111" i="3"/>
  <c r="E64" i="3"/>
  <c r="K63" i="3" s="1"/>
  <c r="E137" i="3"/>
  <c r="K136" i="3"/>
  <c r="L135" i="3" s="1"/>
  <c r="M135" i="3" s="1"/>
  <c r="L157" i="2"/>
  <c r="M157" i="2" s="1"/>
  <c r="E112" i="2"/>
  <c r="K111" i="2"/>
  <c r="L110" i="2" s="1"/>
  <c r="K110" i="2"/>
  <c r="L132" i="2"/>
  <c r="M132" i="2" s="1"/>
  <c r="E160" i="2"/>
  <c r="K159" i="2" s="1"/>
  <c r="L84" i="2"/>
  <c r="M84" i="2" s="1"/>
  <c r="E136" i="2"/>
  <c r="K135" i="2" s="1"/>
  <c r="L109" i="2"/>
  <c r="M109" i="2" s="1"/>
  <c r="L108" i="2"/>
  <c r="M108" i="2" s="1"/>
  <c r="E64" i="2"/>
  <c r="K63" i="2" s="1"/>
  <c r="K134" i="2"/>
  <c r="E88" i="2"/>
  <c r="K87" i="2"/>
  <c r="K86" i="2"/>
  <c r="L156" i="1"/>
  <c r="L87" i="1"/>
  <c r="L86" i="1"/>
  <c r="L16" i="1"/>
  <c r="M15" i="1"/>
  <c r="L17" i="2"/>
  <c r="M16" i="2"/>
  <c r="N15" i="2"/>
  <c r="M14" i="1"/>
  <c r="N14" i="1" s="1"/>
  <c r="S39" i="1"/>
  <c r="AE37" i="1"/>
  <c r="T39" i="1"/>
  <c r="AF37" i="1"/>
  <c r="Z38" i="1"/>
  <c r="Q39" i="2"/>
  <c r="AC37" i="2"/>
  <c r="W38" i="2"/>
  <c r="P39" i="3"/>
  <c r="V37" i="3"/>
  <c r="AB37" i="3" s="1"/>
  <c r="V38" i="3"/>
  <c r="P39" i="1"/>
  <c r="AB37" i="1"/>
  <c r="V38" i="1"/>
  <c r="Q39" i="1"/>
  <c r="AC37" i="1"/>
  <c r="W37" i="2"/>
  <c r="R38" i="2"/>
  <c r="X37" i="2" s="1"/>
  <c r="R39" i="1"/>
  <c r="X38" i="1"/>
  <c r="AD37" i="1"/>
  <c r="S40" i="4"/>
  <c r="Y39" i="4" s="1"/>
  <c r="AE38" i="4"/>
  <c r="T40" i="4"/>
  <c r="P40" i="4"/>
  <c r="V39" i="4" s="1"/>
  <c r="AB38" i="4"/>
  <c r="AD38" i="4"/>
  <c r="R40" i="4"/>
  <c r="X39" i="4"/>
  <c r="Z38" i="4"/>
  <c r="AF38" i="4" s="1"/>
  <c r="AC38" i="4"/>
  <c r="Q40" i="4"/>
  <c r="T40" i="3"/>
  <c r="Z39" i="3"/>
  <c r="Q40" i="3"/>
  <c r="W39" i="3" s="1"/>
  <c r="S40" i="3"/>
  <c r="AE38" i="3"/>
  <c r="Z38" i="3"/>
  <c r="AF38" i="3" s="1"/>
  <c r="W38" i="3"/>
  <c r="AC38" i="3" s="1"/>
  <c r="AD38" i="3"/>
  <c r="R40" i="3"/>
  <c r="Y38" i="3"/>
  <c r="P40" i="2"/>
  <c r="V38" i="2"/>
  <c r="AB38" i="2" s="1"/>
  <c r="S40" i="2"/>
  <c r="T40" i="2"/>
  <c r="Z39" i="2" s="1"/>
  <c r="AF38" i="2"/>
  <c r="Y38" i="2"/>
  <c r="AE38" i="2" s="1"/>
  <c r="L17" i="4"/>
  <c r="M15" i="4"/>
  <c r="N15" i="4" s="1"/>
  <c r="N14" i="3"/>
  <c r="L16" i="3"/>
  <c r="M15" i="3" s="1"/>
  <c r="E161" i="4" l="1"/>
  <c r="K160" i="4"/>
  <c r="L85" i="4"/>
  <c r="M85" i="4" s="1"/>
  <c r="K159" i="4"/>
  <c r="E89" i="4"/>
  <c r="E136" i="4"/>
  <c r="K87" i="4"/>
  <c r="L110" i="4"/>
  <c r="M110" i="4" s="1"/>
  <c r="L109" i="4"/>
  <c r="M109" i="4" s="1"/>
  <c r="E113" i="4"/>
  <c r="K112" i="4"/>
  <c r="K134" i="4"/>
  <c r="L62" i="4"/>
  <c r="M62" i="4" s="1"/>
  <c r="K111" i="4"/>
  <c r="E65" i="4"/>
  <c r="L62" i="3"/>
  <c r="M62" i="3" s="1"/>
  <c r="L111" i="3"/>
  <c r="M111" i="3" s="1"/>
  <c r="L110" i="3"/>
  <c r="M110" i="3" s="1"/>
  <c r="E65" i="3"/>
  <c r="E114" i="3"/>
  <c r="K113" i="3" s="1"/>
  <c r="L85" i="3"/>
  <c r="M85" i="3" s="1"/>
  <c r="L86" i="3"/>
  <c r="M86" i="3" s="1"/>
  <c r="E89" i="3"/>
  <c r="E138" i="3"/>
  <c r="K137" i="3"/>
  <c r="E161" i="3"/>
  <c r="L158" i="3"/>
  <c r="M158" i="3" s="1"/>
  <c r="L86" i="2"/>
  <c r="M86" i="2" s="1"/>
  <c r="L134" i="2"/>
  <c r="M134" i="2" s="1"/>
  <c r="L158" i="2"/>
  <c r="M158" i="2" s="1"/>
  <c r="E89" i="2"/>
  <c r="M110" i="2"/>
  <c r="E113" i="2"/>
  <c r="K112" i="2" s="1"/>
  <c r="L62" i="2"/>
  <c r="M62" i="2" s="1"/>
  <c r="E137" i="2"/>
  <c r="K136" i="2"/>
  <c r="E161" i="2"/>
  <c r="E65" i="2"/>
  <c r="K64" i="2" s="1"/>
  <c r="L85" i="2"/>
  <c r="M85" i="2" s="1"/>
  <c r="L133" i="2"/>
  <c r="M133" i="2" s="1"/>
  <c r="Q40" i="1"/>
  <c r="AC38" i="2"/>
  <c r="Q40" i="2"/>
  <c r="R40" i="1"/>
  <c r="AD38" i="1"/>
  <c r="X39" i="1"/>
  <c r="P40" i="1"/>
  <c r="AB38" i="1"/>
  <c r="L18" i="2"/>
  <c r="N16" i="2"/>
  <c r="M17" i="2"/>
  <c r="R39" i="2"/>
  <c r="AD37" i="2"/>
  <c r="T40" i="1"/>
  <c r="AF38" i="1"/>
  <c r="S40" i="1"/>
  <c r="Y39" i="1"/>
  <c r="W38" i="1"/>
  <c r="AC38" i="1" s="1"/>
  <c r="AB38" i="3"/>
  <c r="P40" i="3"/>
  <c r="Y38" i="1"/>
  <c r="AE38" i="1" s="1"/>
  <c r="L17" i="1"/>
  <c r="N15" i="1"/>
  <c r="AB39" i="4"/>
  <c r="P41" i="4"/>
  <c r="V40" i="4"/>
  <c r="Q41" i="4"/>
  <c r="W39" i="4"/>
  <c r="AC39" i="4" s="1"/>
  <c r="T41" i="4"/>
  <c r="Z40" i="4" s="1"/>
  <c r="R41" i="4"/>
  <c r="X40" i="4"/>
  <c r="AD39" i="4"/>
  <c r="Z39" i="4"/>
  <c r="AF39" i="4" s="1"/>
  <c r="Y40" i="4"/>
  <c r="AE39" i="4"/>
  <c r="S41" i="4"/>
  <c r="S41" i="3"/>
  <c r="Y40" i="3" s="1"/>
  <c r="R41" i="3"/>
  <c r="X40" i="3" s="1"/>
  <c r="Q41" i="3"/>
  <c r="W40" i="3"/>
  <c r="AC39" i="3"/>
  <c r="X39" i="3"/>
  <c r="AD39" i="3" s="1"/>
  <c r="Y39" i="3"/>
  <c r="AE39" i="3" s="1"/>
  <c r="AF39" i="3"/>
  <c r="T41" i="3"/>
  <c r="S41" i="2"/>
  <c r="P41" i="2"/>
  <c r="V40" i="2"/>
  <c r="AF39" i="2"/>
  <c r="T41" i="2"/>
  <c r="Z40" i="2" s="1"/>
  <c r="V39" i="2"/>
  <c r="AB39" i="2" s="1"/>
  <c r="Y39" i="2"/>
  <c r="AE39" i="2" s="1"/>
  <c r="L18" i="4"/>
  <c r="M16" i="4"/>
  <c r="N16" i="4" s="1"/>
  <c r="L17" i="3"/>
  <c r="M16" i="3" s="1"/>
  <c r="N15" i="3"/>
  <c r="E137" i="4" l="1"/>
  <c r="K136" i="4" s="1"/>
  <c r="L135" i="4" s="1"/>
  <c r="L86" i="4"/>
  <c r="M86" i="4" s="1"/>
  <c r="K135" i="4"/>
  <c r="L158" i="4"/>
  <c r="M158" i="4" s="1"/>
  <c r="L159" i="4"/>
  <c r="M159" i="4" s="1"/>
  <c r="L133" i="4"/>
  <c r="M133" i="4" s="1"/>
  <c r="E114" i="4"/>
  <c r="K113" i="4" s="1"/>
  <c r="L112" i="4" s="1"/>
  <c r="M112" i="4" s="1"/>
  <c r="E90" i="4"/>
  <c r="E162" i="4"/>
  <c r="E66" i="4"/>
  <c r="K65" i="4" s="1"/>
  <c r="K64" i="4"/>
  <c r="L111" i="4"/>
  <c r="M111" i="4" s="1"/>
  <c r="K88" i="4"/>
  <c r="L112" i="3"/>
  <c r="M112" i="3" s="1"/>
  <c r="E139" i="3"/>
  <c r="E90" i="3"/>
  <c r="K89" i="3"/>
  <c r="E66" i="3"/>
  <c r="K65" i="3" s="1"/>
  <c r="K64" i="3"/>
  <c r="E162" i="3"/>
  <c r="K161" i="3"/>
  <c r="L136" i="3"/>
  <c r="M136" i="3" s="1"/>
  <c r="K88" i="3"/>
  <c r="E115" i="3"/>
  <c r="K160" i="3"/>
  <c r="L63" i="2"/>
  <c r="M63" i="2" s="1"/>
  <c r="E90" i="2"/>
  <c r="E162" i="2"/>
  <c r="K161" i="2" s="1"/>
  <c r="K88" i="2"/>
  <c r="E138" i="2"/>
  <c r="K137" i="2"/>
  <c r="L111" i="2"/>
  <c r="M111" i="2" s="1"/>
  <c r="E66" i="2"/>
  <c r="K65" i="2" s="1"/>
  <c r="L64" i="2" s="1"/>
  <c r="M64" i="2" s="1"/>
  <c r="E114" i="2"/>
  <c r="K113" i="2"/>
  <c r="L135" i="2"/>
  <c r="M135" i="2" s="1"/>
  <c r="K160" i="2"/>
  <c r="L157" i="1"/>
  <c r="Q41" i="1"/>
  <c r="W40" i="1" s="1"/>
  <c r="X38" i="2"/>
  <c r="AD38" i="2" s="1"/>
  <c r="R40" i="2"/>
  <c r="T41" i="1"/>
  <c r="Z40" i="1"/>
  <c r="R41" i="1"/>
  <c r="X40" i="1" s="1"/>
  <c r="AD39" i="1"/>
  <c r="P41" i="3"/>
  <c r="Q41" i="2"/>
  <c r="W39" i="2"/>
  <c r="AC39" i="2" s="1"/>
  <c r="P41" i="1"/>
  <c r="V40" i="1" s="1"/>
  <c r="M16" i="1"/>
  <c r="N16" i="1" s="1"/>
  <c r="L18" i="1"/>
  <c r="S41" i="1"/>
  <c r="Y40" i="1"/>
  <c r="AE39" i="1"/>
  <c r="L19" i="2"/>
  <c r="N17" i="2"/>
  <c r="M18" i="2"/>
  <c r="V40" i="3"/>
  <c r="Z39" i="1"/>
  <c r="AF39" i="1" s="1"/>
  <c r="V39" i="1"/>
  <c r="AB39" i="1" s="1"/>
  <c r="W39" i="1"/>
  <c r="AC39" i="1" s="1"/>
  <c r="V39" i="3"/>
  <c r="AB39" i="3" s="1"/>
  <c r="AD40" i="4"/>
  <c r="R42" i="4"/>
  <c r="X41" i="4"/>
  <c r="P42" i="4"/>
  <c r="AB40" i="4"/>
  <c r="Q42" i="4"/>
  <c r="W41" i="4" s="1"/>
  <c r="S42" i="4"/>
  <c r="Y41" i="4" s="1"/>
  <c r="AE40" i="4"/>
  <c r="T42" i="4"/>
  <c r="Z41" i="4" s="1"/>
  <c r="AF40" i="4"/>
  <c r="W40" i="4"/>
  <c r="AC40" i="4" s="1"/>
  <c r="AD40" i="3"/>
  <c r="R42" i="3"/>
  <c r="X41" i="3" s="1"/>
  <c r="S42" i="3"/>
  <c r="AE40" i="3"/>
  <c r="AC40" i="3"/>
  <c r="Q42" i="3"/>
  <c r="W41" i="3" s="1"/>
  <c r="T42" i="3"/>
  <c r="Z41" i="3"/>
  <c r="AF40" i="3"/>
  <c r="Z40" i="3"/>
  <c r="P42" i="2"/>
  <c r="V41" i="2" s="1"/>
  <c r="AB40" i="2"/>
  <c r="Y41" i="2"/>
  <c r="S42" i="2"/>
  <c r="T42" i="2"/>
  <c r="Z41" i="2" s="1"/>
  <c r="AF40" i="2"/>
  <c r="Y40" i="2"/>
  <c r="AE40" i="2" s="1"/>
  <c r="L19" i="4"/>
  <c r="M17" i="4"/>
  <c r="N17" i="4" s="1"/>
  <c r="L18" i="3"/>
  <c r="M17" i="3" s="1"/>
  <c r="N16" i="3"/>
  <c r="E163" i="4" l="1"/>
  <c r="L64" i="4"/>
  <c r="M64" i="4" s="1"/>
  <c r="L63" i="4"/>
  <c r="M63" i="4" s="1"/>
  <c r="L134" i="4"/>
  <c r="M134" i="4" s="1"/>
  <c r="E91" i="4"/>
  <c r="K90" i="4" s="1"/>
  <c r="M135" i="4"/>
  <c r="E138" i="4"/>
  <c r="K137" i="4"/>
  <c r="L136" i="4" s="1"/>
  <c r="M136" i="4" s="1"/>
  <c r="E67" i="4"/>
  <c r="K89" i="4"/>
  <c r="K161" i="4"/>
  <c r="E115" i="4"/>
  <c r="K114" i="4" s="1"/>
  <c r="L87" i="4"/>
  <c r="M87" i="4" s="1"/>
  <c r="L88" i="3"/>
  <c r="L87" i="3"/>
  <c r="M87" i="3" s="1"/>
  <c r="L64" i="3"/>
  <c r="L63" i="3"/>
  <c r="M63" i="3" s="1"/>
  <c r="M64" i="3"/>
  <c r="E140" i="3"/>
  <c r="K138" i="3"/>
  <c r="E116" i="3"/>
  <c r="K115" i="3" s="1"/>
  <c r="K114" i="3"/>
  <c r="E91" i="3"/>
  <c r="M88" i="3"/>
  <c r="L159" i="3"/>
  <c r="M159" i="3" s="1"/>
  <c r="L160" i="3"/>
  <c r="M160" i="3" s="1"/>
  <c r="E67" i="3"/>
  <c r="K162" i="3"/>
  <c r="E163" i="3"/>
  <c r="L160" i="2"/>
  <c r="L159" i="2"/>
  <c r="M159" i="2" s="1"/>
  <c r="E91" i="2"/>
  <c r="E163" i="2"/>
  <c r="K162" i="2"/>
  <c r="L112" i="2"/>
  <c r="M112" i="2" s="1"/>
  <c r="E139" i="2"/>
  <c r="E115" i="2"/>
  <c r="K114" i="2" s="1"/>
  <c r="K89" i="2"/>
  <c r="L87" i="2"/>
  <c r="M87" i="2" s="1"/>
  <c r="L136" i="2"/>
  <c r="M136" i="2" s="1"/>
  <c r="E67" i="2"/>
  <c r="K66" i="2" s="1"/>
  <c r="L65" i="2" s="1"/>
  <c r="M65" i="2" s="1"/>
  <c r="M160" i="2"/>
  <c r="L158" i="1"/>
  <c r="L159" i="1"/>
  <c r="L88" i="1"/>
  <c r="L89" i="1"/>
  <c r="S42" i="1"/>
  <c r="Y41" i="1" s="1"/>
  <c r="AE40" i="1"/>
  <c r="Q42" i="2"/>
  <c r="W40" i="2"/>
  <c r="AC40" i="2" s="1"/>
  <c r="T42" i="1"/>
  <c r="Z41" i="1"/>
  <c r="AF40" i="1"/>
  <c r="M17" i="1"/>
  <c r="L19" i="1"/>
  <c r="M18" i="1" s="1"/>
  <c r="N17" i="1"/>
  <c r="P42" i="3"/>
  <c r="V41" i="3"/>
  <c r="AB40" i="3"/>
  <c r="X39" i="2"/>
  <c r="AD39" i="2" s="1"/>
  <c r="R41" i="2"/>
  <c r="L20" i="2"/>
  <c r="M19" i="2" s="1"/>
  <c r="N18" i="2"/>
  <c r="P42" i="1"/>
  <c r="V41" i="1"/>
  <c r="AB40" i="1"/>
  <c r="R42" i="1"/>
  <c r="X41" i="1"/>
  <c r="AD40" i="1"/>
  <c r="Q42" i="1"/>
  <c r="AC40" i="1"/>
  <c r="W41" i="1"/>
  <c r="AE41" i="4"/>
  <c r="S43" i="4"/>
  <c r="R43" i="4"/>
  <c r="AD41" i="4"/>
  <c r="P43" i="4"/>
  <c r="AF41" i="4"/>
  <c r="T43" i="4"/>
  <c r="Z42" i="4"/>
  <c r="Q43" i="4"/>
  <c r="W42" i="4" s="1"/>
  <c r="AC41" i="4"/>
  <c r="V41" i="4"/>
  <c r="AB41" i="4" s="1"/>
  <c r="AF41" i="3"/>
  <c r="T43" i="3"/>
  <c r="S43" i="3"/>
  <c r="Y42" i="3" s="1"/>
  <c r="Y41" i="3"/>
  <c r="AE41" i="3" s="1"/>
  <c r="R43" i="3"/>
  <c r="X42" i="3" s="1"/>
  <c r="AD41" i="3"/>
  <c r="Q43" i="3"/>
  <c r="W42" i="3" s="1"/>
  <c r="AC41" i="3"/>
  <c r="AF41" i="2"/>
  <c r="T43" i="2"/>
  <c r="Z42" i="2"/>
  <c r="AE41" i="2"/>
  <c r="S43" i="2"/>
  <c r="AB41" i="2"/>
  <c r="P43" i="2"/>
  <c r="V42" i="2"/>
  <c r="L20" i="4"/>
  <c r="M19" i="4" s="1"/>
  <c r="M18" i="4"/>
  <c r="N18" i="4" s="1"/>
  <c r="L19" i="3"/>
  <c r="N17" i="3"/>
  <c r="L113" i="4" l="1"/>
  <c r="M113" i="4" s="1"/>
  <c r="E68" i="4"/>
  <c r="K66" i="4"/>
  <c r="E92" i="4"/>
  <c r="E164" i="4"/>
  <c r="E116" i="4"/>
  <c r="K162" i="4"/>
  <c r="L88" i="4"/>
  <c r="M88" i="4" s="1"/>
  <c r="L160" i="4"/>
  <c r="M160" i="4" s="1"/>
  <c r="E139" i="4"/>
  <c r="K138" i="4" s="1"/>
  <c r="L137" i="4" s="1"/>
  <c r="M137" i="4" s="1"/>
  <c r="L89" i="4"/>
  <c r="M89" i="4" s="1"/>
  <c r="E68" i="3"/>
  <c r="K67" i="3" s="1"/>
  <c r="L139" i="3"/>
  <c r="L137" i="3"/>
  <c r="M137" i="3" s="1"/>
  <c r="L114" i="3"/>
  <c r="L113" i="3"/>
  <c r="M113" i="3" s="1"/>
  <c r="L161" i="3"/>
  <c r="M161" i="3" s="1"/>
  <c r="K66" i="3"/>
  <c r="E92" i="3"/>
  <c r="K91" i="3" s="1"/>
  <c r="M114" i="3"/>
  <c r="K90" i="3"/>
  <c r="K140" i="3"/>
  <c r="E141" i="3"/>
  <c r="E117" i="3"/>
  <c r="K116" i="3" s="1"/>
  <c r="E164" i="3"/>
  <c r="K163" i="3" s="1"/>
  <c r="K139" i="3"/>
  <c r="E92" i="2"/>
  <c r="K91" i="2" s="1"/>
  <c r="L113" i="2"/>
  <c r="M113" i="2" s="1"/>
  <c r="L88" i="2"/>
  <c r="M88" i="2" s="1"/>
  <c r="E140" i="2"/>
  <c r="E68" i="2"/>
  <c r="K67" i="2"/>
  <c r="L66" i="2" s="1"/>
  <c r="M66" i="2" s="1"/>
  <c r="L89" i="2"/>
  <c r="M89" i="2" s="1"/>
  <c r="K138" i="2"/>
  <c r="K90" i="2"/>
  <c r="E116" i="2"/>
  <c r="K115" i="2"/>
  <c r="E164" i="2"/>
  <c r="K163" i="2" s="1"/>
  <c r="L161" i="2"/>
  <c r="M161" i="2" s="1"/>
  <c r="L160" i="1"/>
  <c r="T43" i="1"/>
  <c r="Z42" i="1" s="1"/>
  <c r="AF41" i="1"/>
  <c r="P43" i="1"/>
  <c r="AB41" i="1"/>
  <c r="V42" i="1"/>
  <c r="AB41" i="3"/>
  <c r="P43" i="3"/>
  <c r="Q43" i="1"/>
  <c r="W42" i="1" s="1"/>
  <c r="AC41" i="1"/>
  <c r="AC41" i="2"/>
  <c r="Q43" i="2"/>
  <c r="L21" i="2"/>
  <c r="N19" i="2"/>
  <c r="W41" i="2"/>
  <c r="N18" i="1"/>
  <c r="L20" i="1"/>
  <c r="R43" i="1"/>
  <c r="X42" i="1" s="1"/>
  <c r="AD41" i="1"/>
  <c r="X41" i="2"/>
  <c r="X40" i="2"/>
  <c r="AD40" i="2" s="1"/>
  <c r="R42" i="2"/>
  <c r="S43" i="1"/>
  <c r="Y42" i="1" s="1"/>
  <c r="AE41" i="1"/>
  <c r="S44" i="4"/>
  <c r="Y43" i="4" s="1"/>
  <c r="P44" i="4"/>
  <c r="R44" i="4"/>
  <c r="T44" i="4"/>
  <c r="Z43" i="4"/>
  <c r="AF42" i="4"/>
  <c r="AC42" i="4"/>
  <c r="Q44" i="4"/>
  <c r="V42" i="4"/>
  <c r="AB42" i="4" s="1"/>
  <c r="X42" i="4"/>
  <c r="AD42" i="4" s="1"/>
  <c r="Y42" i="4"/>
  <c r="AE42" i="4" s="1"/>
  <c r="AD42" i="3"/>
  <c r="R44" i="3"/>
  <c r="X43" i="3" s="1"/>
  <c r="AC42" i="3"/>
  <c r="Q44" i="3"/>
  <c r="W43" i="3" s="1"/>
  <c r="T44" i="3"/>
  <c r="Z43" i="3"/>
  <c r="S44" i="3"/>
  <c r="Y43" i="3"/>
  <c r="AE42" i="3"/>
  <c r="Z42" i="3"/>
  <c r="AF42" i="3" s="1"/>
  <c r="S44" i="2"/>
  <c r="Y43" i="2"/>
  <c r="P44" i="2"/>
  <c r="V43" i="2"/>
  <c r="AB42" i="2"/>
  <c r="Y42" i="2"/>
  <c r="AE42" i="2" s="1"/>
  <c r="T44" i="2"/>
  <c r="Z43" i="2"/>
  <c r="AF42" i="2"/>
  <c r="L21" i="4"/>
  <c r="M20" i="4" s="1"/>
  <c r="N19" i="4"/>
  <c r="L20" i="3"/>
  <c r="M18" i="3"/>
  <c r="N18" i="3" s="1"/>
  <c r="E165" i="4" l="1"/>
  <c r="K163" i="4"/>
  <c r="E69" i="4"/>
  <c r="K68" i="4" s="1"/>
  <c r="E140" i="4"/>
  <c r="K67" i="4"/>
  <c r="L66" i="4" s="1"/>
  <c r="M66" i="4" s="1"/>
  <c r="E93" i="4"/>
  <c r="E117" i="4"/>
  <c r="K91" i="4"/>
  <c r="L161" i="4"/>
  <c r="M161" i="4" s="1"/>
  <c r="L65" i="4"/>
  <c r="M65" i="4" s="1"/>
  <c r="K115" i="4"/>
  <c r="L162" i="3"/>
  <c r="M162" i="3" s="1"/>
  <c r="L115" i="3"/>
  <c r="M115" i="3" s="1"/>
  <c r="L89" i="3"/>
  <c r="M89" i="3" s="1"/>
  <c r="L90" i="3"/>
  <c r="M90" i="3" s="1"/>
  <c r="L67" i="3"/>
  <c r="M67" i="3" s="1"/>
  <c r="L66" i="3"/>
  <c r="L65" i="3"/>
  <c r="M65" i="3" s="1"/>
  <c r="M66" i="3"/>
  <c r="K68" i="3"/>
  <c r="E69" i="3"/>
  <c r="E165" i="3"/>
  <c r="E142" i="3"/>
  <c r="K141" i="3" s="1"/>
  <c r="L138" i="3"/>
  <c r="M138" i="3" s="1"/>
  <c r="E118" i="3"/>
  <c r="M139" i="3"/>
  <c r="E93" i="3"/>
  <c r="K92" i="3" s="1"/>
  <c r="L162" i="2"/>
  <c r="M162" i="2" s="1"/>
  <c r="L114" i="2"/>
  <c r="M114" i="2" s="1"/>
  <c r="E117" i="2"/>
  <c r="K116" i="2" s="1"/>
  <c r="E69" i="2"/>
  <c r="L137" i="2"/>
  <c r="M137" i="2" s="1"/>
  <c r="E93" i="2"/>
  <c r="K92" i="2" s="1"/>
  <c r="E141" i="2"/>
  <c r="L90" i="2"/>
  <c r="M90" i="2" s="1"/>
  <c r="E165" i="2"/>
  <c r="K164" i="2" s="1"/>
  <c r="K139" i="2"/>
  <c r="L90" i="1"/>
  <c r="L91" i="1"/>
  <c r="Q44" i="2"/>
  <c r="W43" i="2" s="1"/>
  <c r="R44" i="1"/>
  <c r="AD42" i="1"/>
  <c r="X43" i="1"/>
  <c r="L22" i="2"/>
  <c r="N20" i="2"/>
  <c r="M19" i="1"/>
  <c r="L21" i="1"/>
  <c r="N19" i="1"/>
  <c r="W42" i="2"/>
  <c r="AC42" i="2" s="1"/>
  <c r="S44" i="1"/>
  <c r="AE42" i="1"/>
  <c r="Y43" i="1"/>
  <c r="P44" i="1"/>
  <c r="AB42" i="1"/>
  <c r="V43" i="1"/>
  <c r="R43" i="2"/>
  <c r="X42" i="2" s="1"/>
  <c r="AD41" i="2"/>
  <c r="P44" i="3"/>
  <c r="V43" i="3"/>
  <c r="M20" i="2"/>
  <c r="Q44" i="1"/>
  <c r="W43" i="1" s="1"/>
  <c r="AC42" i="1"/>
  <c r="V42" i="3"/>
  <c r="AB42" i="3" s="1"/>
  <c r="T44" i="1"/>
  <c r="Z43" i="1"/>
  <c r="AF42" i="1"/>
  <c r="P45" i="4"/>
  <c r="V44" i="4"/>
  <c r="AF43" i="4"/>
  <c r="T45" i="4"/>
  <c r="Z44" i="4" s="1"/>
  <c r="R45" i="4"/>
  <c r="X44" i="4"/>
  <c r="Q45" i="4"/>
  <c r="W44" i="4" s="1"/>
  <c r="W43" i="4"/>
  <c r="AC43" i="4" s="1"/>
  <c r="X43" i="4"/>
  <c r="AD43" i="4" s="1"/>
  <c r="V43" i="4"/>
  <c r="AB43" i="4" s="1"/>
  <c r="AE43" i="4"/>
  <c r="S45" i="4"/>
  <c r="Y44" i="4" s="1"/>
  <c r="AE43" i="3"/>
  <c r="S45" i="3"/>
  <c r="R45" i="3"/>
  <c r="AD43" i="3"/>
  <c r="AF43" i="3"/>
  <c r="T45" i="3"/>
  <c r="Q45" i="3"/>
  <c r="AC43" i="3"/>
  <c r="W44" i="3"/>
  <c r="AB43" i="2"/>
  <c r="P45" i="2"/>
  <c r="V44" i="2"/>
  <c r="AF43" i="2"/>
  <c r="T45" i="2"/>
  <c r="Z44" i="2" s="1"/>
  <c r="S45" i="2"/>
  <c r="AE43" i="2"/>
  <c r="L22" i="4"/>
  <c r="M21" i="4" s="1"/>
  <c r="N20" i="4"/>
  <c r="L21" i="3"/>
  <c r="M20" i="3" s="1"/>
  <c r="M19" i="3"/>
  <c r="N19" i="3" s="1"/>
  <c r="L67" i="4" l="1"/>
  <c r="M67" i="4" s="1"/>
  <c r="E70" i="4"/>
  <c r="K69" i="4" s="1"/>
  <c r="L68" i="4" s="1"/>
  <c r="M68" i="4" s="1"/>
  <c r="E94" i="4"/>
  <c r="L90" i="4"/>
  <c r="M90" i="4" s="1"/>
  <c r="L162" i="4"/>
  <c r="M162" i="4" s="1"/>
  <c r="E118" i="4"/>
  <c r="K117" i="4" s="1"/>
  <c r="K116" i="4"/>
  <c r="L115" i="4" s="1"/>
  <c r="M115" i="4" s="1"/>
  <c r="E166" i="4"/>
  <c r="L114" i="4"/>
  <c r="M114" i="4" s="1"/>
  <c r="E141" i="4"/>
  <c r="K164" i="4"/>
  <c r="K92" i="4"/>
  <c r="K139" i="4"/>
  <c r="L140" i="3"/>
  <c r="M140" i="3" s="1"/>
  <c r="L91" i="3"/>
  <c r="M91" i="3" s="1"/>
  <c r="E166" i="3"/>
  <c r="K165" i="3" s="1"/>
  <c r="E143" i="3"/>
  <c r="E119" i="3"/>
  <c r="K118" i="3"/>
  <c r="L166" i="3" s="1"/>
  <c r="E70" i="3"/>
  <c r="E94" i="3"/>
  <c r="K93" i="3" s="1"/>
  <c r="K164" i="3"/>
  <c r="K117" i="3"/>
  <c r="E142" i="2"/>
  <c r="E70" i="2"/>
  <c r="K69" i="2"/>
  <c r="L138" i="2"/>
  <c r="M138" i="2" s="1"/>
  <c r="L91" i="2"/>
  <c r="M91" i="2" s="1"/>
  <c r="L115" i="2"/>
  <c r="M115" i="2" s="1"/>
  <c r="E166" i="2"/>
  <c r="K165" i="2" s="1"/>
  <c r="L164" i="2" s="1"/>
  <c r="M164" i="2" s="1"/>
  <c r="L163" i="2"/>
  <c r="M163" i="2" s="1"/>
  <c r="K68" i="2"/>
  <c r="K140" i="2"/>
  <c r="E94" i="2"/>
  <c r="E118" i="2"/>
  <c r="L162" i="1"/>
  <c r="L161" i="1"/>
  <c r="L92" i="1"/>
  <c r="T45" i="1"/>
  <c r="Z44" i="1" s="1"/>
  <c r="AF43" i="1"/>
  <c r="AB43" i="3"/>
  <c r="P45" i="3"/>
  <c r="L23" i="2"/>
  <c r="M22" i="2"/>
  <c r="N21" i="2"/>
  <c r="S45" i="1"/>
  <c r="Y44" i="1" s="1"/>
  <c r="AE43" i="1"/>
  <c r="AD42" i="2"/>
  <c r="R44" i="2"/>
  <c r="R45" i="1"/>
  <c r="X44" i="1"/>
  <c r="AD43" i="1"/>
  <c r="Q45" i="1"/>
  <c r="AC43" i="1"/>
  <c r="W44" i="1"/>
  <c r="M20" i="1"/>
  <c r="N20" i="1"/>
  <c r="L22" i="1"/>
  <c r="P45" i="1"/>
  <c r="AB43" i="1"/>
  <c r="M21" i="2"/>
  <c r="Q45" i="2"/>
  <c r="W44" i="2" s="1"/>
  <c r="AC43" i="2"/>
  <c r="AD44" i="4"/>
  <c r="R46" i="4"/>
  <c r="X45" i="4" s="1"/>
  <c r="S46" i="4"/>
  <c r="AE44" i="4"/>
  <c r="AC44" i="4"/>
  <c r="Q46" i="4"/>
  <c r="W45" i="4" s="1"/>
  <c r="P46" i="4"/>
  <c r="V45" i="4"/>
  <c r="AB44" i="4"/>
  <c r="T46" i="4"/>
  <c r="Z45" i="4" s="1"/>
  <c r="AF44" i="4"/>
  <c r="R46" i="3"/>
  <c r="X45" i="3"/>
  <c r="T46" i="3"/>
  <c r="Z45" i="3"/>
  <c r="AF44" i="3"/>
  <c r="Z44" i="3"/>
  <c r="S46" i="3"/>
  <c r="Y45" i="3" s="1"/>
  <c r="AC44" i="3"/>
  <c r="Q46" i="3"/>
  <c r="X44" i="3"/>
  <c r="AD44" i="3" s="1"/>
  <c r="Y44" i="3"/>
  <c r="AE44" i="3" s="1"/>
  <c r="S46" i="2"/>
  <c r="P46" i="2"/>
  <c r="V45" i="2" s="1"/>
  <c r="AB44" i="2"/>
  <c r="Y44" i="2"/>
  <c r="AE44" i="2" s="1"/>
  <c r="T46" i="2"/>
  <c r="Z45" i="2"/>
  <c r="AF44" i="2"/>
  <c r="L23" i="4"/>
  <c r="N21" i="4"/>
  <c r="N20" i="3"/>
  <c r="L22" i="3"/>
  <c r="M21" i="3" s="1"/>
  <c r="L116" i="4" l="1"/>
  <c r="M116" i="4" s="1"/>
  <c r="E167" i="4"/>
  <c r="K166" i="4" s="1"/>
  <c r="L165" i="4" s="1"/>
  <c r="L138" i="4"/>
  <c r="M138" i="4" s="1"/>
  <c r="E95" i="4"/>
  <c r="M92" i="4"/>
  <c r="L163" i="4"/>
  <c r="M163" i="4" s="1"/>
  <c r="K93" i="4"/>
  <c r="L92" i="4" s="1"/>
  <c r="K165" i="4"/>
  <c r="L164" i="4" s="1"/>
  <c r="M164" i="4" s="1"/>
  <c r="E119" i="4"/>
  <c r="K118" i="4" s="1"/>
  <c r="E142" i="4"/>
  <c r="K140" i="4"/>
  <c r="L139" i="4" s="1"/>
  <c r="M139" i="4" s="1"/>
  <c r="L91" i="4"/>
  <c r="M91" i="4" s="1"/>
  <c r="E71" i="4"/>
  <c r="K70" i="4" s="1"/>
  <c r="L69" i="4" s="1"/>
  <c r="M69" i="4" s="1"/>
  <c r="M164" i="3"/>
  <c r="L92" i="3"/>
  <c r="M92" i="3" s="1"/>
  <c r="E71" i="3"/>
  <c r="L116" i="3"/>
  <c r="M116" i="3" s="1"/>
  <c r="L117" i="3"/>
  <c r="M117" i="3" s="1"/>
  <c r="K119" i="3"/>
  <c r="M119" i="3" s="1"/>
  <c r="L164" i="3"/>
  <c r="L163" i="3"/>
  <c r="M163" i="3" s="1"/>
  <c r="E95" i="3"/>
  <c r="E167" i="3"/>
  <c r="K166" i="3" s="1"/>
  <c r="L165" i="3" s="1"/>
  <c r="M165" i="3" s="1"/>
  <c r="K143" i="3"/>
  <c r="M143" i="3" s="1"/>
  <c r="K69" i="3"/>
  <c r="K142" i="3"/>
  <c r="E71" i="2"/>
  <c r="K70" i="2" s="1"/>
  <c r="L69" i="2" s="1"/>
  <c r="M69" i="2" s="1"/>
  <c r="E95" i="2"/>
  <c r="K93" i="2"/>
  <c r="L68" i="2"/>
  <c r="M68" i="2" s="1"/>
  <c r="L67" i="2"/>
  <c r="M67" i="2" s="1"/>
  <c r="L139" i="2"/>
  <c r="M139" i="2" s="1"/>
  <c r="E143" i="2"/>
  <c r="K142" i="2" s="1"/>
  <c r="L141" i="2" s="1"/>
  <c r="M141" i="2" s="1"/>
  <c r="K141" i="2"/>
  <c r="L140" i="2" s="1"/>
  <c r="M140" i="2" s="1"/>
  <c r="E119" i="2"/>
  <c r="K117" i="2"/>
  <c r="E167" i="2"/>
  <c r="K166" i="2" s="1"/>
  <c r="L165" i="2" s="1"/>
  <c r="M165" i="2" s="1"/>
  <c r="L93" i="1"/>
  <c r="M21" i="1"/>
  <c r="N21" i="1"/>
  <c r="L23" i="1"/>
  <c r="R46" i="1"/>
  <c r="X45" i="1"/>
  <c r="AD44" i="1"/>
  <c r="R45" i="2"/>
  <c r="X44" i="2"/>
  <c r="M23" i="2"/>
  <c r="N23" i="2" s="1"/>
  <c r="N22" i="2"/>
  <c r="X43" i="2"/>
  <c r="AD43" i="2" s="1"/>
  <c r="V44" i="3"/>
  <c r="AB44" i="3"/>
  <c r="P46" i="3"/>
  <c r="V45" i="3"/>
  <c r="AC44" i="2"/>
  <c r="Q46" i="2"/>
  <c r="P46" i="1"/>
  <c r="V45" i="1"/>
  <c r="V44" i="1"/>
  <c r="AB44" i="1" s="1"/>
  <c r="Q46" i="1"/>
  <c r="AC44" i="1"/>
  <c r="S46" i="1"/>
  <c r="Y45" i="1" s="1"/>
  <c r="AE44" i="1"/>
  <c r="T46" i="1"/>
  <c r="Z45" i="1"/>
  <c r="AF44" i="1"/>
  <c r="Y46" i="4"/>
  <c r="AE46" i="4" s="1"/>
  <c r="AK46" i="4" s="1"/>
  <c r="AB45" i="4"/>
  <c r="V46" i="4"/>
  <c r="AB46" i="4" s="1"/>
  <c r="AH46" i="4" s="1"/>
  <c r="X46" i="4"/>
  <c r="AD46" i="4" s="1"/>
  <c r="AJ46" i="4" s="1"/>
  <c r="AD45" i="4"/>
  <c r="AF45" i="4"/>
  <c r="Z46" i="4"/>
  <c r="AF46" i="4" s="1"/>
  <c r="AL46" i="4" s="1"/>
  <c r="W46" i="4"/>
  <c r="AC46" i="4" s="1"/>
  <c r="AI46" i="4" s="1"/>
  <c r="AC45" i="4"/>
  <c r="Y45" i="4"/>
  <c r="AE45" i="4" s="1"/>
  <c r="Y46" i="3"/>
  <c r="AE46" i="3" s="1"/>
  <c r="AK46" i="3" s="1"/>
  <c r="AE45" i="3"/>
  <c r="X46" i="3"/>
  <c r="AD46" i="3" s="1"/>
  <c r="AJ46" i="3" s="1"/>
  <c r="AD45" i="3"/>
  <c r="W46" i="3"/>
  <c r="AC46" i="3" s="1"/>
  <c r="AI46" i="3" s="1"/>
  <c r="AC45" i="3"/>
  <c r="AF45" i="3"/>
  <c r="Z46" i="3"/>
  <c r="AF46" i="3" s="1"/>
  <c r="AL46" i="3" s="1"/>
  <c r="W45" i="3"/>
  <c r="AF45" i="2"/>
  <c r="Z46" i="2"/>
  <c r="AF46" i="2" s="1"/>
  <c r="AL46" i="2" s="1"/>
  <c r="AB45" i="2"/>
  <c r="V46" i="2"/>
  <c r="AB46" i="2" s="1"/>
  <c r="AH46" i="2" s="1"/>
  <c r="Y46" i="2"/>
  <c r="AE46" i="2" s="1"/>
  <c r="AK46" i="2" s="1"/>
  <c r="Y45" i="2"/>
  <c r="AE45" i="2" s="1"/>
  <c r="M23" i="4"/>
  <c r="N23" i="4" s="1"/>
  <c r="O23" i="4" s="1"/>
  <c r="M22" i="4"/>
  <c r="N22" i="4" s="1"/>
  <c r="N21" i="3"/>
  <c r="L23" i="3"/>
  <c r="N88" i="4" l="1"/>
  <c r="O88" i="4" s="1"/>
  <c r="N68" i="4"/>
  <c r="O68" i="4" s="1"/>
  <c r="L166" i="4"/>
  <c r="M166" i="4" s="1"/>
  <c r="L117" i="4"/>
  <c r="M117" i="4" s="1"/>
  <c r="K95" i="4"/>
  <c r="M95" i="4" s="1"/>
  <c r="M94" i="4"/>
  <c r="N94" i="4" s="1"/>
  <c r="O94" i="4" s="1"/>
  <c r="K167" i="4"/>
  <c r="M167" i="4" s="1"/>
  <c r="K94" i="4"/>
  <c r="L93" i="4" s="1"/>
  <c r="M93" i="4" s="1"/>
  <c r="N91" i="4" s="1"/>
  <c r="O91" i="4" s="1"/>
  <c r="M165" i="4"/>
  <c r="M70" i="4"/>
  <c r="N63" i="4" s="1"/>
  <c r="O63" i="4" s="1"/>
  <c r="K71" i="4"/>
  <c r="M71" i="4" s="1"/>
  <c r="N62" i="4" s="1"/>
  <c r="O62" i="4" s="1"/>
  <c r="K119" i="4"/>
  <c r="M119" i="4" s="1"/>
  <c r="E143" i="4"/>
  <c r="K142" i="4" s="1"/>
  <c r="K141" i="4"/>
  <c r="L68" i="3"/>
  <c r="M68" i="3" s="1"/>
  <c r="L69" i="3"/>
  <c r="M69" i="3" s="1"/>
  <c r="K71" i="3"/>
  <c r="M71" i="3" s="1"/>
  <c r="N119" i="3"/>
  <c r="O119" i="3" s="1"/>
  <c r="K70" i="3"/>
  <c r="M70" i="3" s="1"/>
  <c r="N70" i="3" s="1"/>
  <c r="O70" i="3" s="1"/>
  <c r="N143" i="3"/>
  <c r="O143" i="3" s="1"/>
  <c r="K95" i="3"/>
  <c r="M95" i="3" s="1"/>
  <c r="L142" i="3"/>
  <c r="M142" i="3" s="1"/>
  <c r="L141" i="3"/>
  <c r="M141" i="3" s="1"/>
  <c r="K167" i="3"/>
  <c r="M167" i="3" s="1"/>
  <c r="M166" i="3"/>
  <c r="N161" i="3" s="1"/>
  <c r="O161" i="3" s="1"/>
  <c r="K94" i="3"/>
  <c r="L93" i="3" s="1"/>
  <c r="M93" i="3" s="1"/>
  <c r="L118" i="3"/>
  <c r="M118" i="3" s="1"/>
  <c r="N118" i="3" s="1"/>
  <c r="O118" i="3" s="1"/>
  <c r="N59" i="2"/>
  <c r="O59" i="2" s="1"/>
  <c r="N160" i="2"/>
  <c r="O160" i="2" s="1"/>
  <c r="K95" i="2"/>
  <c r="M95" i="2" s="1"/>
  <c r="K94" i="2"/>
  <c r="M94" i="2" s="1"/>
  <c r="N94" i="2" s="1"/>
  <c r="O94" i="2" s="1"/>
  <c r="K143" i="2"/>
  <c r="M143" i="2" s="1"/>
  <c r="M70" i="2"/>
  <c r="K71" i="2"/>
  <c r="M71" i="2" s="1"/>
  <c r="N68" i="2" s="1"/>
  <c r="O68" i="2" s="1"/>
  <c r="L92" i="2"/>
  <c r="M92" i="2" s="1"/>
  <c r="L116" i="2"/>
  <c r="M116" i="2" s="1"/>
  <c r="K119" i="2"/>
  <c r="M119" i="2" s="1"/>
  <c r="K118" i="2"/>
  <c r="L166" i="2" s="1"/>
  <c r="M166" i="2" s="1"/>
  <c r="N164" i="2" s="1"/>
  <c r="O164" i="2" s="1"/>
  <c r="K167" i="2"/>
  <c r="M167" i="2" s="1"/>
  <c r="N159" i="2" s="1"/>
  <c r="O159" i="2" s="1"/>
  <c r="L164" i="1"/>
  <c r="L163" i="1"/>
  <c r="L165" i="1"/>
  <c r="AC45" i="1"/>
  <c r="W46" i="1"/>
  <c r="AC46" i="1" s="1"/>
  <c r="AI46" i="1" s="1"/>
  <c r="AB45" i="3"/>
  <c r="V46" i="3"/>
  <c r="AB46" i="3" s="1"/>
  <c r="AH46" i="3" s="1"/>
  <c r="R46" i="2"/>
  <c r="X45" i="2"/>
  <c r="AD44" i="2"/>
  <c r="AF45" i="1"/>
  <c r="Z46" i="1"/>
  <c r="AF46" i="1" s="1"/>
  <c r="AL46" i="1" s="1"/>
  <c r="AD45" i="1"/>
  <c r="X46" i="1"/>
  <c r="AD46" i="1" s="1"/>
  <c r="AJ46" i="1" s="1"/>
  <c r="AB45" i="1"/>
  <c r="V46" i="1"/>
  <c r="AB46" i="1" s="1"/>
  <c r="AH46" i="1" s="1"/>
  <c r="M22" i="1"/>
  <c r="M23" i="1"/>
  <c r="N23" i="1" s="1"/>
  <c r="O23" i="1" s="1"/>
  <c r="N22" i="1"/>
  <c r="Y46" i="1"/>
  <c r="AE46" i="1" s="1"/>
  <c r="AK46" i="1" s="1"/>
  <c r="AE45" i="1"/>
  <c r="W46" i="2"/>
  <c r="AC46" i="2" s="1"/>
  <c r="AI46" i="2" s="1"/>
  <c r="W45" i="2"/>
  <c r="AC45" i="2" s="1"/>
  <c r="O23" i="2"/>
  <c r="P23" i="2" s="1"/>
  <c r="W45" i="1"/>
  <c r="AR46" i="4"/>
  <c r="AL45" i="4"/>
  <c r="AN46" i="4"/>
  <c r="AH45" i="4"/>
  <c r="AI45" i="4"/>
  <c r="AO46" i="4"/>
  <c r="AJ45" i="4"/>
  <c r="AP46" i="4"/>
  <c r="AK45" i="4"/>
  <c r="AQ46" i="4"/>
  <c r="AR46" i="3"/>
  <c r="AL45" i="3"/>
  <c r="AJ45" i="3"/>
  <c r="AP46" i="3"/>
  <c r="AO46" i="3"/>
  <c r="AI45" i="3"/>
  <c r="AK45" i="3"/>
  <c r="AQ46" i="3"/>
  <c r="AR46" i="2"/>
  <c r="AL45" i="2"/>
  <c r="AN46" i="2"/>
  <c r="AH45" i="2"/>
  <c r="AK45" i="2"/>
  <c r="AQ46" i="2"/>
  <c r="P23" i="4"/>
  <c r="O22" i="4"/>
  <c r="M23" i="3"/>
  <c r="N23" i="3" s="1"/>
  <c r="O23" i="3" s="1"/>
  <c r="M22" i="3"/>
  <c r="N22" i="3" s="1"/>
  <c r="N166" i="4" l="1"/>
  <c r="O166" i="4" s="1"/>
  <c r="N160" i="4"/>
  <c r="O160" i="4" s="1"/>
  <c r="N164" i="4"/>
  <c r="O164" i="4" s="1"/>
  <c r="N167" i="4"/>
  <c r="O167" i="4" s="1"/>
  <c r="N150" i="4"/>
  <c r="O150" i="4" s="1"/>
  <c r="N149" i="4"/>
  <c r="O149" i="4" s="1"/>
  <c r="N151" i="4"/>
  <c r="O151" i="4" s="1"/>
  <c r="N148" i="4"/>
  <c r="O148" i="4" s="1"/>
  <c r="N152" i="4"/>
  <c r="O152" i="4" s="1"/>
  <c r="N153" i="4"/>
  <c r="O153" i="4" s="1"/>
  <c r="N156" i="4"/>
  <c r="O156" i="4" s="1"/>
  <c r="N155" i="4"/>
  <c r="O155" i="4" s="1"/>
  <c r="N154" i="4"/>
  <c r="O154" i="4" s="1"/>
  <c r="N119" i="4"/>
  <c r="O119" i="4" s="1"/>
  <c r="N106" i="4"/>
  <c r="O106" i="4" s="1"/>
  <c r="N95" i="4"/>
  <c r="O95" i="4" s="1"/>
  <c r="N77" i="4"/>
  <c r="O77" i="4" s="1"/>
  <c r="N76" i="4"/>
  <c r="O76" i="4" s="1"/>
  <c r="N78" i="4"/>
  <c r="O78" i="4" s="1"/>
  <c r="N80" i="4"/>
  <c r="O80" i="4" s="1"/>
  <c r="N81" i="4"/>
  <c r="O81" i="4" s="1"/>
  <c r="N79" i="4"/>
  <c r="O79" i="4" s="1"/>
  <c r="N84" i="4"/>
  <c r="O84" i="4" s="1"/>
  <c r="N82" i="4"/>
  <c r="O82" i="4" s="1"/>
  <c r="N86" i="4"/>
  <c r="O86" i="4" s="1"/>
  <c r="N83" i="4"/>
  <c r="O83" i="4" s="1"/>
  <c r="N90" i="4"/>
  <c r="O90" i="4" s="1"/>
  <c r="N69" i="4"/>
  <c r="O69" i="4" s="1"/>
  <c r="N109" i="4"/>
  <c r="O109" i="4" s="1"/>
  <c r="N87" i="4"/>
  <c r="O87" i="4" s="1"/>
  <c r="L141" i="4"/>
  <c r="N70" i="4"/>
  <c r="O70" i="4" s="1"/>
  <c r="N61" i="4"/>
  <c r="O61" i="4" s="1"/>
  <c r="N89" i="4"/>
  <c r="O89" i="4" s="1"/>
  <c r="N165" i="4"/>
  <c r="O165" i="4" s="1"/>
  <c r="N161" i="4"/>
  <c r="O161" i="4" s="1"/>
  <c r="N162" i="4"/>
  <c r="O162" i="4" s="1"/>
  <c r="N158" i="4"/>
  <c r="O158" i="4" s="1"/>
  <c r="N157" i="4"/>
  <c r="O157" i="4" s="1"/>
  <c r="N65" i="4"/>
  <c r="O65" i="4" s="1"/>
  <c r="N159" i="4"/>
  <c r="O159" i="4" s="1"/>
  <c r="N71" i="4"/>
  <c r="O71" i="4" s="1"/>
  <c r="N53" i="4"/>
  <c r="O53" i="4" s="1"/>
  <c r="N54" i="4"/>
  <c r="O54" i="4" s="1"/>
  <c r="N52" i="4"/>
  <c r="O52" i="4" s="1"/>
  <c r="N59" i="4"/>
  <c r="O59" i="4" s="1"/>
  <c r="N56" i="4"/>
  <c r="O56" i="4" s="1"/>
  <c r="N55" i="4"/>
  <c r="O55" i="4" s="1"/>
  <c r="N57" i="4"/>
  <c r="O57" i="4" s="1"/>
  <c r="N58" i="4"/>
  <c r="O58" i="4" s="1"/>
  <c r="N60" i="4"/>
  <c r="O60" i="4" s="1"/>
  <c r="N93" i="4"/>
  <c r="O93" i="4" s="1"/>
  <c r="N67" i="4"/>
  <c r="O67" i="4" s="1"/>
  <c r="N66" i="4"/>
  <c r="O66" i="4" s="1"/>
  <c r="N64" i="4"/>
  <c r="O64" i="4" s="1"/>
  <c r="N163" i="4"/>
  <c r="O163" i="4" s="1"/>
  <c r="N92" i="4"/>
  <c r="O92" i="4" s="1"/>
  <c r="N85" i="4"/>
  <c r="O85" i="4" s="1"/>
  <c r="K143" i="4"/>
  <c r="M143" i="4" s="1"/>
  <c r="L140" i="4"/>
  <c r="M140" i="4" s="1"/>
  <c r="L118" i="4"/>
  <c r="M118" i="4" s="1"/>
  <c r="N107" i="4" s="1"/>
  <c r="O107" i="4" s="1"/>
  <c r="M141" i="4"/>
  <c r="N142" i="3"/>
  <c r="O142" i="3" s="1"/>
  <c r="N134" i="3"/>
  <c r="O134" i="3" s="1"/>
  <c r="N132" i="3"/>
  <c r="O132" i="3" s="1"/>
  <c r="N124" i="3"/>
  <c r="O124" i="3" s="1"/>
  <c r="N167" i="3"/>
  <c r="O167" i="3" s="1"/>
  <c r="N148" i="3"/>
  <c r="O148" i="3" s="1"/>
  <c r="N149" i="3"/>
  <c r="O149" i="3" s="1"/>
  <c r="N150" i="3"/>
  <c r="O150" i="3" s="1"/>
  <c r="N153" i="3"/>
  <c r="O153" i="3" s="1"/>
  <c r="N151" i="3"/>
  <c r="O151" i="3" s="1"/>
  <c r="N155" i="3"/>
  <c r="O155" i="3" s="1"/>
  <c r="N152" i="3"/>
  <c r="O152" i="3" s="1"/>
  <c r="N156" i="3"/>
  <c r="O156" i="3" s="1"/>
  <c r="N157" i="3"/>
  <c r="O157" i="3" s="1"/>
  <c r="N154" i="3"/>
  <c r="O154" i="3" s="1"/>
  <c r="N69" i="3"/>
  <c r="O69" i="3" s="1"/>
  <c r="N141" i="3"/>
  <c r="O141" i="3" s="1"/>
  <c r="N136" i="3"/>
  <c r="O136" i="3" s="1"/>
  <c r="N138" i="3"/>
  <c r="O138" i="3" s="1"/>
  <c r="N139" i="3"/>
  <c r="O139" i="3" s="1"/>
  <c r="N140" i="3"/>
  <c r="O140" i="3" s="1"/>
  <c r="N137" i="3"/>
  <c r="O137" i="3" s="1"/>
  <c r="N133" i="3"/>
  <c r="O133" i="3" s="1"/>
  <c r="N102" i="3"/>
  <c r="O102" i="3" s="1"/>
  <c r="N164" i="3"/>
  <c r="O164" i="3" s="1"/>
  <c r="N162" i="3"/>
  <c r="O162" i="3" s="1"/>
  <c r="N106" i="3"/>
  <c r="O106" i="3" s="1"/>
  <c r="N135" i="3"/>
  <c r="O135" i="3" s="1"/>
  <c r="N130" i="3"/>
  <c r="O130" i="3" s="1"/>
  <c r="N100" i="3"/>
  <c r="O100" i="3" s="1"/>
  <c r="N159" i="3"/>
  <c r="O159" i="3" s="1"/>
  <c r="N110" i="3"/>
  <c r="O110" i="3" s="1"/>
  <c r="N117" i="3"/>
  <c r="O117" i="3" s="1"/>
  <c r="N129" i="3"/>
  <c r="O129" i="3" s="1"/>
  <c r="N103" i="3"/>
  <c r="O103" i="3" s="1"/>
  <c r="N160" i="3"/>
  <c r="O160" i="3" s="1"/>
  <c r="N111" i="3"/>
  <c r="O111" i="3" s="1"/>
  <c r="N115" i="3"/>
  <c r="O115" i="3" s="1"/>
  <c r="N165" i="3"/>
  <c r="O165" i="3" s="1"/>
  <c r="N114" i="3"/>
  <c r="O114" i="3" s="1"/>
  <c r="N101" i="3"/>
  <c r="O101" i="3" s="1"/>
  <c r="N95" i="3"/>
  <c r="O95" i="3" s="1"/>
  <c r="N76" i="3"/>
  <c r="O76" i="3" s="1"/>
  <c r="N82" i="3"/>
  <c r="O82" i="3" s="1"/>
  <c r="N84" i="3"/>
  <c r="O84" i="3" s="1"/>
  <c r="N86" i="3"/>
  <c r="O86" i="3" s="1"/>
  <c r="N109" i="3"/>
  <c r="O109" i="3" s="1"/>
  <c r="N158" i="3"/>
  <c r="O158" i="3" s="1"/>
  <c r="N113" i="3"/>
  <c r="O113" i="3" s="1"/>
  <c r="N116" i="3"/>
  <c r="O116" i="3" s="1"/>
  <c r="M94" i="3"/>
  <c r="N78" i="3" s="1"/>
  <c r="O78" i="3" s="1"/>
  <c r="N125" i="3"/>
  <c r="O125" i="3" s="1"/>
  <c r="N107" i="3"/>
  <c r="O107" i="3" s="1"/>
  <c r="N105" i="3"/>
  <c r="O105" i="3" s="1"/>
  <c r="N68" i="3"/>
  <c r="O68" i="3" s="1"/>
  <c r="N66" i="3"/>
  <c r="O66" i="3" s="1"/>
  <c r="N63" i="3"/>
  <c r="O63" i="3" s="1"/>
  <c r="N60" i="3"/>
  <c r="O60" i="3" s="1"/>
  <c r="N67" i="3"/>
  <c r="O67" i="3" s="1"/>
  <c r="N61" i="3"/>
  <c r="O61" i="3" s="1"/>
  <c r="N64" i="3"/>
  <c r="O64" i="3" s="1"/>
  <c r="N65" i="3"/>
  <c r="O65" i="3" s="1"/>
  <c r="N62" i="3"/>
  <c r="O62" i="3" s="1"/>
  <c r="N87" i="3"/>
  <c r="O87" i="3" s="1"/>
  <c r="N127" i="3"/>
  <c r="O127" i="3" s="1"/>
  <c r="N88" i="3"/>
  <c r="O88" i="3" s="1"/>
  <c r="N92" i="3"/>
  <c r="O92" i="3" s="1"/>
  <c r="N108" i="3"/>
  <c r="O108" i="3" s="1"/>
  <c r="N128" i="3"/>
  <c r="O128" i="3" s="1"/>
  <c r="N71" i="3"/>
  <c r="O71" i="3" s="1"/>
  <c r="N53" i="3"/>
  <c r="O53" i="3" s="1"/>
  <c r="N52" i="3"/>
  <c r="O52" i="3" s="1"/>
  <c r="N54" i="3"/>
  <c r="O54" i="3" s="1"/>
  <c r="N57" i="3"/>
  <c r="O57" i="3" s="1"/>
  <c r="N55" i="3"/>
  <c r="O55" i="3" s="1"/>
  <c r="N59" i="3"/>
  <c r="O59" i="3" s="1"/>
  <c r="N56" i="3"/>
  <c r="O56" i="3" s="1"/>
  <c r="N58" i="3"/>
  <c r="O58" i="3" s="1"/>
  <c r="N112" i="3"/>
  <c r="O112" i="3" s="1"/>
  <c r="N166" i="3"/>
  <c r="O166" i="3" s="1"/>
  <c r="N131" i="3"/>
  <c r="O131" i="3" s="1"/>
  <c r="N126" i="3"/>
  <c r="O126" i="3" s="1"/>
  <c r="N104" i="3"/>
  <c r="O104" i="3" s="1"/>
  <c r="N89" i="3"/>
  <c r="O89" i="3" s="1"/>
  <c r="N163" i="3"/>
  <c r="O163" i="3" s="1"/>
  <c r="N91" i="2"/>
  <c r="O91" i="2" s="1"/>
  <c r="N165" i="2"/>
  <c r="O165" i="2" s="1"/>
  <c r="N161" i="2"/>
  <c r="O161" i="2" s="1"/>
  <c r="L142" i="2"/>
  <c r="M142" i="2" s="1"/>
  <c r="N70" i="2"/>
  <c r="O70" i="2" s="1"/>
  <c r="N66" i="2"/>
  <c r="O66" i="2" s="1"/>
  <c r="N71" i="2"/>
  <c r="O71" i="2" s="1"/>
  <c r="N53" i="2"/>
  <c r="O53" i="2" s="1"/>
  <c r="N54" i="2"/>
  <c r="O54" i="2" s="1"/>
  <c r="N52" i="2"/>
  <c r="O52" i="2" s="1"/>
  <c r="N55" i="2"/>
  <c r="O55" i="2" s="1"/>
  <c r="N56" i="2"/>
  <c r="O56" i="2" s="1"/>
  <c r="N57" i="2"/>
  <c r="O57" i="2" s="1"/>
  <c r="N60" i="2"/>
  <c r="O60" i="2" s="1"/>
  <c r="N158" i="2"/>
  <c r="O158" i="2" s="1"/>
  <c r="N64" i="2"/>
  <c r="O64" i="2" s="1"/>
  <c r="N143" i="2"/>
  <c r="O143" i="2" s="1"/>
  <c r="N126" i="2"/>
  <c r="O126" i="2" s="1"/>
  <c r="N127" i="2"/>
  <c r="O127" i="2" s="1"/>
  <c r="N124" i="2"/>
  <c r="O124" i="2" s="1"/>
  <c r="N129" i="2"/>
  <c r="O129" i="2" s="1"/>
  <c r="N131" i="2"/>
  <c r="O131" i="2" s="1"/>
  <c r="N134" i="2"/>
  <c r="O134" i="2" s="1"/>
  <c r="N128" i="2"/>
  <c r="O128" i="2" s="1"/>
  <c r="N132" i="2"/>
  <c r="O132" i="2" s="1"/>
  <c r="N69" i="2"/>
  <c r="O69" i="2" s="1"/>
  <c r="N119" i="2"/>
  <c r="O119" i="2" s="1"/>
  <c r="N100" i="2"/>
  <c r="O100" i="2" s="1"/>
  <c r="N95" i="2"/>
  <c r="O95" i="2" s="1"/>
  <c r="N83" i="2"/>
  <c r="O83" i="2" s="1"/>
  <c r="N61" i="2"/>
  <c r="O61" i="2" s="1"/>
  <c r="N58" i="2"/>
  <c r="O58" i="2" s="1"/>
  <c r="N62" i="2"/>
  <c r="O62" i="2" s="1"/>
  <c r="N63" i="2"/>
  <c r="O63" i="2" s="1"/>
  <c r="N67" i="2"/>
  <c r="O67" i="2" s="1"/>
  <c r="N167" i="2"/>
  <c r="O167" i="2" s="1"/>
  <c r="N148" i="2"/>
  <c r="O148" i="2" s="1"/>
  <c r="N149" i="2"/>
  <c r="O149" i="2" s="1"/>
  <c r="N150" i="2"/>
  <c r="O150" i="2" s="1"/>
  <c r="N152" i="2"/>
  <c r="O152" i="2" s="1"/>
  <c r="N153" i="2"/>
  <c r="O153" i="2" s="1"/>
  <c r="N151" i="2"/>
  <c r="O151" i="2" s="1"/>
  <c r="N154" i="2"/>
  <c r="O154" i="2" s="1"/>
  <c r="N155" i="2"/>
  <c r="O155" i="2" s="1"/>
  <c r="N157" i="2"/>
  <c r="O157" i="2" s="1"/>
  <c r="N156" i="2"/>
  <c r="O156" i="2" s="1"/>
  <c r="N166" i="2"/>
  <c r="O166" i="2" s="1"/>
  <c r="N162" i="2"/>
  <c r="O162" i="2" s="1"/>
  <c r="L117" i="2"/>
  <c r="M117" i="2" s="1"/>
  <c r="N117" i="2" s="1"/>
  <c r="O117" i="2" s="1"/>
  <c r="N113" i="2"/>
  <c r="O113" i="2" s="1"/>
  <c r="N114" i="2"/>
  <c r="O114" i="2" s="1"/>
  <c r="N163" i="2"/>
  <c r="O163" i="2" s="1"/>
  <c r="N65" i="2"/>
  <c r="O65" i="2" s="1"/>
  <c r="N133" i="2"/>
  <c r="O133" i="2" s="1"/>
  <c r="L118" i="2"/>
  <c r="M118" i="2" s="1"/>
  <c r="N118" i="2" s="1"/>
  <c r="O118" i="2" s="1"/>
  <c r="L93" i="2"/>
  <c r="M93" i="2" s="1"/>
  <c r="N93" i="2" s="1"/>
  <c r="O93" i="2" s="1"/>
  <c r="L166" i="1"/>
  <c r="AQ46" i="1"/>
  <c r="AK45" i="1"/>
  <c r="O22" i="1"/>
  <c r="P23" i="1"/>
  <c r="AR46" i="1"/>
  <c r="AL45" i="1"/>
  <c r="O22" i="2"/>
  <c r="AH45" i="1"/>
  <c r="AN46" i="1"/>
  <c r="AD45" i="2"/>
  <c r="X46" i="2"/>
  <c r="AD46" i="2" s="1"/>
  <c r="AJ46" i="2" s="1"/>
  <c r="AN46" i="3"/>
  <c r="AH45" i="3"/>
  <c r="AO46" i="2"/>
  <c r="AI45" i="2"/>
  <c r="AP46" i="1"/>
  <c r="AJ45" i="1"/>
  <c r="AO46" i="1"/>
  <c r="AI45" i="1"/>
  <c r="AP45" i="4"/>
  <c r="AJ44" i="4"/>
  <c r="AL44" i="4"/>
  <c r="AR45" i="4"/>
  <c r="AH44" i="4"/>
  <c r="AN45" i="4"/>
  <c r="AK44" i="4"/>
  <c r="AQ45" i="4"/>
  <c r="AI44" i="4"/>
  <c r="AO45" i="4"/>
  <c r="AL44" i="3"/>
  <c r="AR45" i="3"/>
  <c r="AI44" i="3"/>
  <c r="AO45" i="3"/>
  <c r="AK44" i="3"/>
  <c r="AQ45" i="3"/>
  <c r="AP45" i="3"/>
  <c r="AJ44" i="3"/>
  <c r="AN45" i="2"/>
  <c r="AH44" i="2"/>
  <c r="AQ45" i="2"/>
  <c r="AK44" i="2"/>
  <c r="AR45" i="2"/>
  <c r="AL44" i="2"/>
  <c r="O21" i="4"/>
  <c r="P22" i="4"/>
  <c r="O22" i="3"/>
  <c r="P23" i="3"/>
  <c r="N113" i="4" l="1"/>
  <c r="O113" i="4" s="1"/>
  <c r="N110" i="4"/>
  <c r="O110" i="4" s="1"/>
  <c r="N103" i="4"/>
  <c r="O103" i="4" s="1"/>
  <c r="N112" i="4"/>
  <c r="O112" i="4" s="1"/>
  <c r="N117" i="4"/>
  <c r="O117" i="4" s="1"/>
  <c r="N116" i="4"/>
  <c r="O116" i="4" s="1"/>
  <c r="N108" i="4"/>
  <c r="O108" i="4" s="1"/>
  <c r="N101" i="4"/>
  <c r="O101" i="4" s="1"/>
  <c r="N137" i="4"/>
  <c r="O137" i="4" s="1"/>
  <c r="N134" i="4"/>
  <c r="O134" i="4" s="1"/>
  <c r="N138" i="4"/>
  <c r="O138" i="4" s="1"/>
  <c r="N118" i="4"/>
  <c r="O118" i="4" s="1"/>
  <c r="N111" i="4"/>
  <c r="O111" i="4" s="1"/>
  <c r="L142" i="4"/>
  <c r="M142" i="4" s="1"/>
  <c r="N142" i="4" s="1"/>
  <c r="O142" i="4" s="1"/>
  <c r="N115" i="4"/>
  <c r="O115" i="4" s="1"/>
  <c r="N104" i="4"/>
  <c r="O104" i="4" s="1"/>
  <c r="N143" i="4"/>
  <c r="O143" i="4" s="1"/>
  <c r="N125" i="4"/>
  <c r="O125" i="4" s="1"/>
  <c r="N129" i="4"/>
  <c r="O129" i="4" s="1"/>
  <c r="N127" i="4"/>
  <c r="O127" i="4" s="1"/>
  <c r="N131" i="4"/>
  <c r="O131" i="4" s="1"/>
  <c r="N132" i="4"/>
  <c r="O132" i="4" s="1"/>
  <c r="N100" i="4"/>
  <c r="O100" i="4" s="1"/>
  <c r="N105" i="4"/>
  <c r="O105" i="4" s="1"/>
  <c r="N102" i="4"/>
  <c r="O102" i="4" s="1"/>
  <c r="N114" i="4"/>
  <c r="O114" i="4" s="1"/>
  <c r="N83" i="3"/>
  <c r="O83" i="3" s="1"/>
  <c r="N81" i="3"/>
  <c r="O81" i="3" s="1"/>
  <c r="N90" i="3"/>
  <c r="O90" i="3" s="1"/>
  <c r="N94" i="3"/>
  <c r="O94" i="3" s="1"/>
  <c r="N85" i="3"/>
  <c r="O85" i="3" s="1"/>
  <c r="N80" i="3"/>
  <c r="O80" i="3" s="1"/>
  <c r="N91" i="3"/>
  <c r="O91" i="3" s="1"/>
  <c r="N79" i="3"/>
  <c r="O79" i="3" s="1"/>
  <c r="N93" i="3"/>
  <c r="O93" i="3" s="1"/>
  <c r="N77" i="3"/>
  <c r="O77" i="3" s="1"/>
  <c r="N84" i="2"/>
  <c r="O84" i="2" s="1"/>
  <c r="N108" i="2"/>
  <c r="O108" i="2" s="1"/>
  <c r="N102" i="2"/>
  <c r="O102" i="2" s="1"/>
  <c r="N90" i="2"/>
  <c r="O90" i="2" s="1"/>
  <c r="N112" i="2"/>
  <c r="O112" i="2" s="1"/>
  <c r="N80" i="2"/>
  <c r="O80" i="2" s="1"/>
  <c r="N110" i="2"/>
  <c r="O110" i="2" s="1"/>
  <c r="N103" i="2"/>
  <c r="O103" i="2" s="1"/>
  <c r="N88" i="2"/>
  <c r="O88" i="2" s="1"/>
  <c r="N81" i="2"/>
  <c r="O81" i="2" s="1"/>
  <c r="N109" i="2"/>
  <c r="O109" i="2" s="1"/>
  <c r="N101" i="2"/>
  <c r="O101" i="2" s="1"/>
  <c r="N85" i="2"/>
  <c r="O85" i="2" s="1"/>
  <c r="N76" i="2"/>
  <c r="O76" i="2" s="1"/>
  <c r="N106" i="2"/>
  <c r="O106" i="2" s="1"/>
  <c r="N82" i="2"/>
  <c r="O82" i="2" s="1"/>
  <c r="N116" i="2"/>
  <c r="O116" i="2" s="1"/>
  <c r="N79" i="2"/>
  <c r="O79" i="2" s="1"/>
  <c r="N104" i="2"/>
  <c r="O104" i="2" s="1"/>
  <c r="N142" i="2"/>
  <c r="O142" i="2" s="1"/>
  <c r="N141" i="2"/>
  <c r="O141" i="2" s="1"/>
  <c r="N140" i="2"/>
  <c r="O140" i="2" s="1"/>
  <c r="N135" i="2"/>
  <c r="O135" i="2" s="1"/>
  <c r="N136" i="2"/>
  <c r="O136" i="2" s="1"/>
  <c r="N139" i="2"/>
  <c r="O139" i="2" s="1"/>
  <c r="N138" i="2"/>
  <c r="O138" i="2" s="1"/>
  <c r="N137" i="2"/>
  <c r="O137" i="2" s="1"/>
  <c r="N87" i="2"/>
  <c r="O87" i="2" s="1"/>
  <c r="N78" i="2"/>
  <c r="O78" i="2" s="1"/>
  <c r="N107" i="2"/>
  <c r="O107" i="2" s="1"/>
  <c r="N86" i="2"/>
  <c r="O86" i="2" s="1"/>
  <c r="N115" i="2"/>
  <c r="O115" i="2" s="1"/>
  <c r="N111" i="2"/>
  <c r="O111" i="2" s="1"/>
  <c r="N89" i="2"/>
  <c r="O89" i="2" s="1"/>
  <c r="N77" i="2"/>
  <c r="O77" i="2" s="1"/>
  <c r="N105" i="2"/>
  <c r="O105" i="2" s="1"/>
  <c r="N130" i="2"/>
  <c r="O130" i="2" s="1"/>
  <c r="N125" i="2"/>
  <c r="O125" i="2" s="1"/>
  <c r="N92" i="2"/>
  <c r="O92" i="2" s="1"/>
  <c r="O141" i="1"/>
  <c r="O134" i="1"/>
  <c r="O125" i="1"/>
  <c r="O135" i="1"/>
  <c r="O139" i="1"/>
  <c r="O140" i="1"/>
  <c r="O143" i="1"/>
  <c r="O132" i="1"/>
  <c r="O128" i="1"/>
  <c r="O142" i="1"/>
  <c r="O127" i="1"/>
  <c r="O126" i="1"/>
  <c r="O131" i="1"/>
  <c r="O124" i="1"/>
  <c r="O138" i="1"/>
  <c r="O130" i="1"/>
  <c r="O129" i="1"/>
  <c r="O136" i="1"/>
  <c r="O133" i="1"/>
  <c r="O137" i="1"/>
  <c r="O148" i="1"/>
  <c r="AH44" i="1"/>
  <c r="AN45" i="1"/>
  <c r="AO45" i="2"/>
  <c r="AI44" i="2"/>
  <c r="O21" i="2"/>
  <c r="P22" i="2"/>
  <c r="AH44" i="3"/>
  <c r="AN45" i="3"/>
  <c r="AL44" i="1"/>
  <c r="AR45" i="1"/>
  <c r="AJ44" i="1"/>
  <c r="AP45" i="1"/>
  <c r="AO45" i="1"/>
  <c r="AI44" i="1"/>
  <c r="AJ45" i="2"/>
  <c r="AP46" i="2"/>
  <c r="O21" i="1"/>
  <c r="P22" i="1"/>
  <c r="AQ45" i="1"/>
  <c r="AK44" i="1"/>
  <c r="AR44" i="4"/>
  <c r="AL43" i="4"/>
  <c r="AJ43" i="4"/>
  <c r="AP44" i="4"/>
  <c r="AK43" i="4"/>
  <c r="AQ44" i="4"/>
  <c r="AI43" i="4"/>
  <c r="AO44" i="4"/>
  <c r="AN44" i="4"/>
  <c r="AH43" i="4"/>
  <c r="AJ43" i="3"/>
  <c r="AP44" i="3"/>
  <c r="AO44" i="3"/>
  <c r="AI43" i="3"/>
  <c r="AK43" i="3"/>
  <c r="AQ44" i="3"/>
  <c r="AR44" i="3"/>
  <c r="AL43" i="3"/>
  <c r="AK43" i="2"/>
  <c r="AQ44" i="2"/>
  <c r="AN44" i="2"/>
  <c r="AH43" i="2"/>
  <c r="AR44" i="2"/>
  <c r="AL43" i="2"/>
  <c r="P21" i="4"/>
  <c r="O20" i="4"/>
  <c r="O21" i="3"/>
  <c r="P22" i="3"/>
  <c r="N130" i="4" l="1"/>
  <c r="O130" i="4" s="1"/>
  <c r="N136" i="4"/>
  <c r="O136" i="4" s="1"/>
  <c r="N141" i="4"/>
  <c r="O141" i="4" s="1"/>
  <c r="N133" i="4"/>
  <c r="O133" i="4" s="1"/>
  <c r="N126" i="4"/>
  <c r="O126" i="4" s="1"/>
  <c r="N135" i="4"/>
  <c r="O135" i="4" s="1"/>
  <c r="N128" i="4"/>
  <c r="O128" i="4" s="1"/>
  <c r="N140" i="4"/>
  <c r="O140" i="4" s="1"/>
  <c r="N124" i="4"/>
  <c r="O124" i="4" s="1"/>
  <c r="N139" i="4"/>
  <c r="O139" i="4" s="1"/>
  <c r="AN44" i="3"/>
  <c r="AH43" i="3"/>
  <c r="AI43" i="1"/>
  <c r="AO44" i="1"/>
  <c r="O20" i="2"/>
  <c r="P21" i="2"/>
  <c r="AK43" i="1"/>
  <c r="AQ44" i="1"/>
  <c r="AO44" i="2"/>
  <c r="AI43" i="2"/>
  <c r="AJ43" i="1"/>
  <c r="AP44" i="1"/>
  <c r="AP45" i="2"/>
  <c r="AJ44" i="2"/>
  <c r="P21" i="1"/>
  <c r="O20" i="1"/>
  <c r="AL43" i="1"/>
  <c r="AR44" i="1"/>
  <c r="AH43" i="1"/>
  <c r="AN44" i="1"/>
  <c r="AP43" i="4"/>
  <c r="AJ42" i="4"/>
  <c r="AI42" i="4"/>
  <c r="AO43" i="4"/>
  <c r="AH42" i="4"/>
  <c r="AN43" i="4"/>
  <c r="AL42" i="4"/>
  <c r="AR43" i="4"/>
  <c r="AK42" i="4"/>
  <c r="AQ43" i="4"/>
  <c r="AI42" i="3"/>
  <c r="AO43" i="3"/>
  <c r="AK42" i="3"/>
  <c r="AQ43" i="3"/>
  <c r="AL42" i="3"/>
  <c r="AR43" i="3"/>
  <c r="AP43" i="3"/>
  <c r="AJ42" i="3"/>
  <c r="AH42" i="2"/>
  <c r="AN43" i="2"/>
  <c r="AL42" i="2"/>
  <c r="AR43" i="2"/>
  <c r="AQ43" i="2"/>
  <c r="AK42" i="2"/>
  <c r="P20" i="4"/>
  <c r="O19" i="4"/>
  <c r="P21" i="3"/>
  <c r="O20" i="3"/>
  <c r="AJ43" i="2" l="1"/>
  <c r="AP44" i="2"/>
  <c r="AK42" i="1"/>
  <c r="AQ43" i="1"/>
  <c r="O19" i="2"/>
  <c r="P20" i="2"/>
  <c r="O19" i="1"/>
  <c r="P20" i="1"/>
  <c r="AH42" i="1"/>
  <c r="AN43" i="1"/>
  <c r="AJ42" i="1"/>
  <c r="AP43" i="1"/>
  <c r="AI42" i="1"/>
  <c r="AO43" i="1"/>
  <c r="AO43" i="2"/>
  <c r="AI42" i="2"/>
  <c r="AN43" i="3"/>
  <c r="AH42" i="3"/>
  <c r="AL42" i="1"/>
  <c r="AR43" i="1"/>
  <c r="AI41" i="4"/>
  <c r="AO42" i="4"/>
  <c r="AR42" i="4"/>
  <c r="AL41" i="4"/>
  <c r="AJ41" i="4"/>
  <c r="AP42" i="4"/>
  <c r="AK41" i="4"/>
  <c r="AQ42" i="4"/>
  <c r="AN42" i="4"/>
  <c r="AH41" i="4"/>
  <c r="AK41" i="3"/>
  <c r="AQ42" i="3"/>
  <c r="AJ41" i="3"/>
  <c r="AP42" i="3"/>
  <c r="AR42" i="3"/>
  <c r="AL41" i="3"/>
  <c r="AO42" i="3"/>
  <c r="AI41" i="3"/>
  <c r="AK41" i="2"/>
  <c r="AQ42" i="2"/>
  <c r="AR42" i="2"/>
  <c r="AL41" i="2"/>
  <c r="AN42" i="2"/>
  <c r="AH41" i="2"/>
  <c r="P19" i="4"/>
  <c r="O18" i="4"/>
  <c r="O19" i="3"/>
  <c r="P20" i="3"/>
  <c r="AK41" i="1" l="1"/>
  <c r="AQ42" i="1"/>
  <c r="AJ42" i="2"/>
  <c r="AP43" i="2"/>
  <c r="AI41" i="2"/>
  <c r="AO42" i="2"/>
  <c r="AJ41" i="1"/>
  <c r="AP42" i="1"/>
  <c r="AN42" i="3"/>
  <c r="AH41" i="3"/>
  <c r="AH41" i="1"/>
  <c r="AN42" i="1"/>
  <c r="O18" i="1"/>
  <c r="P19" i="1"/>
  <c r="AL41" i="1"/>
  <c r="AR42" i="1"/>
  <c r="AI41" i="1"/>
  <c r="AO42" i="1"/>
  <c r="O18" i="2"/>
  <c r="P19" i="2"/>
  <c r="AK40" i="4"/>
  <c r="AQ41" i="4"/>
  <c r="AH40" i="4"/>
  <c r="AN41" i="4"/>
  <c r="AL40" i="4"/>
  <c r="AR41" i="4"/>
  <c r="AP41" i="4"/>
  <c r="AJ40" i="4"/>
  <c r="AI40" i="4"/>
  <c r="AO41" i="4"/>
  <c r="AL40" i="3"/>
  <c r="AR41" i="3"/>
  <c r="AQ41" i="3"/>
  <c r="AK40" i="3"/>
  <c r="AI40" i="3"/>
  <c r="AO41" i="3"/>
  <c r="AP41" i="3"/>
  <c r="AJ40" i="3"/>
  <c r="AL40" i="2"/>
  <c r="AR41" i="2"/>
  <c r="AH40" i="2"/>
  <c r="AN41" i="2"/>
  <c r="AQ41" i="2"/>
  <c r="AK40" i="2"/>
  <c r="P18" i="4"/>
  <c r="O17" i="4"/>
  <c r="P19" i="3"/>
  <c r="O18" i="3"/>
  <c r="AI40" i="1" l="1"/>
  <c r="AO41" i="1"/>
  <c r="AK40" i="1"/>
  <c r="AQ41" i="1"/>
  <c r="O17" i="1"/>
  <c r="P18" i="1"/>
  <c r="AO41" i="2"/>
  <c r="AI40" i="2"/>
  <c r="AH40" i="3"/>
  <c r="AN41" i="3"/>
  <c r="AL40" i="1"/>
  <c r="AR41" i="1"/>
  <c r="AJ40" i="1"/>
  <c r="AP41" i="1"/>
  <c r="O17" i="2"/>
  <c r="P18" i="2"/>
  <c r="AH40" i="1"/>
  <c r="AN41" i="1"/>
  <c r="AP42" i="2"/>
  <c r="AJ41" i="2"/>
  <c r="AN40" i="4"/>
  <c r="AH39" i="4"/>
  <c r="AJ39" i="4"/>
  <c r="AP40" i="4"/>
  <c r="AI39" i="4"/>
  <c r="AO40" i="4"/>
  <c r="AR40" i="4"/>
  <c r="AL39" i="4"/>
  <c r="AK39" i="4"/>
  <c r="AQ40" i="4"/>
  <c r="AJ39" i="3"/>
  <c r="AP40" i="3"/>
  <c r="AK39" i="3"/>
  <c r="AQ40" i="3"/>
  <c r="AO40" i="3"/>
  <c r="AI39" i="3"/>
  <c r="AR40" i="3"/>
  <c r="AL39" i="3"/>
  <c r="AK39" i="2"/>
  <c r="AQ40" i="2"/>
  <c r="AN40" i="2"/>
  <c r="AH39" i="2"/>
  <c r="AR40" i="2"/>
  <c r="AL39" i="2"/>
  <c r="P17" i="4"/>
  <c r="O16" i="4"/>
  <c r="P18" i="3"/>
  <c r="O17" i="3"/>
  <c r="AO40" i="2" l="1"/>
  <c r="AI39" i="2"/>
  <c r="AJ39" i="1"/>
  <c r="AP40" i="1"/>
  <c r="O16" i="1"/>
  <c r="P17" i="1"/>
  <c r="AL39" i="1"/>
  <c r="AR40" i="1"/>
  <c r="AK39" i="1"/>
  <c r="AQ40" i="1"/>
  <c r="O16" i="2"/>
  <c r="P17" i="2"/>
  <c r="AP41" i="2"/>
  <c r="AJ40" i="2"/>
  <c r="AH39" i="1"/>
  <c r="AN40" i="1"/>
  <c r="AH39" i="3"/>
  <c r="AN40" i="3"/>
  <c r="AI39" i="1"/>
  <c r="AO40" i="1"/>
  <c r="AP39" i="4"/>
  <c r="AJ38" i="4"/>
  <c r="AL38" i="4"/>
  <c r="AR39" i="4"/>
  <c r="AH38" i="4"/>
  <c r="AN39" i="4"/>
  <c r="AK38" i="4"/>
  <c r="AQ39" i="4"/>
  <c r="AI38" i="4"/>
  <c r="AO39" i="4"/>
  <c r="AI38" i="3"/>
  <c r="AO39" i="3"/>
  <c r="AK38" i="3"/>
  <c r="AQ39" i="3"/>
  <c r="AL38" i="3"/>
  <c r="AR39" i="3"/>
  <c r="AP39" i="3"/>
  <c r="AJ38" i="3"/>
  <c r="AN39" i="2"/>
  <c r="AH38" i="2"/>
  <c r="AL38" i="2"/>
  <c r="AR39" i="2"/>
  <c r="AK38" i="2"/>
  <c r="AQ39" i="2"/>
  <c r="P16" i="4"/>
  <c r="O15" i="4"/>
  <c r="P17" i="3"/>
  <c r="O16" i="3"/>
  <c r="AK38" i="1" l="1"/>
  <c r="AQ39" i="1"/>
  <c r="AH38" i="1"/>
  <c r="AN39" i="1"/>
  <c r="AL38" i="1"/>
  <c r="AR39" i="1"/>
  <c r="O15" i="1"/>
  <c r="P16" i="1"/>
  <c r="AH38" i="3"/>
  <c r="AN39" i="3"/>
  <c r="AJ39" i="2"/>
  <c r="AP40" i="2"/>
  <c r="AI38" i="1"/>
  <c r="AO39" i="1"/>
  <c r="O15" i="2"/>
  <c r="P16" i="2"/>
  <c r="AJ38" i="1"/>
  <c r="AP39" i="1"/>
  <c r="AO39" i="2"/>
  <c r="AI38" i="2"/>
  <c r="AR38" i="4"/>
  <c r="AL37" i="4"/>
  <c r="AK37" i="4"/>
  <c r="AQ38" i="4"/>
  <c r="AJ37" i="4"/>
  <c r="AP38" i="4"/>
  <c r="AI37" i="4"/>
  <c r="AO38" i="4"/>
  <c r="AN38" i="4"/>
  <c r="AH37" i="4"/>
  <c r="AK37" i="3"/>
  <c r="AQ38" i="3"/>
  <c r="AJ37" i="3"/>
  <c r="AP38" i="3"/>
  <c r="AR38" i="3"/>
  <c r="AL37" i="3"/>
  <c r="AO38" i="3"/>
  <c r="AI37" i="3"/>
  <c r="AK37" i="2"/>
  <c r="AQ38" i="2"/>
  <c r="AN38" i="2"/>
  <c r="AH37" i="2"/>
  <c r="AR38" i="2"/>
  <c r="AL37" i="2"/>
  <c r="P15" i="4"/>
  <c r="O14" i="4"/>
  <c r="P16" i="3"/>
  <c r="O15" i="3"/>
  <c r="O14" i="2" l="1"/>
  <c r="P15" i="2"/>
  <c r="P15" i="1"/>
  <c r="O14" i="1"/>
  <c r="AO38" i="2"/>
  <c r="AI37" i="2"/>
  <c r="AI37" i="1"/>
  <c r="AO38" i="1"/>
  <c r="AJ38" i="2"/>
  <c r="AP39" i="2"/>
  <c r="AH37" i="1"/>
  <c r="AN38" i="1"/>
  <c r="AL37" i="1"/>
  <c r="AR38" i="1"/>
  <c r="AJ37" i="1"/>
  <c r="AP38" i="1"/>
  <c r="AH37" i="3"/>
  <c r="AN38" i="3"/>
  <c r="AK37" i="1"/>
  <c r="AQ38" i="1"/>
  <c r="AK36" i="4"/>
  <c r="AQ37" i="4"/>
  <c r="AI36" i="4"/>
  <c r="AO37" i="4"/>
  <c r="AH36" i="4"/>
  <c r="AN37" i="4"/>
  <c r="AL36" i="4"/>
  <c r="AR37" i="4"/>
  <c r="AP37" i="4"/>
  <c r="AJ36" i="4"/>
  <c r="AK36" i="3"/>
  <c r="AQ37" i="3"/>
  <c r="AI36" i="3"/>
  <c r="AO37" i="3"/>
  <c r="AL36" i="3"/>
  <c r="AR37" i="3"/>
  <c r="AP37" i="3"/>
  <c r="AJ36" i="3"/>
  <c r="AN37" i="2"/>
  <c r="AH36" i="2"/>
  <c r="AK36" i="2"/>
  <c r="AQ37" i="2"/>
  <c r="AR37" i="2"/>
  <c r="AL36" i="2"/>
  <c r="P14" i="4"/>
  <c r="O13" i="4"/>
  <c r="P15" i="3"/>
  <c r="O14" i="3"/>
  <c r="AI36" i="2" l="1"/>
  <c r="AO37" i="2"/>
  <c r="AL36" i="1"/>
  <c r="AR37" i="1"/>
  <c r="AJ36" i="1"/>
  <c r="AP37" i="1"/>
  <c r="AK36" i="1"/>
  <c r="AQ37" i="1"/>
  <c r="AH36" i="1"/>
  <c r="AN37" i="1"/>
  <c r="AI36" i="1"/>
  <c r="AO37" i="1"/>
  <c r="O13" i="1"/>
  <c r="P14" i="1"/>
  <c r="AH36" i="3"/>
  <c r="AN37" i="3"/>
  <c r="AP38" i="2"/>
  <c r="AJ37" i="2"/>
  <c r="O13" i="2"/>
  <c r="P14" i="2"/>
  <c r="AI35" i="4"/>
  <c r="AO36" i="4"/>
  <c r="AJ35" i="4"/>
  <c r="AP36" i="4"/>
  <c r="AR36" i="4"/>
  <c r="AL35" i="4"/>
  <c r="AN36" i="4"/>
  <c r="AH35" i="4"/>
  <c r="AK35" i="4"/>
  <c r="AQ36" i="4"/>
  <c r="AJ35" i="3"/>
  <c r="AP36" i="3"/>
  <c r="AO36" i="3"/>
  <c r="AI35" i="3"/>
  <c r="AR36" i="3"/>
  <c r="AL35" i="3"/>
  <c r="AK35" i="3"/>
  <c r="AQ36" i="3"/>
  <c r="AK35" i="2"/>
  <c r="AQ36" i="2"/>
  <c r="AR36" i="2"/>
  <c r="AL35" i="2"/>
  <c r="AN36" i="2"/>
  <c r="AH35" i="2"/>
  <c r="P13" i="4"/>
  <c r="O12" i="4"/>
  <c r="P14" i="3"/>
  <c r="O13" i="3"/>
  <c r="AK35" i="1" l="1"/>
  <c r="AQ36" i="1"/>
  <c r="O12" i="1"/>
  <c r="P13" i="1"/>
  <c r="AJ35" i="1"/>
  <c r="AP36" i="1"/>
  <c r="AN36" i="3"/>
  <c r="AH35" i="3"/>
  <c r="O12" i="2"/>
  <c r="P13" i="2"/>
  <c r="AI35" i="1"/>
  <c r="AO36" i="1"/>
  <c r="AL35" i="1"/>
  <c r="AR36" i="1"/>
  <c r="AJ36" i="2"/>
  <c r="AP37" i="2"/>
  <c r="AH35" i="1"/>
  <c r="AN36" i="1"/>
  <c r="AI35" i="2"/>
  <c r="AO36" i="2"/>
  <c r="AP35" i="4"/>
  <c r="AJ34" i="4"/>
  <c r="AN35" i="4"/>
  <c r="AH34" i="4"/>
  <c r="AL34" i="4"/>
  <c r="AR35" i="4"/>
  <c r="AK34" i="4"/>
  <c r="AQ35" i="4"/>
  <c r="AI34" i="4"/>
  <c r="AO35" i="4"/>
  <c r="AL34" i="3"/>
  <c r="AR35" i="3"/>
  <c r="AI34" i="3"/>
  <c r="AO35" i="3"/>
  <c r="AK34" i="3"/>
  <c r="AQ35" i="3"/>
  <c r="AP35" i="3"/>
  <c r="AJ34" i="3"/>
  <c r="AH34" i="2"/>
  <c r="AN35" i="2"/>
  <c r="AQ35" i="2"/>
  <c r="AK34" i="2"/>
  <c r="AR35" i="2"/>
  <c r="AL34" i="2"/>
  <c r="P12" i="4"/>
  <c r="O11" i="4"/>
  <c r="P13" i="3"/>
  <c r="O12" i="3"/>
  <c r="AJ35" i="2" l="1"/>
  <c r="AP36" i="2"/>
  <c r="AL34" i="1"/>
  <c r="AR35" i="1"/>
  <c r="AJ34" i="1"/>
  <c r="AP35" i="1"/>
  <c r="AN35" i="3"/>
  <c r="AH34" i="3"/>
  <c r="AI34" i="2"/>
  <c r="AO35" i="2"/>
  <c r="AI34" i="1"/>
  <c r="AO35" i="1"/>
  <c r="P12" i="1"/>
  <c r="O11" i="1"/>
  <c r="AH34" i="1"/>
  <c r="AN35" i="1"/>
  <c r="O11" i="2"/>
  <c r="P12" i="2"/>
  <c r="AK34" i="1"/>
  <c r="AQ35" i="1"/>
  <c r="AQ34" i="4"/>
  <c r="AK33" i="4"/>
  <c r="AP34" i="4"/>
  <c r="AJ33" i="4"/>
  <c r="AN34" i="4"/>
  <c r="AH33" i="4"/>
  <c r="AO34" i="4"/>
  <c r="AI33" i="4"/>
  <c r="AR34" i="4"/>
  <c r="AL33" i="4"/>
  <c r="AO34" i="3"/>
  <c r="AI33" i="3"/>
  <c r="AP34" i="3"/>
  <c r="AJ33" i="3"/>
  <c r="AQ34" i="3"/>
  <c r="AK33" i="3"/>
  <c r="AR34" i="3"/>
  <c r="AL33" i="3"/>
  <c r="AR34" i="2"/>
  <c r="AL33" i="2"/>
  <c r="AN34" i="2"/>
  <c r="AH33" i="2"/>
  <c r="AK33" i="2"/>
  <c r="AQ34" i="2"/>
  <c r="P11" i="4"/>
  <c r="O10" i="4"/>
  <c r="P12" i="3"/>
  <c r="O11" i="3"/>
  <c r="AN34" i="3" l="1"/>
  <c r="AH33" i="3"/>
  <c r="AH33" i="1"/>
  <c r="AN34" i="1"/>
  <c r="AJ33" i="1"/>
  <c r="AP34" i="1"/>
  <c r="O10" i="1"/>
  <c r="P11" i="1"/>
  <c r="AK33" i="1"/>
  <c r="AQ34" i="1"/>
  <c r="AI33" i="1"/>
  <c r="AO34" i="1"/>
  <c r="AL33" i="1"/>
  <c r="AR34" i="1"/>
  <c r="O10" i="2"/>
  <c r="P11" i="2"/>
  <c r="AI33" i="2"/>
  <c r="AO34" i="2"/>
  <c r="AP35" i="2"/>
  <c r="AJ34" i="2"/>
  <c r="AO33" i="4"/>
  <c r="AI32" i="4"/>
  <c r="AR33" i="4"/>
  <c r="AL32" i="4"/>
  <c r="AN33" i="4"/>
  <c r="AH32" i="4"/>
  <c r="AK32" i="4"/>
  <c r="AQ33" i="4"/>
  <c r="AJ32" i="4"/>
  <c r="AP33" i="4"/>
  <c r="AQ33" i="3"/>
  <c r="AK32" i="3"/>
  <c r="AJ32" i="3"/>
  <c r="AP33" i="3"/>
  <c r="AL32" i="3"/>
  <c r="AR33" i="3"/>
  <c r="AI32" i="3"/>
  <c r="AO33" i="3"/>
  <c r="AL32" i="2"/>
  <c r="AR33" i="2"/>
  <c r="AH32" i="2"/>
  <c r="AN33" i="2"/>
  <c r="AK32" i="2"/>
  <c r="AQ33" i="2"/>
  <c r="P10" i="4"/>
  <c r="O9" i="4"/>
  <c r="P11" i="3"/>
  <c r="O10" i="3"/>
  <c r="AH32" i="3" l="1"/>
  <c r="AN33" i="3"/>
  <c r="AO33" i="2"/>
  <c r="AI32" i="2"/>
  <c r="O9" i="2"/>
  <c r="P10" i="2"/>
  <c r="O9" i="1"/>
  <c r="P10" i="1"/>
  <c r="AK32" i="1"/>
  <c r="AQ33" i="1"/>
  <c r="AJ32" i="1"/>
  <c r="AP33" i="1"/>
  <c r="AL32" i="1"/>
  <c r="AR33" i="1"/>
  <c r="AP34" i="2"/>
  <c r="AJ33" i="2"/>
  <c r="AI32" i="1"/>
  <c r="AO33" i="1"/>
  <c r="AH32" i="1"/>
  <c r="AN33" i="1"/>
  <c r="AQ32" i="4"/>
  <c r="AK31" i="4"/>
  <c r="AH31" i="4"/>
  <c r="AN32" i="4"/>
  <c r="AI31" i="4"/>
  <c r="AO32" i="4"/>
  <c r="AL31" i="4"/>
  <c r="AR32" i="4"/>
  <c r="AP32" i="4"/>
  <c r="AJ31" i="4"/>
  <c r="AO32" i="3"/>
  <c r="AI31" i="3"/>
  <c r="AJ31" i="3"/>
  <c r="AP32" i="3"/>
  <c r="AK31" i="3"/>
  <c r="AQ32" i="3"/>
  <c r="AL31" i="3"/>
  <c r="AR32" i="3"/>
  <c r="AK31" i="2"/>
  <c r="AQ32" i="2"/>
  <c r="AN32" i="2"/>
  <c r="AH31" i="2"/>
  <c r="AR32" i="2"/>
  <c r="AL31" i="2"/>
  <c r="P9" i="4"/>
  <c r="O8" i="4"/>
  <c r="P10" i="3"/>
  <c r="O9" i="3"/>
  <c r="AP33" i="2" l="1"/>
  <c r="AJ32" i="2"/>
  <c r="O8" i="1"/>
  <c r="P9" i="1"/>
  <c r="AL31" i="1"/>
  <c r="AR32" i="1"/>
  <c r="O8" i="2"/>
  <c r="P9" i="2"/>
  <c r="AO32" i="2"/>
  <c r="AI31" i="2"/>
  <c r="AJ31" i="1"/>
  <c r="AP32" i="1"/>
  <c r="AH31" i="1"/>
  <c r="AN32" i="1"/>
  <c r="AI31" i="1"/>
  <c r="AO32" i="1"/>
  <c r="AK31" i="1"/>
  <c r="AQ32" i="1"/>
  <c r="AH31" i="3"/>
  <c r="AN32" i="3"/>
  <c r="AN31" i="4"/>
  <c r="AH30" i="4"/>
  <c r="AR31" i="4"/>
  <c r="AL30" i="4"/>
  <c r="AJ30" i="4"/>
  <c r="AP31" i="4"/>
  <c r="AK30" i="4"/>
  <c r="AQ31" i="4"/>
  <c r="AO31" i="4"/>
  <c r="AI30" i="4"/>
  <c r="AJ30" i="3"/>
  <c r="AP31" i="3"/>
  <c r="AI30" i="3"/>
  <c r="AO31" i="3"/>
  <c r="AL30" i="3"/>
  <c r="AR31" i="3"/>
  <c r="AQ31" i="3"/>
  <c r="AK30" i="3"/>
  <c r="AH30" i="2"/>
  <c r="AN31" i="2"/>
  <c r="AL30" i="2"/>
  <c r="AR31" i="2"/>
  <c r="AQ31" i="2"/>
  <c r="AK30" i="2"/>
  <c r="P8" i="4"/>
  <c r="O7" i="4"/>
  <c r="P9" i="3"/>
  <c r="O8" i="3"/>
  <c r="AI30" i="1" l="1"/>
  <c r="AO31" i="1"/>
  <c r="O7" i="2"/>
  <c r="P8" i="2"/>
  <c r="AH30" i="1"/>
  <c r="AN31" i="1"/>
  <c r="AL30" i="1"/>
  <c r="AR31" i="1"/>
  <c r="AN31" i="3"/>
  <c r="AH30" i="3"/>
  <c r="AJ30" i="1"/>
  <c r="AP31" i="1"/>
  <c r="O7" i="1"/>
  <c r="P8" i="1"/>
  <c r="AI30" i="2"/>
  <c r="AO31" i="2"/>
  <c r="AJ31" i="2"/>
  <c r="AP32" i="2"/>
  <c r="AK30" i="1"/>
  <c r="AQ31" i="1"/>
  <c r="AL29" i="4"/>
  <c r="AR30" i="4"/>
  <c r="AI29" i="4"/>
  <c r="AO30" i="4"/>
  <c r="AH29" i="4"/>
  <c r="AN30" i="4"/>
  <c r="AQ30" i="4"/>
  <c r="AK29" i="4"/>
  <c r="AP30" i="4"/>
  <c r="AJ29" i="4"/>
  <c r="AL29" i="3"/>
  <c r="AR30" i="3"/>
  <c r="AK29" i="3"/>
  <c r="AQ30" i="3"/>
  <c r="AO30" i="3"/>
  <c r="AI29" i="3"/>
  <c r="AJ29" i="3"/>
  <c r="AP30" i="3"/>
  <c r="AK29" i="2"/>
  <c r="AQ30" i="2"/>
  <c r="AR30" i="2"/>
  <c r="AL29" i="2"/>
  <c r="AN30" i="2"/>
  <c r="AH29" i="2"/>
  <c r="P7" i="4"/>
  <c r="O6" i="4"/>
  <c r="P8" i="3"/>
  <c r="O7" i="3"/>
  <c r="P7" i="1" l="1"/>
  <c r="O6" i="1"/>
  <c r="AH29" i="1"/>
  <c r="AN30" i="1"/>
  <c r="AL29" i="1"/>
  <c r="AR30" i="1"/>
  <c r="AK29" i="1"/>
  <c r="AQ30" i="1"/>
  <c r="AJ29" i="1"/>
  <c r="AP30" i="1"/>
  <c r="O6" i="2"/>
  <c r="P7" i="2"/>
  <c r="AH29" i="3"/>
  <c r="AN30" i="3"/>
  <c r="AO30" i="2"/>
  <c r="AI29" i="2"/>
  <c r="AP31" i="2"/>
  <c r="AJ30" i="2"/>
  <c r="AI29" i="1"/>
  <c r="AO30" i="1"/>
  <c r="AK28" i="4"/>
  <c r="AQ29" i="4"/>
  <c r="AO29" i="4"/>
  <c r="AI28" i="4"/>
  <c r="AJ28" i="4"/>
  <c r="AP29" i="4"/>
  <c r="AN29" i="4"/>
  <c r="AH28" i="4"/>
  <c r="AR29" i="4"/>
  <c r="AL28" i="4"/>
  <c r="AL28" i="3"/>
  <c r="AR29" i="3"/>
  <c r="AI28" i="3"/>
  <c r="AO29" i="3"/>
  <c r="AJ28" i="3"/>
  <c r="AP29" i="3"/>
  <c r="AQ29" i="3"/>
  <c r="AK28" i="3"/>
  <c r="AL28" i="2"/>
  <c r="AR29" i="2"/>
  <c r="AN29" i="2"/>
  <c r="AH28" i="2"/>
  <c r="AK28" i="2"/>
  <c r="AQ29" i="2"/>
  <c r="P6" i="4"/>
  <c r="O5" i="4"/>
  <c r="P7" i="3"/>
  <c r="O6" i="3"/>
  <c r="AI28" i="2" l="1"/>
  <c r="AO29" i="2"/>
  <c r="AK28" i="1"/>
  <c r="AQ29" i="1"/>
  <c r="AN29" i="3"/>
  <c r="AH28" i="3"/>
  <c r="AL28" i="1"/>
  <c r="AR29" i="1"/>
  <c r="AI28" i="1"/>
  <c r="AO29" i="1"/>
  <c r="O5" i="2"/>
  <c r="P6" i="2"/>
  <c r="AH28" i="1"/>
  <c r="AN29" i="1"/>
  <c r="AP30" i="2"/>
  <c r="AJ29" i="2"/>
  <c r="O5" i="1"/>
  <c r="P6" i="1"/>
  <c r="AJ28" i="1"/>
  <c r="AP29" i="1"/>
  <c r="AH27" i="4"/>
  <c r="AN27" i="4" s="1"/>
  <c r="AN28" i="4"/>
  <c r="AL27" i="4"/>
  <c r="AR27" i="4" s="1"/>
  <c r="AR28" i="4"/>
  <c r="AI27" i="4"/>
  <c r="AO27" i="4" s="1"/>
  <c r="AO28" i="4"/>
  <c r="AP28" i="4"/>
  <c r="AJ27" i="4"/>
  <c r="AP27" i="4" s="1"/>
  <c r="AQ28" i="4"/>
  <c r="AK27" i="4"/>
  <c r="AQ27" i="4" s="1"/>
  <c r="AJ27" i="3"/>
  <c r="AP27" i="3" s="1"/>
  <c r="AP28" i="3"/>
  <c r="AO28" i="3"/>
  <c r="AI27" i="3"/>
  <c r="AO27" i="3" s="1"/>
  <c r="AK27" i="3"/>
  <c r="AQ27" i="3" s="1"/>
  <c r="AQ28" i="3"/>
  <c r="AL27" i="3"/>
  <c r="AR27" i="3" s="1"/>
  <c r="AR28" i="3"/>
  <c r="AH27" i="2"/>
  <c r="AN27" i="2" s="1"/>
  <c r="AN28" i="2"/>
  <c r="AQ28" i="2"/>
  <c r="AK27" i="2"/>
  <c r="AQ27" i="2" s="1"/>
  <c r="AR28" i="2"/>
  <c r="AL27" i="2"/>
  <c r="AR27" i="2" s="1"/>
  <c r="P5" i="4"/>
  <c r="O4" i="4"/>
  <c r="P4" i="4" s="1"/>
  <c r="P6" i="3"/>
  <c r="O5" i="3"/>
  <c r="AH27" i="3" l="1"/>
  <c r="AN27" i="3" s="1"/>
  <c r="AN28" i="3"/>
  <c r="AJ27" i="1"/>
  <c r="AP27" i="1" s="1"/>
  <c r="AP28" i="1"/>
  <c r="P5" i="2"/>
  <c r="O4" i="2"/>
  <c r="P4" i="2" s="1"/>
  <c r="AK27" i="1"/>
  <c r="AQ27" i="1" s="1"/>
  <c r="AQ28" i="1"/>
  <c r="AP29" i="2"/>
  <c r="AJ28" i="2"/>
  <c r="AH27" i="1"/>
  <c r="AN27" i="1" s="1"/>
  <c r="AN28" i="1"/>
  <c r="AL27" i="1"/>
  <c r="AR27" i="1" s="1"/>
  <c r="AR28" i="1"/>
  <c r="O4" i="1"/>
  <c r="P4" i="1" s="1"/>
  <c r="P5" i="1"/>
  <c r="AI27" i="1"/>
  <c r="AO27" i="1" s="1"/>
  <c r="AO28" i="1"/>
  <c r="AO28" i="2"/>
  <c r="AI27" i="2"/>
  <c r="AO27" i="2" s="1"/>
  <c r="P5" i="3"/>
  <c r="O4" i="3"/>
  <c r="P4" i="3" s="1"/>
  <c r="H44" i="1"/>
  <c r="H37" i="1"/>
  <c r="H30" i="1"/>
  <c r="H27" i="1"/>
  <c r="H43" i="1"/>
  <c r="H36" i="1"/>
  <c r="H32" i="1"/>
  <c r="H28" i="1"/>
  <c r="H29" i="1"/>
  <c r="H40" i="1"/>
  <c r="H33" i="1"/>
  <c r="H35" i="1"/>
  <c r="H31" i="1"/>
  <c r="H34" i="1"/>
  <c r="H39" i="1"/>
  <c r="H42" i="1"/>
  <c r="H41" i="1"/>
  <c r="H38" i="1"/>
  <c r="H45" i="1"/>
  <c r="AP28" i="2" l="1"/>
  <c r="AJ27" i="2"/>
  <c r="AP27" i="2" s="1"/>
</calcChain>
</file>

<file path=xl/sharedStrings.xml><?xml version="1.0" encoding="utf-8"?>
<sst xmlns="http://schemas.openxmlformats.org/spreadsheetml/2006/main" count="624" uniqueCount="30">
  <si>
    <t>x</t>
  </si>
  <si>
    <t>n</t>
  </si>
  <si>
    <t>+</t>
  </si>
  <si>
    <t>Grupo 1</t>
  </si>
  <si>
    <t>Grupo 2</t>
  </si>
  <si>
    <t>Grupo 3</t>
  </si>
  <si>
    <t>Grupo 4</t>
  </si>
  <si>
    <t>Grupo 5</t>
  </si>
  <si>
    <t>Total</t>
  </si>
  <si>
    <t>nMx</t>
  </si>
  <si>
    <t>nKx</t>
  </si>
  <si>
    <t>nqx</t>
  </si>
  <si>
    <t>lx</t>
  </si>
  <si>
    <t>ndx</t>
  </si>
  <si>
    <t>nLX</t>
  </si>
  <si>
    <t>Tx</t>
  </si>
  <si>
    <t>Grupos CID 10</t>
  </si>
  <si>
    <t>Tabuas de vida</t>
  </si>
  <si>
    <t>ex</t>
  </si>
  <si>
    <t>nqx CID</t>
  </si>
  <si>
    <t>nqx liqui</t>
  </si>
  <si>
    <t>nRx</t>
  </si>
  <si>
    <t>nPx</t>
  </si>
  <si>
    <t>nLx</t>
  </si>
  <si>
    <t>total</t>
  </si>
  <si>
    <t>eliminando GRUPO 1</t>
  </si>
  <si>
    <t>eliminando GRUPO 2</t>
  </si>
  <si>
    <t>eliminando GRUPO 3</t>
  </si>
  <si>
    <t>eliminando GRUPO 4</t>
  </si>
  <si>
    <t>eliminando GRUPO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</si>
</sst>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"/>
    <numFmt numFmtId="166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0" xfId="0" applyNumberFormat="1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/>
    <xf numFmtId="0" fontId="3" fillId="0" borderId="0" xfId="0" applyNumberFormat="1" applyFont="1"/>
    <xf numFmtId="0" fontId="0" fillId="0" borderId="0" xfId="0"/>
    <xf numFmtId="0" fontId="3" fillId="0" borderId="0" xfId="0" applyFont="1"/>
    <xf numFmtId="0" fontId="3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4F8-266F-4F83-9DF2-11D8547C3B9E}">
  <dimension ref="A2:AR167"/>
  <sheetViews>
    <sheetView topLeftCell="A36" workbookViewId="0">
      <selection activeCell="A50" sqref="A50:O168"/>
    </sheetView>
  </sheetViews>
  <sheetFormatPr defaultRowHeight="15" x14ac:dyDescent="0.25"/>
  <cols>
    <col min="3" max="3" width="13.28515625" customWidth="1"/>
    <col min="4" max="4" width="10.5703125" bestFit="1" customWidth="1"/>
    <col min="6" max="7" width="12" bestFit="1" customWidth="1"/>
    <col min="9" max="9" width="12.28515625" customWidth="1"/>
    <col min="10" max="10" width="12" customWidth="1"/>
    <col min="11" max="11" width="11.28515625" customWidth="1"/>
    <col min="12" max="12" width="11.85546875" customWidth="1"/>
    <col min="13" max="13" width="11.5703125" customWidth="1"/>
    <col min="14" max="14" width="10.5703125" customWidth="1"/>
    <col min="16" max="20" width="10.5703125" bestFit="1" customWidth="1"/>
    <col min="22" max="28" width="10.5703125" bestFit="1" customWidth="1"/>
    <col min="29" max="29" width="11.28515625" bestFit="1" customWidth="1"/>
    <col min="30" max="32" width="10.5703125" bestFit="1" customWidth="1"/>
    <col min="34" max="34" width="11.5703125" bestFit="1" customWidth="1"/>
    <col min="35" max="38" width="12.5703125" bestFit="1" customWidth="1"/>
    <col min="40" max="44" width="11.5703125" bestFit="1" customWidth="1"/>
  </cols>
  <sheetData>
    <row r="2" spans="1:16" x14ac:dyDescent="0.25">
      <c r="A2" s="23" t="s">
        <v>0</v>
      </c>
      <c r="B2" s="23" t="s">
        <v>1</v>
      </c>
      <c r="C2" s="23" t="s">
        <v>16</v>
      </c>
      <c r="D2" s="23"/>
      <c r="E2" s="23"/>
      <c r="F2" s="23"/>
      <c r="G2" s="23"/>
      <c r="H2" s="23"/>
      <c r="I2" s="23" t="s">
        <v>9</v>
      </c>
      <c r="J2" s="23" t="s">
        <v>17</v>
      </c>
      <c r="K2" s="23"/>
      <c r="L2" s="23"/>
      <c r="M2" s="23"/>
      <c r="N2" s="23"/>
      <c r="O2" s="23"/>
      <c r="P2" s="23"/>
    </row>
    <row r="3" spans="1:16" x14ac:dyDescent="0.25">
      <c r="A3" s="23"/>
      <c r="B3" s="23"/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23"/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18</v>
      </c>
    </row>
    <row r="4" spans="1:16" x14ac:dyDescent="0.25">
      <c r="A4">
        <v>0</v>
      </c>
      <c r="B4">
        <v>1</v>
      </c>
      <c r="C4">
        <v>7</v>
      </c>
      <c r="D4">
        <v>21</v>
      </c>
      <c r="E4">
        <v>40</v>
      </c>
      <c r="F4">
        <v>2</v>
      </c>
      <c r="G4">
        <v>71</v>
      </c>
      <c r="H4">
        <f>SUM(C4:G4)</f>
        <v>141</v>
      </c>
      <c r="I4" s="9">
        <v>9.8921823292886873E-4</v>
      </c>
      <c r="J4" s="4">
        <v>0.49788752160489302</v>
      </c>
      <c r="K4">
        <f xml:space="preserve"> (B4*I4)/(1+(B4-J4)*I4)</f>
        <v>9.887271333298166E-4</v>
      </c>
      <c r="L4">
        <v>1</v>
      </c>
      <c r="M4">
        <f>L4-L5</f>
        <v>9.8872713332986972E-4</v>
      </c>
      <c r="N4">
        <f xml:space="preserve"> L5*B4 + M4*J4</f>
        <v>0.99950354776862727</v>
      </c>
      <c r="O4">
        <f>O5+N4</f>
        <v>75.324952517642529</v>
      </c>
      <c r="P4">
        <f>O4/L4</f>
        <v>75.324952517642529</v>
      </c>
    </row>
    <row r="5" spans="1:16" x14ac:dyDescent="0.25">
      <c r="A5">
        <v>1</v>
      </c>
      <c r="B5">
        <v>4</v>
      </c>
      <c r="C5">
        <v>49</v>
      </c>
      <c r="D5">
        <v>614</v>
      </c>
      <c r="E5">
        <v>282</v>
      </c>
      <c r="F5">
        <v>91</v>
      </c>
      <c r="G5">
        <v>628</v>
      </c>
      <c r="H5">
        <f t="shared" ref="H5:H23" si="0">SUM(C5:G5)</f>
        <v>1664</v>
      </c>
      <c r="I5" s="10">
        <v>2.7867469943961957E-3</v>
      </c>
      <c r="J5" s="4">
        <v>1.9935692341976701</v>
      </c>
      <c r="K5">
        <f t="shared" ref="K5:K21" si="1" xml:space="preserve"> (B5*I5)/(1+(B5-J5)*I5)</f>
        <v>1.1085007103631715E-2</v>
      </c>
      <c r="L5">
        <f xml:space="preserve"> L4*(1-K4)</f>
        <v>0.99901127286667013</v>
      </c>
      <c r="M5">
        <f t="shared" ref="M5:M23" si="2">L5-L6</f>
        <v>1.107404705633519E-2</v>
      </c>
      <c r="N5">
        <f t="shared" ref="N5:N22" si="3" xml:space="preserve"> L6*B5 + M5*J5</f>
        <v>3.9738257827509069</v>
      </c>
      <c r="O5">
        <f t="shared" ref="O5:O22" si="4">O6+N5</f>
        <v>74.325448969873904</v>
      </c>
      <c r="P5">
        <f t="shared" ref="P5:P23" si="5">O5/L5</f>
        <v>74.399009289050852</v>
      </c>
    </row>
    <row r="6" spans="1:16" x14ac:dyDescent="0.25">
      <c r="A6">
        <v>5</v>
      </c>
      <c r="B6">
        <v>5</v>
      </c>
      <c r="C6">
        <v>22</v>
      </c>
      <c r="D6">
        <v>211</v>
      </c>
      <c r="E6">
        <v>150</v>
      </c>
      <c r="F6">
        <v>58</v>
      </c>
      <c r="G6">
        <v>281</v>
      </c>
      <c r="H6">
        <f t="shared" si="0"/>
        <v>722</v>
      </c>
      <c r="I6" s="10">
        <v>9.6616319297949537E-4</v>
      </c>
      <c r="J6" s="4">
        <v>2.4572608757938998</v>
      </c>
      <c r="K6">
        <f t="shared" si="1"/>
        <v>4.8189771790780322E-3</v>
      </c>
      <c r="L6">
        <f t="shared" ref="L6:L23" si="6" xml:space="preserve"> L5*(1-K5)</f>
        <v>0.98793722581033494</v>
      </c>
      <c r="M6">
        <f t="shared" si="2"/>
        <v>4.7608469455416857E-3</v>
      </c>
      <c r="N6">
        <f t="shared" si="3"/>
        <v>4.9275805372588888</v>
      </c>
      <c r="O6">
        <f t="shared" si="4"/>
        <v>70.351623187122996</v>
      </c>
      <c r="P6">
        <f t="shared" si="5"/>
        <v>71.210620826053542</v>
      </c>
    </row>
    <row r="7" spans="1:16" x14ac:dyDescent="0.25">
      <c r="A7">
        <v>10</v>
      </c>
      <c r="B7">
        <v>5</v>
      </c>
      <c r="C7">
        <v>16</v>
      </c>
      <c r="D7">
        <v>119</v>
      </c>
      <c r="E7">
        <v>93</v>
      </c>
      <c r="F7">
        <v>68</v>
      </c>
      <c r="G7">
        <v>110</v>
      </c>
      <c r="H7">
        <f t="shared" si="0"/>
        <v>406</v>
      </c>
      <c r="I7" s="10">
        <v>5.1369414231424457E-4</v>
      </c>
      <c r="J7" s="4">
        <v>2.34871902438306</v>
      </c>
      <c r="K7">
        <f t="shared" si="1"/>
        <v>2.5649773470683753E-3</v>
      </c>
      <c r="L7">
        <f t="shared" si="6"/>
        <v>0.98317637886479325</v>
      </c>
      <c r="M7">
        <f t="shared" si="2"/>
        <v>2.5218251399609093E-3</v>
      </c>
      <c r="N7">
        <f t="shared" si="3"/>
        <v>4.9091958273065552</v>
      </c>
      <c r="O7">
        <f t="shared" si="4"/>
        <v>65.424042649864106</v>
      </c>
      <c r="P7">
        <f t="shared" si="5"/>
        <v>66.543546057732584</v>
      </c>
    </row>
    <row r="8" spans="1:16" x14ac:dyDescent="0.25">
      <c r="A8">
        <v>15</v>
      </c>
      <c r="B8">
        <v>5</v>
      </c>
      <c r="C8">
        <v>16</v>
      </c>
      <c r="D8">
        <v>124</v>
      </c>
      <c r="E8">
        <v>107</v>
      </c>
      <c r="F8">
        <v>152</v>
      </c>
      <c r="G8">
        <v>120</v>
      </c>
      <c r="H8">
        <f t="shared" si="0"/>
        <v>519</v>
      </c>
      <c r="I8" s="10">
        <v>6.4887663233027825E-4</v>
      </c>
      <c r="J8" s="4">
        <v>2.4030845950763799</v>
      </c>
      <c r="K8">
        <f t="shared" si="1"/>
        <v>3.2389253207489007E-3</v>
      </c>
      <c r="L8">
        <f t="shared" si="6"/>
        <v>0.98065455372483235</v>
      </c>
      <c r="M8">
        <f t="shared" si="2"/>
        <v>3.1762668649670811E-3</v>
      </c>
      <c r="N8">
        <f t="shared" si="3"/>
        <v>4.89502427227238</v>
      </c>
      <c r="O8">
        <f t="shared" si="4"/>
        <v>60.514846822557544</v>
      </c>
      <c r="P8">
        <f t="shared" si="5"/>
        <v>61.708627765713473</v>
      </c>
    </row>
    <row r="9" spans="1:16" x14ac:dyDescent="0.25">
      <c r="A9">
        <v>20</v>
      </c>
      <c r="B9">
        <v>5</v>
      </c>
      <c r="C9">
        <v>36</v>
      </c>
      <c r="D9">
        <v>154</v>
      </c>
      <c r="E9">
        <v>117</v>
      </c>
      <c r="F9">
        <v>176</v>
      </c>
      <c r="G9">
        <v>92</v>
      </c>
      <c r="H9">
        <f t="shared" si="0"/>
        <v>575</v>
      </c>
      <c r="I9" s="10">
        <v>7.0803996712317911E-4</v>
      </c>
      <c r="J9" s="4">
        <v>2.47803738628284</v>
      </c>
      <c r="K9">
        <f t="shared" si="1"/>
        <v>3.5338895445981744E-3</v>
      </c>
      <c r="L9">
        <f t="shared" si="6"/>
        <v>0.97747828685986526</v>
      </c>
      <c r="M9">
        <f t="shared" si="2"/>
        <v>3.4543002980058635E-3</v>
      </c>
      <c r="N9">
        <f t="shared" si="3"/>
        <v>4.8786798180912037</v>
      </c>
      <c r="O9">
        <f t="shared" si="4"/>
        <v>55.619822550285164</v>
      </c>
      <c r="P9">
        <f t="shared" si="5"/>
        <v>56.901338165743844</v>
      </c>
    </row>
    <row r="10" spans="1:16" x14ac:dyDescent="0.25">
      <c r="A10">
        <v>25</v>
      </c>
      <c r="B10">
        <v>5</v>
      </c>
      <c r="C10">
        <v>51</v>
      </c>
      <c r="D10">
        <v>178</v>
      </c>
      <c r="E10">
        <v>147</v>
      </c>
      <c r="F10">
        <v>167</v>
      </c>
      <c r="G10">
        <v>130</v>
      </c>
      <c r="H10">
        <f t="shared" si="0"/>
        <v>673</v>
      </c>
      <c r="I10" s="10">
        <v>8.732228550489044E-4</v>
      </c>
      <c r="J10" s="4">
        <v>2.4901133166020202</v>
      </c>
      <c r="K10">
        <f t="shared" si="1"/>
        <v>4.3565660312292719E-3</v>
      </c>
      <c r="L10">
        <f t="shared" si="6"/>
        <v>0.9740239865618594</v>
      </c>
      <c r="M10">
        <f t="shared" si="2"/>
        <v>4.2433998134578932E-3</v>
      </c>
      <c r="N10">
        <f t="shared" si="3"/>
        <v>4.8594694801251652</v>
      </c>
      <c r="O10">
        <f t="shared" si="4"/>
        <v>50.741142732193957</v>
      </c>
      <c r="P10">
        <f t="shared" si="5"/>
        <v>52.094346168313209</v>
      </c>
    </row>
    <row r="11" spans="1:16" x14ac:dyDescent="0.25">
      <c r="A11">
        <v>30</v>
      </c>
      <c r="B11">
        <v>5</v>
      </c>
      <c r="C11">
        <v>108</v>
      </c>
      <c r="D11">
        <v>149</v>
      </c>
      <c r="E11">
        <v>250</v>
      </c>
      <c r="F11">
        <v>128</v>
      </c>
      <c r="G11">
        <v>150</v>
      </c>
      <c r="H11">
        <f t="shared" si="0"/>
        <v>785</v>
      </c>
      <c r="I11" s="10">
        <v>1.0566843412927855E-3</v>
      </c>
      <c r="J11" s="4">
        <v>2.21077861221598</v>
      </c>
      <c r="K11">
        <f t="shared" si="1"/>
        <v>5.2678954981213539E-3</v>
      </c>
      <c r="L11">
        <f t="shared" si="6"/>
        <v>0.96978058674840151</v>
      </c>
      <c r="M11">
        <f t="shared" si="2"/>
        <v>5.1087027870974078E-3</v>
      </c>
      <c r="N11">
        <f t="shared" si="3"/>
        <v>4.8346536306644037</v>
      </c>
      <c r="O11">
        <f t="shared" si="4"/>
        <v>45.881673252068794</v>
      </c>
      <c r="P11">
        <f t="shared" si="5"/>
        <v>47.311395875541763</v>
      </c>
    </row>
    <row r="12" spans="1:16" x14ac:dyDescent="0.25">
      <c r="A12">
        <v>35</v>
      </c>
      <c r="B12">
        <v>5</v>
      </c>
      <c r="C12">
        <v>160</v>
      </c>
      <c r="D12">
        <v>182</v>
      </c>
      <c r="E12">
        <v>418</v>
      </c>
      <c r="F12">
        <v>145</v>
      </c>
      <c r="G12">
        <v>232</v>
      </c>
      <c r="H12">
        <f t="shared" si="0"/>
        <v>1137</v>
      </c>
      <c r="I12" s="10">
        <v>1.6097970890447356E-3</v>
      </c>
      <c r="J12" s="4">
        <v>2.2651937384996899</v>
      </c>
      <c r="K12">
        <f t="shared" si="1"/>
        <v>8.0137052428519186E-3</v>
      </c>
      <c r="L12">
        <f t="shared" si="6"/>
        <v>0.9646718839613041</v>
      </c>
      <c r="M12">
        <f t="shared" si="2"/>
        <v>7.7305961341325169E-3</v>
      </c>
      <c r="N12">
        <f t="shared" si="3"/>
        <v>4.8022177370937653</v>
      </c>
      <c r="O12">
        <f t="shared" si="4"/>
        <v>41.047019621404388</v>
      </c>
      <c r="P12">
        <f t="shared" si="5"/>
        <v>42.550239417002544</v>
      </c>
    </row>
    <row r="13" spans="1:16" x14ac:dyDescent="0.25">
      <c r="A13">
        <v>40</v>
      </c>
      <c r="B13">
        <v>5</v>
      </c>
      <c r="C13">
        <v>272</v>
      </c>
      <c r="D13">
        <v>145</v>
      </c>
      <c r="E13">
        <v>545</v>
      </c>
      <c r="F13">
        <v>118</v>
      </c>
      <c r="G13">
        <v>306</v>
      </c>
      <c r="H13">
        <f t="shared" si="0"/>
        <v>1386</v>
      </c>
      <c r="I13" s="10">
        <v>2.2537648116740462E-3</v>
      </c>
      <c r="J13" s="4">
        <v>2.3787910123646498</v>
      </c>
      <c r="K13">
        <f t="shared" si="1"/>
        <v>1.1202643449855835E-2</v>
      </c>
      <c r="L13">
        <f t="shared" si="6"/>
        <v>0.95694128782717158</v>
      </c>
      <c r="M13">
        <f t="shared" si="2"/>
        <v>1.0720272049973723E-2</v>
      </c>
      <c r="N13">
        <f t="shared" si="3"/>
        <v>4.7566063656885706</v>
      </c>
      <c r="O13">
        <f t="shared" si="4"/>
        <v>36.244801884310625</v>
      </c>
      <c r="P13">
        <f t="shared" si="5"/>
        <v>37.87567988273134</v>
      </c>
    </row>
    <row r="14" spans="1:16" x14ac:dyDescent="0.25">
      <c r="A14">
        <v>45</v>
      </c>
      <c r="B14">
        <v>5</v>
      </c>
      <c r="C14">
        <v>311</v>
      </c>
      <c r="D14">
        <v>90</v>
      </c>
      <c r="E14">
        <v>667</v>
      </c>
      <c r="F14">
        <v>69</v>
      </c>
      <c r="G14">
        <v>418</v>
      </c>
      <c r="H14">
        <f t="shared" si="0"/>
        <v>1555</v>
      </c>
      <c r="I14" s="10">
        <v>3.0562551815537672E-3</v>
      </c>
      <c r="J14" s="4">
        <v>2.2268750114246401</v>
      </c>
      <c r="K14">
        <f t="shared" si="1"/>
        <v>1.5152849783900399E-2</v>
      </c>
      <c r="L14">
        <f t="shared" si="6"/>
        <v>0.94622101577719786</v>
      </c>
      <c r="M14">
        <f t="shared" si="2"/>
        <v>1.4337944914441514E-2</v>
      </c>
      <c r="N14">
        <f t="shared" si="3"/>
        <v>4.6913441655589345</v>
      </c>
      <c r="O14">
        <f t="shared" si="4"/>
        <v>31.488195518622053</v>
      </c>
      <c r="P14">
        <f t="shared" si="5"/>
        <v>33.277844175505429</v>
      </c>
    </row>
    <row r="15" spans="1:16" x14ac:dyDescent="0.25">
      <c r="A15">
        <v>50</v>
      </c>
      <c r="B15">
        <v>5</v>
      </c>
      <c r="C15">
        <v>453</v>
      </c>
      <c r="D15">
        <v>94</v>
      </c>
      <c r="E15">
        <v>892</v>
      </c>
      <c r="F15">
        <v>65</v>
      </c>
      <c r="G15">
        <v>564</v>
      </c>
      <c r="H15">
        <f t="shared" si="0"/>
        <v>2068</v>
      </c>
      <c r="I15" s="10">
        <v>4.9106718616364151E-3</v>
      </c>
      <c r="J15" s="4">
        <v>2.3925704685458302</v>
      </c>
      <c r="K15">
        <f t="shared" si="1"/>
        <v>2.4242947018525609E-2</v>
      </c>
      <c r="L15">
        <f t="shared" si="6"/>
        <v>0.93188307086275635</v>
      </c>
      <c r="M15">
        <f t="shared" si="2"/>
        <v>2.2591591914386755E-2</v>
      </c>
      <c r="N15">
        <f t="shared" si="3"/>
        <v>4.6005093703936488</v>
      </c>
      <c r="O15">
        <f t="shared" si="4"/>
        <v>26.796851353063118</v>
      </c>
      <c r="P15">
        <f t="shared" si="5"/>
        <v>28.755594120037021</v>
      </c>
    </row>
    <row r="16" spans="1:16" x14ac:dyDescent="0.25">
      <c r="A16">
        <v>55</v>
      </c>
      <c r="B16">
        <v>5</v>
      </c>
      <c r="C16">
        <v>607</v>
      </c>
      <c r="D16">
        <v>105</v>
      </c>
      <c r="E16">
        <v>997</v>
      </c>
      <c r="F16">
        <v>62</v>
      </c>
      <c r="G16">
        <v>660</v>
      </c>
      <c r="H16">
        <f t="shared" si="0"/>
        <v>2431</v>
      </c>
      <c r="I16" s="10">
        <v>7.1932854768514271E-3</v>
      </c>
      <c r="J16" s="4">
        <v>2.24801113093435</v>
      </c>
      <c r="K16">
        <f t="shared" si="1"/>
        <v>3.5268262448576726E-2</v>
      </c>
      <c r="L16">
        <f t="shared" si="6"/>
        <v>0.90929147894836959</v>
      </c>
      <c r="M16">
        <f t="shared" si="2"/>
        <v>3.20691305218056E-2</v>
      </c>
      <c r="N16">
        <f t="shared" si="3"/>
        <v>4.4582035045052253</v>
      </c>
      <c r="O16">
        <f t="shared" si="4"/>
        <v>22.19634198266947</v>
      </c>
      <c r="P16">
        <f t="shared" si="5"/>
        <v>24.410590549402695</v>
      </c>
    </row>
    <row r="17" spans="1:44" x14ac:dyDescent="0.25">
      <c r="A17">
        <v>60</v>
      </c>
      <c r="B17">
        <v>5</v>
      </c>
      <c r="C17">
        <v>789</v>
      </c>
      <c r="D17">
        <v>130</v>
      </c>
      <c r="E17">
        <v>1296</v>
      </c>
      <c r="F17">
        <v>52</v>
      </c>
      <c r="G17">
        <v>926</v>
      </c>
      <c r="H17">
        <f t="shared" si="0"/>
        <v>3193</v>
      </c>
      <c r="I17" s="10">
        <v>1.1677064971730751E-2</v>
      </c>
      <c r="J17" s="4">
        <v>2.25930428356072</v>
      </c>
      <c r="K17">
        <f t="shared" si="1"/>
        <v>5.6574747270582211E-2</v>
      </c>
      <c r="L17">
        <f t="shared" si="6"/>
        <v>0.87722234842656399</v>
      </c>
      <c r="M17">
        <f t="shared" si="2"/>
        <v>4.9628632662339411E-2</v>
      </c>
      <c r="N17">
        <f t="shared" si="3"/>
        <v>4.2500947611824085</v>
      </c>
      <c r="O17">
        <f t="shared" si="4"/>
        <v>17.738138478164245</v>
      </c>
      <c r="P17">
        <f t="shared" si="5"/>
        <v>20.220800929183326</v>
      </c>
    </row>
    <row r="18" spans="1:44" x14ac:dyDescent="0.25">
      <c r="A18">
        <v>65</v>
      </c>
      <c r="B18">
        <v>5</v>
      </c>
      <c r="C18">
        <v>964</v>
      </c>
      <c r="D18">
        <v>134</v>
      </c>
      <c r="E18">
        <v>1591</v>
      </c>
      <c r="F18">
        <v>60</v>
      </c>
      <c r="G18">
        <v>1175</v>
      </c>
      <c r="H18">
        <f t="shared" si="0"/>
        <v>3924</v>
      </c>
      <c r="I18" s="10">
        <v>1.871446017631569E-2</v>
      </c>
      <c r="J18" s="4">
        <v>2.2668527442138799</v>
      </c>
      <c r="K18">
        <f t="shared" si="1"/>
        <v>8.9019032941294762E-2</v>
      </c>
      <c r="L18">
        <f t="shared" si="6"/>
        <v>0.82759371576422458</v>
      </c>
      <c r="M18">
        <f t="shared" si="2"/>
        <v>7.3671592245624029E-2</v>
      </c>
      <c r="N18">
        <f t="shared" si="3"/>
        <v>3.9366132686456012</v>
      </c>
      <c r="O18">
        <f t="shared" si="4"/>
        <v>13.488043716981839</v>
      </c>
      <c r="P18">
        <f t="shared" si="5"/>
        <v>16.29790495028902</v>
      </c>
    </row>
    <row r="19" spans="1:44" x14ac:dyDescent="0.25">
      <c r="A19">
        <v>70</v>
      </c>
      <c r="B19">
        <v>5</v>
      </c>
      <c r="C19">
        <v>912</v>
      </c>
      <c r="D19">
        <v>147</v>
      </c>
      <c r="E19">
        <v>1634</v>
      </c>
      <c r="F19">
        <v>46</v>
      </c>
      <c r="G19">
        <v>1388</v>
      </c>
      <c r="H19">
        <f t="shared" si="0"/>
        <v>4127</v>
      </c>
      <c r="I19" s="10">
        <v>2.8073111170064419E-2</v>
      </c>
      <c r="J19" s="4">
        <v>2.2907283427263101</v>
      </c>
      <c r="K19">
        <f t="shared" si="1"/>
        <v>0.13044426695896547</v>
      </c>
      <c r="L19">
        <f t="shared" si="6"/>
        <v>0.75392212351860055</v>
      </c>
      <c r="M19">
        <f t="shared" si="2"/>
        <v>9.8344818746530449E-2</v>
      </c>
      <c r="N19">
        <f t="shared" si="3"/>
        <v>3.5031677875233092</v>
      </c>
      <c r="O19">
        <f t="shared" si="4"/>
        <v>9.5514304483362373</v>
      </c>
      <c r="P19">
        <f t="shared" si="5"/>
        <v>12.668988149278773</v>
      </c>
    </row>
    <row r="20" spans="1:44" x14ac:dyDescent="0.25">
      <c r="A20">
        <v>75</v>
      </c>
      <c r="B20">
        <v>5</v>
      </c>
      <c r="C20">
        <v>931</v>
      </c>
      <c r="D20">
        <v>152</v>
      </c>
      <c r="E20">
        <v>1610</v>
      </c>
      <c r="F20">
        <v>59</v>
      </c>
      <c r="G20">
        <v>1631</v>
      </c>
      <c r="H20">
        <f t="shared" si="0"/>
        <v>4383</v>
      </c>
      <c r="I20" s="10">
        <v>4.2890693805656133E-2</v>
      </c>
      <c r="J20" s="4">
        <v>2.2666385742067798</v>
      </c>
      <c r="K20">
        <f t="shared" si="1"/>
        <v>0.19195005671649132</v>
      </c>
      <c r="L20">
        <f t="shared" si="6"/>
        <v>0.6555773047720701</v>
      </c>
      <c r="M20">
        <f t="shared" si="2"/>
        <v>0.12583810083304336</v>
      </c>
      <c r="N20">
        <f t="shared" si="3"/>
        <v>2.9339255131482322</v>
      </c>
      <c r="O20">
        <f t="shared" si="4"/>
        <v>6.0482626608129291</v>
      </c>
      <c r="P20">
        <f t="shared" si="5"/>
        <v>9.2258572967466854</v>
      </c>
    </row>
    <row r="21" spans="1:44" x14ac:dyDescent="0.25">
      <c r="A21">
        <v>80</v>
      </c>
      <c r="B21">
        <v>5</v>
      </c>
      <c r="C21">
        <v>747</v>
      </c>
      <c r="D21">
        <v>152</v>
      </c>
      <c r="E21">
        <v>1607</v>
      </c>
      <c r="F21">
        <v>59</v>
      </c>
      <c r="G21">
        <v>1886</v>
      </c>
      <c r="H21">
        <f t="shared" si="0"/>
        <v>4451</v>
      </c>
      <c r="I21" s="10">
        <v>7.1576780170819199E-2</v>
      </c>
      <c r="J21" s="4">
        <v>2.3696339133417501</v>
      </c>
      <c r="K21">
        <f t="shared" si="1"/>
        <v>0.30117983001261756</v>
      </c>
      <c r="L21">
        <f t="shared" si="6"/>
        <v>0.52973920393902674</v>
      </c>
      <c r="M21">
        <f t="shared" si="2"/>
        <v>0.15954676339337542</v>
      </c>
      <c r="N21">
        <f t="shared" si="3"/>
        <v>2.2290296240291112</v>
      </c>
      <c r="O21">
        <f t="shared" si="4"/>
        <v>3.1143371476646968</v>
      </c>
      <c r="P21">
        <f t="shared" si="5"/>
        <v>5.8790006941286501</v>
      </c>
    </row>
    <row r="22" spans="1:44" x14ac:dyDescent="0.25">
      <c r="A22">
        <v>85</v>
      </c>
      <c r="B22">
        <v>5</v>
      </c>
      <c r="C22">
        <v>521</v>
      </c>
      <c r="D22">
        <v>131</v>
      </c>
      <c r="E22">
        <v>1241</v>
      </c>
      <c r="F22">
        <v>62</v>
      </c>
      <c r="G22">
        <v>1661</v>
      </c>
      <c r="H22">
        <f t="shared" si="0"/>
        <v>3616</v>
      </c>
      <c r="I22" s="10">
        <v>0.11045250389562773</v>
      </c>
      <c r="J22" s="4">
        <v>2.3771919676856501</v>
      </c>
      <c r="K22">
        <v>0.998</v>
      </c>
      <c r="L22">
        <f t="shared" si="6"/>
        <v>0.37019244054565131</v>
      </c>
      <c r="M22">
        <f t="shared" si="2"/>
        <v>0.36945205566456002</v>
      </c>
      <c r="N22">
        <f t="shared" si="3"/>
        <v>0.88196038357620021</v>
      </c>
      <c r="O22">
        <f t="shared" si="4"/>
        <v>0.88530752363558574</v>
      </c>
      <c r="P22">
        <f t="shared" si="5"/>
        <v>2.3914792056009353</v>
      </c>
    </row>
    <row r="23" spans="1:44" x14ac:dyDescent="0.25">
      <c r="A23">
        <v>90</v>
      </c>
      <c r="B23" s="1" t="s">
        <v>2</v>
      </c>
      <c r="C23">
        <v>347</v>
      </c>
      <c r="D23">
        <v>111</v>
      </c>
      <c r="E23">
        <v>1218</v>
      </c>
      <c r="F23">
        <v>73</v>
      </c>
      <c r="G23">
        <v>1681</v>
      </c>
      <c r="H23">
        <f t="shared" si="0"/>
        <v>3430</v>
      </c>
      <c r="I23" s="11">
        <v>0.17067223963775688</v>
      </c>
      <c r="J23" s="5">
        <v>4.5208109253283801</v>
      </c>
      <c r="K23">
        <v>1</v>
      </c>
      <c r="L23">
        <f t="shared" si="6"/>
        <v>7.4038488109130329E-4</v>
      </c>
      <c r="M23">
        <f t="shared" si="2"/>
        <v>7.4038488109130329E-4</v>
      </c>
      <c r="N23">
        <f xml:space="preserve"> M23*J23</f>
        <v>3.3471400593855175E-3</v>
      </c>
      <c r="O23">
        <f>N23</f>
        <v>3.3471400593855175E-3</v>
      </c>
      <c r="P23">
        <f t="shared" si="5"/>
        <v>4.5208109253283801</v>
      </c>
    </row>
    <row r="24" spans="1:44" x14ac:dyDescent="0.25">
      <c r="I24" s="6"/>
      <c r="J24" s="6"/>
    </row>
    <row r="25" spans="1:44" x14ac:dyDescent="0.25">
      <c r="A25" s="23" t="s">
        <v>0</v>
      </c>
      <c r="B25" s="23" t="s">
        <v>1</v>
      </c>
      <c r="C25" s="23" t="s">
        <v>19</v>
      </c>
      <c r="D25" s="23"/>
      <c r="E25" s="23"/>
      <c r="F25" s="23"/>
      <c r="G25" s="23"/>
      <c r="H25" s="23"/>
      <c r="J25" s="23" t="s">
        <v>20</v>
      </c>
      <c r="K25" s="23"/>
      <c r="L25" s="23"/>
      <c r="M25" s="23"/>
      <c r="N25" s="23"/>
      <c r="O25" s="2"/>
      <c r="P25" s="23" t="s">
        <v>12</v>
      </c>
      <c r="Q25" s="23"/>
      <c r="R25" s="23"/>
      <c r="S25" s="23"/>
      <c r="T25" s="23"/>
      <c r="V25" s="23" t="s">
        <v>13</v>
      </c>
      <c r="W25" s="23"/>
      <c r="X25" s="23"/>
      <c r="Y25" s="23"/>
      <c r="Z25" s="23"/>
      <c r="AB25" s="23" t="s">
        <v>23</v>
      </c>
      <c r="AC25" s="23"/>
      <c r="AD25" s="23"/>
      <c r="AE25" s="23"/>
      <c r="AF25" s="23"/>
      <c r="AH25" s="23" t="s">
        <v>15</v>
      </c>
      <c r="AI25" s="23"/>
      <c r="AJ25" s="23"/>
      <c r="AK25" s="23"/>
      <c r="AL25" s="23"/>
      <c r="AN25" s="23" t="s">
        <v>18</v>
      </c>
      <c r="AO25" s="23"/>
      <c r="AP25" s="23"/>
      <c r="AQ25" s="23"/>
      <c r="AR25" s="23"/>
    </row>
    <row r="26" spans="1:44" x14ac:dyDescent="0.25">
      <c r="A26" s="23"/>
      <c r="B26" s="23"/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8</v>
      </c>
      <c r="J26" s="3" t="s">
        <v>3</v>
      </c>
      <c r="K26" s="3" t="s">
        <v>4</v>
      </c>
      <c r="L26" s="3" t="s">
        <v>5</v>
      </c>
      <c r="M26" s="3" t="s">
        <v>6</v>
      </c>
      <c r="N26" s="3" t="s">
        <v>7</v>
      </c>
      <c r="O26" s="3"/>
      <c r="P26" s="3" t="s">
        <v>3</v>
      </c>
      <c r="Q26" s="3" t="s">
        <v>4</v>
      </c>
      <c r="R26" s="3" t="s">
        <v>5</v>
      </c>
      <c r="S26" s="3" t="s">
        <v>6</v>
      </c>
      <c r="T26" s="3" t="s">
        <v>7</v>
      </c>
      <c r="V26" s="3" t="s">
        <v>3</v>
      </c>
      <c r="W26" s="3" t="s">
        <v>4</v>
      </c>
      <c r="X26" s="3" t="s">
        <v>5</v>
      </c>
      <c r="Y26" s="3" t="s">
        <v>6</v>
      </c>
      <c r="Z26" s="3" t="s">
        <v>7</v>
      </c>
      <c r="AA26" s="3" t="s">
        <v>24</v>
      </c>
      <c r="AB26" s="3" t="s">
        <v>3</v>
      </c>
      <c r="AC26" s="3" t="s">
        <v>4</v>
      </c>
      <c r="AD26" s="3" t="s">
        <v>5</v>
      </c>
      <c r="AE26" s="3" t="s">
        <v>6</v>
      </c>
      <c r="AF26" s="3" t="s">
        <v>7</v>
      </c>
      <c r="AH26" s="3" t="s">
        <v>3</v>
      </c>
      <c r="AI26" s="3" t="s">
        <v>4</v>
      </c>
      <c r="AJ26" s="3" t="s">
        <v>5</v>
      </c>
      <c r="AK26" s="3" t="s">
        <v>6</v>
      </c>
      <c r="AL26" s="3" t="s">
        <v>7</v>
      </c>
      <c r="AN26" s="3" t="s">
        <v>3</v>
      </c>
      <c r="AO26" s="3" t="s">
        <v>4</v>
      </c>
      <c r="AP26" s="3" t="s">
        <v>5</v>
      </c>
      <c r="AQ26" s="3" t="s">
        <v>6</v>
      </c>
      <c r="AR26" s="3" t="s">
        <v>7</v>
      </c>
    </row>
    <row r="27" spans="1:44" x14ac:dyDescent="0.25">
      <c r="A27">
        <v>0</v>
      </c>
      <c r="B27">
        <v>1</v>
      </c>
      <c r="C27">
        <f xml:space="preserve"> K4 * C4/H4</f>
        <v>4.9085744207863231E-5</v>
      </c>
      <c r="D27">
        <f xml:space="preserve"> K4 * D4/H4</f>
        <v>1.4725723262358969E-4</v>
      </c>
      <c r="E27">
        <f xml:space="preserve"> K4 * E4/H4</f>
        <v>2.8048996690207563E-4</v>
      </c>
      <c r="F27">
        <f xml:space="preserve"> K4 * F4/H4</f>
        <v>1.4024498345103781E-5</v>
      </c>
      <c r="G27">
        <f xml:space="preserve"> K4 * G4/H4</f>
        <v>4.9786969125118418E-4</v>
      </c>
      <c r="H27">
        <f>SUM(C27:G27)</f>
        <v>9.8872713332981638E-4</v>
      </c>
      <c r="J27" s="21">
        <f t="shared" ref="J27:J46" si="7">1-(1-K4)^(C27/K4)</f>
        <v>4.9108820540766374E-5</v>
      </c>
      <c r="K27" s="21">
        <f t="shared" ref="K27:K46" si="8">1-(1-K4)^(D27/K4)</f>
        <v>1.4731922671207265E-4</v>
      </c>
      <c r="L27" s="21">
        <f t="shared" ref="L27:L46" si="9">1-(1-K4)^(E27/K4)</f>
        <v>2.8058934983410388E-4</v>
      </c>
      <c r="M27" s="21">
        <f>1-(1-K4)^(F27/K4)</f>
        <v>1.4031337679409894E-5</v>
      </c>
      <c r="N27" s="21">
        <f>1-(1-K4)^(G27/K4)</f>
        <v>4.9799194307420525E-4</v>
      </c>
      <c r="O27" s="20"/>
      <c r="P27" s="21">
        <v>1</v>
      </c>
      <c r="Q27" s="21">
        <v>1</v>
      </c>
      <c r="R27" s="21">
        <v>1</v>
      </c>
      <c r="S27" s="21">
        <v>1</v>
      </c>
      <c r="T27" s="21">
        <v>1</v>
      </c>
      <c r="V27" s="21">
        <f>P27-P28</f>
        <v>4.9108820540766374E-5</v>
      </c>
      <c r="W27" s="21">
        <f>Q27-Q28</f>
        <v>1.4731922671207265E-4</v>
      </c>
      <c r="X27" s="21">
        <f>R27-R28</f>
        <v>2.8058934983410388E-4</v>
      </c>
      <c r="Y27" s="21">
        <f>S27-S28</f>
        <v>1.4031337679409894E-5</v>
      </c>
      <c r="Z27" s="21">
        <f>T27-T28</f>
        <v>4.9799194307420525E-4</v>
      </c>
      <c r="AA27" s="21">
        <f>SUM(V27:Z27)</f>
        <v>9.8904067784055805E-4</v>
      </c>
      <c r="AB27" s="21">
        <f>P28*B27+V27*J4</f>
        <v>0.9999753418484072</v>
      </c>
      <c r="AC27" s="21">
        <f>Q28*B27+W27*J4</f>
        <v>0.99992602917796036</v>
      </c>
      <c r="AD27" s="21">
        <f>R28*B27+X27*J4</f>
        <v>0.99985911258614357</v>
      </c>
      <c r="AE27" s="21">
        <f>S28*B27+Y27*J4</f>
        <v>0.99999295469026261</v>
      </c>
      <c r="AF27" s="21">
        <f>T28*B27+Z27*J4</f>
        <v>0.99974995203124217</v>
      </c>
      <c r="AH27" s="21">
        <f t="shared" ref="AH27:AH44" si="10">AH28+AB27</f>
        <v>87.028240051539726</v>
      </c>
      <c r="AI27" s="21">
        <f t="shared" ref="AI27:AI44" si="11">AI28+AC27</f>
        <v>91.494214739876455</v>
      </c>
      <c r="AJ27" s="21">
        <f t="shared" ref="AJ27:AJ44" si="12">AJ28+AD27</f>
        <v>82.915714091255936</v>
      </c>
      <c r="AK27" s="21">
        <f t="shared" ref="AK27:AK44" si="13">AK28+AE27</f>
        <v>92.996964478998052</v>
      </c>
      <c r="AL27" s="21">
        <f t="shared" ref="AL27:AL44" si="14">AL28+AF27</f>
        <v>83.180200241303794</v>
      </c>
      <c r="AN27" s="21">
        <f>AH27/P27</f>
        <v>87.028240051539726</v>
      </c>
      <c r="AO27" s="21">
        <f>AI27/Q27</f>
        <v>91.494214739876455</v>
      </c>
      <c r="AP27" s="21">
        <f>AJ27/R27</f>
        <v>82.915714091255936</v>
      </c>
      <c r="AQ27" s="21">
        <f>AK27/S27</f>
        <v>92.996964478998052</v>
      </c>
      <c r="AR27" s="21">
        <f>AL27/T27</f>
        <v>83.180200241303794</v>
      </c>
    </row>
    <row r="28" spans="1:44" x14ac:dyDescent="0.25">
      <c r="A28">
        <v>1</v>
      </c>
      <c r="B28">
        <v>4</v>
      </c>
      <c r="C28">
        <f t="shared" ref="C28:C46" si="15" xml:space="preserve"> K5 * C5/H5</f>
        <v>3.2642148321992428E-4</v>
      </c>
      <c r="D28">
        <f t="shared" ref="D28:D46" si="16" xml:space="preserve"> K5 * D5/H5</f>
        <v>4.0902610346333374E-3</v>
      </c>
      <c r="E28">
        <f t="shared" ref="E28:E46" si="17" xml:space="preserve"> K5 * E5/H5</f>
        <v>1.8785889442452786E-3</v>
      </c>
      <c r="F28">
        <f t="shared" ref="F28:F46" si="18" xml:space="preserve"> K5 * F5/H5</f>
        <v>6.0621132597985948E-4</v>
      </c>
      <c r="G28">
        <f t="shared" ref="G28:G46" si="19" xml:space="preserve"> K5 * G5/H5</f>
        <v>4.1835243155533153E-3</v>
      </c>
      <c r="H28">
        <f t="shared" ref="H28:H45" si="20">SUM(C28:G28)</f>
        <v>1.1085007103631715E-2</v>
      </c>
      <c r="J28" s="21">
        <f t="shared" si="7"/>
        <v>3.2819029131891941E-4</v>
      </c>
      <c r="K28" s="21">
        <f t="shared" si="8"/>
        <v>4.1046530482727883E-3</v>
      </c>
      <c r="L28" s="21">
        <f t="shared" si="9"/>
        <v>1.8872954349541393E-3</v>
      </c>
      <c r="M28" s="21">
        <f t="shared" ref="M28:M46" si="21">1-(1-K5)^(F28/K5)</f>
        <v>6.0941052650098637E-4</v>
      </c>
      <c r="N28" s="21">
        <f t="shared" ref="N28:N46" si="22">1-(1-K5)^(G28/K5)</f>
        <v>4.1980477627819868E-3</v>
      </c>
      <c r="O28" s="20"/>
      <c r="P28" s="21">
        <f xml:space="preserve"> P27*(1-J27)</f>
        <v>0.99995089117945923</v>
      </c>
      <c r="Q28" s="21">
        <f xml:space="preserve"> Q27*(1-K27)</f>
        <v>0.99985268077328793</v>
      </c>
      <c r="R28" s="21">
        <f xml:space="preserve"> R27*(1-L27)</f>
        <v>0.9997194106501659</v>
      </c>
      <c r="S28" s="21">
        <f xml:space="preserve"> S27*(1-M27)</f>
        <v>0.99998596866232059</v>
      </c>
      <c r="T28" s="21">
        <f xml:space="preserve"> T27*(1-N27)</f>
        <v>0.99950200805692579</v>
      </c>
      <c r="V28" s="21">
        <f t="shared" ref="V28:V46" si="23">P28-P29</f>
        <v>3.2817417428077089E-4</v>
      </c>
      <c r="W28" s="21">
        <f t="shared" ref="W28:W46" si="24">Q28-Q29</f>
        <v>4.1040483539598327E-3</v>
      </c>
      <c r="X28" s="21">
        <f t="shared" ref="X28:X46" si="25">R28-R29</f>
        <v>1.8867658799550657E-3</v>
      </c>
      <c r="Y28" s="21">
        <f t="shared" ref="Y28:Y46" si="26">S28-S29</f>
        <v>6.0940197565606535E-4</v>
      </c>
      <c r="Z28" s="21">
        <f t="shared" ref="Z28:Z46" si="27">T28-T29</f>
        <v>4.1959571688194863E-3</v>
      </c>
      <c r="AA28" s="21">
        <f t="shared" ref="AA28:AA46" si="28">SUM(V28:Z28)</f>
        <v>1.1124347552671221E-2</v>
      </c>
      <c r="AB28" s="21">
        <f t="shared" ref="AB28:AB45" si="29">P29*B28+V28*J5</f>
        <v>3.9991451059580183</v>
      </c>
      <c r="AC28" s="21">
        <f t="shared" ref="AC28:AC45" si="30">Q29*B28+W28*J5</f>
        <v>3.9911762342114261</v>
      </c>
      <c r="AD28" s="21">
        <f t="shared" ref="AD28:AD44" si="31">R29*B28+X28*J5</f>
        <v>3.9950919774912554</v>
      </c>
      <c r="AE28" s="21">
        <f t="shared" ref="AE28:AE45" si="32">S29*B28+Y28*J5</f>
        <v>3.9987211517765853</v>
      </c>
      <c r="AF28" s="21">
        <f t="shared" ref="AF28:AF45" si="33">T29*B28+Z28*J5</f>
        <v>3.9895891346721948</v>
      </c>
      <c r="AH28" s="21">
        <f t="shared" si="10"/>
        <v>86.028264709691314</v>
      </c>
      <c r="AI28" s="21">
        <f t="shared" si="11"/>
        <v>90.494288710698498</v>
      </c>
      <c r="AJ28" s="21">
        <f t="shared" si="12"/>
        <v>81.915854978669799</v>
      </c>
      <c r="AK28" s="21">
        <f t="shared" si="13"/>
        <v>91.996971524307796</v>
      </c>
      <c r="AL28" s="21">
        <f t="shared" si="14"/>
        <v>82.180450289272557</v>
      </c>
      <c r="AN28" s="21">
        <f t="shared" ref="AN28:AR46" si="34">AH28/P28</f>
        <v>86.03248966378689</v>
      </c>
      <c r="AO28" s="21">
        <f t="shared" si="34"/>
        <v>90.507622223616025</v>
      </c>
      <c r="AP28" s="21">
        <f t="shared" si="34"/>
        <v>81.938846146236131</v>
      </c>
      <c r="AQ28" s="21">
        <f t="shared" si="34"/>
        <v>91.998262382993204</v>
      </c>
      <c r="AR28" s="21">
        <f t="shared" si="34"/>
        <v>82.221395881970096</v>
      </c>
    </row>
    <row r="29" spans="1:44" x14ac:dyDescent="0.25">
      <c r="A29">
        <v>5</v>
      </c>
      <c r="B29">
        <v>5</v>
      </c>
      <c r="C29">
        <f t="shared" si="15"/>
        <v>1.4683863980570182E-4</v>
      </c>
      <c r="D29">
        <f t="shared" si="16"/>
        <v>1.408316045409231E-3</v>
      </c>
      <c r="E29">
        <f t="shared" si="17"/>
        <v>1.0011725441297851E-3</v>
      </c>
      <c r="F29">
        <f t="shared" si="18"/>
        <v>3.8712005039685023E-4</v>
      </c>
      <c r="G29">
        <f t="shared" si="19"/>
        <v>1.8755298993364642E-3</v>
      </c>
      <c r="H29">
        <f t="shared" si="20"/>
        <v>4.8189771790780322E-3</v>
      </c>
      <c r="J29" s="21">
        <f t="shared" si="7"/>
        <v>1.4718275416780724E-4</v>
      </c>
      <c r="K29" s="21">
        <f t="shared" si="8"/>
        <v>1.4107242995997638E-3</v>
      </c>
      <c r="L29" s="21">
        <f t="shared" si="9"/>
        <v>1.0030892053306539E-3</v>
      </c>
      <c r="M29" s="21">
        <f t="shared" si="21"/>
        <v>3.8798053532962395E-4</v>
      </c>
      <c r="N29" s="21">
        <f t="shared" si="22"/>
        <v>1.8782973256771252E-3</v>
      </c>
      <c r="O29" s="20"/>
      <c r="P29" s="21">
        <f t="shared" ref="P29:P46" si="35" xml:space="preserve"> P28*(1-J28)</f>
        <v>0.99962271700517846</v>
      </c>
      <c r="Q29" s="21">
        <f t="shared" ref="Q29:Q46" si="36" xml:space="preserve"> Q28*(1-K28)</f>
        <v>0.99574863241932809</v>
      </c>
      <c r="R29" s="21">
        <f t="shared" ref="R29:R46" si="37" xml:space="preserve"> R28*(1-L28)</f>
        <v>0.99783264477021083</v>
      </c>
      <c r="S29" s="21">
        <f t="shared" ref="S29:S46" si="38" xml:space="preserve"> S28*(1-M28)</f>
        <v>0.99937656668666452</v>
      </c>
      <c r="T29" s="21">
        <f t="shared" ref="T29:T46" si="39" xml:space="preserve"> T28*(1-N28)</f>
        <v>0.99530605088810631</v>
      </c>
      <c r="V29" s="21">
        <f t="shared" si="23"/>
        <v>1.4712722461751593E-4</v>
      </c>
      <c r="W29" s="21">
        <f t="shared" si="24"/>
        <v>1.4047267920471729E-3</v>
      </c>
      <c r="X29" s="21">
        <f t="shared" si="25"/>
        <v>1.0009151546955808E-3</v>
      </c>
      <c r="Y29" s="21">
        <f t="shared" si="26"/>
        <v>3.877386553389206E-4</v>
      </c>
      <c r="Z29" s="21">
        <f t="shared" si="27"/>
        <v>1.8694806936133679E-3</v>
      </c>
      <c r="AA29" s="21">
        <f t="shared" si="28"/>
        <v>4.8099885203125581E-3</v>
      </c>
      <c r="AB29" s="21">
        <f t="shared" si="29"/>
        <v>4.9977394788756211</v>
      </c>
      <c r="AC29" s="21">
        <f t="shared" si="30"/>
        <v>4.9751713083236808</v>
      </c>
      <c r="AD29" s="21">
        <f t="shared" si="31"/>
        <v>4.9866181577271993</v>
      </c>
      <c r="AE29" s="21">
        <f t="shared" si="32"/>
        <v>4.9958969151844252</v>
      </c>
      <c r="AF29" s="21">
        <f t="shared" si="33"/>
        <v>4.9717766527389333</v>
      </c>
      <c r="AH29" s="21">
        <f t="shared" si="10"/>
        <v>82.029119603733292</v>
      </c>
      <c r="AI29" s="21">
        <f t="shared" si="11"/>
        <v>86.503112476487075</v>
      </c>
      <c r="AJ29" s="21">
        <f t="shared" si="12"/>
        <v>77.920763001178543</v>
      </c>
      <c r="AK29" s="21">
        <f t="shared" si="13"/>
        <v>87.998250372531217</v>
      </c>
      <c r="AL29" s="21">
        <f t="shared" si="14"/>
        <v>78.190861154600356</v>
      </c>
      <c r="AN29" s="21">
        <f t="shared" si="34"/>
        <v>82.060079476273401</v>
      </c>
      <c r="AO29" s="21">
        <f t="shared" si="34"/>
        <v>86.8724391479345</v>
      </c>
      <c r="AP29" s="21">
        <f t="shared" si="34"/>
        <v>78.090011796640283</v>
      </c>
      <c r="AQ29" s="21">
        <f t="shared" si="34"/>
        <v>88.053145636865224</v>
      </c>
      <c r="AR29" s="21">
        <f t="shared" si="34"/>
        <v>78.559615994327643</v>
      </c>
    </row>
    <row r="30" spans="1:44" x14ac:dyDescent="0.25">
      <c r="A30">
        <v>10</v>
      </c>
      <c r="B30">
        <v>5</v>
      </c>
      <c r="C30">
        <f t="shared" si="15"/>
        <v>1.0108285111599508E-4</v>
      </c>
      <c r="D30">
        <f t="shared" si="16"/>
        <v>7.5180370517521347E-4</v>
      </c>
      <c r="E30">
        <f t="shared" si="17"/>
        <v>5.8754407211172139E-4</v>
      </c>
      <c r="F30">
        <f t="shared" si="18"/>
        <v>4.2960211724297912E-4</v>
      </c>
      <c r="G30">
        <f t="shared" si="19"/>
        <v>6.9494460142246616E-4</v>
      </c>
      <c r="H30">
        <f t="shared" si="20"/>
        <v>2.5649773470683753E-3</v>
      </c>
      <c r="J30" s="21">
        <f t="shared" si="7"/>
        <v>1.0120758899967441E-4</v>
      </c>
      <c r="K30" s="21">
        <f t="shared" si="8"/>
        <v>7.5248627691604231E-4</v>
      </c>
      <c r="L30" s="21">
        <f t="shared" si="9"/>
        <v>5.8812586786116672E-4</v>
      </c>
      <c r="M30" s="21">
        <f t="shared" si="21"/>
        <v>4.3006151806468385E-4</v>
      </c>
      <c r="N30" s="21">
        <f t="shared" si="22"/>
        <v>6.9559534828766978E-4</v>
      </c>
      <c r="O30" s="20"/>
      <c r="P30" s="21">
        <f t="shared" si="35"/>
        <v>0.99947558978056095</v>
      </c>
      <c r="Q30" s="21">
        <f t="shared" si="36"/>
        <v>0.99434390562728092</v>
      </c>
      <c r="R30" s="21">
        <f t="shared" si="37"/>
        <v>0.99683172961551525</v>
      </c>
      <c r="S30" s="21">
        <f t="shared" si="38"/>
        <v>0.9989888280313256</v>
      </c>
      <c r="T30" s="21">
        <f t="shared" si="39"/>
        <v>0.99343657019449294</v>
      </c>
      <c r="V30" s="21">
        <f t="shared" si="23"/>
        <v>1.0115451470571468E-4</v>
      </c>
      <c r="W30" s="21">
        <f t="shared" si="24"/>
        <v>7.48230143519657E-4</v>
      </c>
      <c r="X30" s="21">
        <f t="shared" si="25"/>
        <v>5.8626252609161877E-4</v>
      </c>
      <c r="Y30" s="21">
        <f t="shared" si="26"/>
        <v>4.2962665191281779E-4</v>
      </c>
      <c r="Z30" s="21">
        <f t="shared" si="27"/>
        <v>6.9102985704616593E-4</v>
      </c>
      <c r="AA30" s="21">
        <f t="shared" si="28"/>
        <v>2.5563036932759742E-3</v>
      </c>
      <c r="AB30" s="21">
        <f t="shared" si="29"/>
        <v>4.9971097598623677</v>
      </c>
      <c r="AC30" s="21">
        <f t="shared" si="30"/>
        <v>4.9697357597915071</v>
      </c>
      <c r="AD30" s="21">
        <f t="shared" si="31"/>
        <v>4.9826043013954315</v>
      </c>
      <c r="AE30" s="21">
        <f t="shared" si="32"/>
        <v>4.9938050791877933</v>
      </c>
      <c r="AF30" s="21">
        <f t="shared" si="33"/>
        <v>4.9653507366588947</v>
      </c>
      <c r="AH30" s="21">
        <f t="shared" si="10"/>
        <v>77.031380124857677</v>
      </c>
      <c r="AI30" s="21">
        <f t="shared" si="11"/>
        <v>81.527941168163395</v>
      </c>
      <c r="AJ30" s="21">
        <f t="shared" si="12"/>
        <v>72.93414484345135</v>
      </c>
      <c r="AK30" s="21">
        <f t="shared" si="13"/>
        <v>83.002353457346786</v>
      </c>
      <c r="AL30" s="21">
        <f t="shared" si="14"/>
        <v>73.219084501861417</v>
      </c>
      <c r="AN30" s="21">
        <f t="shared" si="34"/>
        <v>77.071797363025382</v>
      </c>
      <c r="AO30" s="21">
        <f t="shared" si="34"/>
        <v>81.991693926792436</v>
      </c>
      <c r="AP30" s="21">
        <f t="shared" si="34"/>
        <v>73.165954369833855</v>
      </c>
      <c r="AQ30" s="21">
        <f t="shared" si="34"/>
        <v>83.086368063711774</v>
      </c>
      <c r="AR30" s="21">
        <f t="shared" si="34"/>
        <v>73.702827838849075</v>
      </c>
    </row>
    <row r="31" spans="1:44" x14ac:dyDescent="0.25">
      <c r="A31">
        <v>15</v>
      </c>
      <c r="B31">
        <v>5</v>
      </c>
      <c r="C31">
        <f t="shared" si="15"/>
        <v>9.9851262296690583E-5</v>
      </c>
      <c r="D31">
        <f t="shared" si="16"/>
        <v>7.73847282799352E-4</v>
      </c>
      <c r="E31">
        <f t="shared" si="17"/>
        <v>6.6775531660911817E-4</v>
      </c>
      <c r="F31">
        <f t="shared" si="18"/>
        <v>9.4858699181856051E-4</v>
      </c>
      <c r="G31">
        <f t="shared" si="19"/>
        <v>7.4888446722517934E-4</v>
      </c>
      <c r="H31">
        <f t="shared" si="20"/>
        <v>3.2389253207489007E-3</v>
      </c>
      <c r="J31" s="21">
        <f t="shared" si="7"/>
        <v>1.0000831654066733E-4</v>
      </c>
      <c r="K31" s="21">
        <f t="shared" si="8"/>
        <v>7.7480289732156926E-4</v>
      </c>
      <c r="L31" s="21">
        <f t="shared" si="9"/>
        <v>6.6861543917040578E-4</v>
      </c>
      <c r="M31" s="21">
        <f t="shared" si="21"/>
        <v>9.4967529092337966E-4</v>
      </c>
      <c r="N31" s="21">
        <f t="shared" si="22"/>
        <v>7.4981862820355794E-4</v>
      </c>
      <c r="O31" s="20"/>
      <c r="P31" s="21">
        <f t="shared" si="35"/>
        <v>0.99937443526585523</v>
      </c>
      <c r="Q31" s="21">
        <f t="shared" si="36"/>
        <v>0.99359567548376126</v>
      </c>
      <c r="R31" s="21">
        <f t="shared" si="37"/>
        <v>0.99624546708942363</v>
      </c>
      <c r="S31" s="21">
        <f t="shared" si="38"/>
        <v>0.99855920137941279</v>
      </c>
      <c r="T31" s="21">
        <f t="shared" si="39"/>
        <v>0.99274554033744677</v>
      </c>
      <c r="V31" s="21">
        <f t="shared" si="23"/>
        <v>9.9945754864716463E-5</v>
      </c>
      <c r="W31" s="21">
        <f t="shared" si="24"/>
        <v>7.6984080813102818E-4</v>
      </c>
      <c r="X31" s="21">
        <f t="shared" si="25"/>
        <v>6.6610510049947003E-4</v>
      </c>
      <c r="Y31" s="21">
        <f t="shared" si="26"/>
        <v>9.4830700007419999E-4</v>
      </c>
      <c r="Z31" s="21">
        <f t="shared" si="27"/>
        <v>7.4437909921098999E-4</v>
      </c>
      <c r="AA31" s="21">
        <f t="shared" si="28"/>
        <v>3.2285777627804046E-3</v>
      </c>
      <c r="AB31" s="21">
        <f t="shared" si="29"/>
        <v>4.9966126256588108</v>
      </c>
      <c r="AC31" s="21">
        <f t="shared" si="30"/>
        <v>4.9659791659648311</v>
      </c>
      <c r="AD31" s="21">
        <f t="shared" si="31"/>
        <v>4.9794975168503335</v>
      </c>
      <c r="AE31" s="21">
        <f t="shared" si="32"/>
        <v>4.9903333338399749</v>
      </c>
      <c r="AF31" s="21">
        <f t="shared" si="33"/>
        <v>4.961794612137389</v>
      </c>
      <c r="AH31" s="21">
        <f t="shared" si="10"/>
        <v>72.034270364995308</v>
      </c>
      <c r="AI31" s="21">
        <f t="shared" si="11"/>
        <v>76.55820540837189</v>
      </c>
      <c r="AJ31" s="21">
        <f t="shared" si="12"/>
        <v>67.951540542055923</v>
      </c>
      <c r="AK31" s="21">
        <f t="shared" si="13"/>
        <v>78.008548378158991</v>
      </c>
      <c r="AL31" s="21">
        <f t="shared" si="14"/>
        <v>68.253733765202526</v>
      </c>
      <c r="AN31" s="21">
        <f t="shared" si="34"/>
        <v>72.079360671090839</v>
      </c>
      <c r="AO31" s="21">
        <f t="shared" si="34"/>
        <v>77.051669303106891</v>
      </c>
      <c r="AP31" s="21">
        <f t="shared" si="34"/>
        <v>68.207628327363366</v>
      </c>
      <c r="AQ31" s="21">
        <f t="shared" si="34"/>
        <v>78.121105158710407</v>
      </c>
      <c r="AR31" s="21">
        <f t="shared" si="34"/>
        <v>68.752495973945372</v>
      </c>
    </row>
    <row r="32" spans="1:44" x14ac:dyDescent="0.25">
      <c r="A32">
        <v>20</v>
      </c>
      <c r="B32">
        <v>5</v>
      </c>
      <c r="C32">
        <f t="shared" si="15"/>
        <v>2.2125221496614657E-4</v>
      </c>
      <c r="D32">
        <f t="shared" si="16"/>
        <v>9.4646780846629368E-4</v>
      </c>
      <c r="E32">
        <f t="shared" si="17"/>
        <v>7.190696986399763E-4</v>
      </c>
      <c r="F32">
        <f t="shared" si="18"/>
        <v>1.0816774953900498E-3</v>
      </c>
      <c r="G32">
        <f t="shared" si="19"/>
        <v>5.6542232713570784E-4</v>
      </c>
      <c r="H32">
        <f t="shared" si="20"/>
        <v>3.533889544598174E-3</v>
      </c>
      <c r="J32" s="21">
        <f t="shared" si="7"/>
        <v>2.2161951765142796E-4</v>
      </c>
      <c r="K32" s="21">
        <f t="shared" si="8"/>
        <v>9.4769476862788249E-4</v>
      </c>
      <c r="L32" s="21">
        <f t="shared" si="9"/>
        <v>7.2008387146071939E-4</v>
      </c>
      <c r="M32" s="21">
        <f t="shared" si="21"/>
        <v>1.0830063993569894E-3</v>
      </c>
      <c r="N32" s="21">
        <f t="shared" si="22"/>
        <v>5.6626336949983092E-4</v>
      </c>
      <c r="O32" s="20"/>
      <c r="P32" s="21">
        <f t="shared" si="35"/>
        <v>0.99927448951099052</v>
      </c>
      <c r="Q32" s="21">
        <f t="shared" si="36"/>
        <v>0.99282583467563024</v>
      </c>
      <c r="R32" s="21">
        <f t="shared" si="37"/>
        <v>0.99557936198892416</v>
      </c>
      <c r="S32" s="21">
        <f t="shared" si="38"/>
        <v>0.99761089437933859</v>
      </c>
      <c r="T32" s="21">
        <f t="shared" si="39"/>
        <v>0.99200116123823578</v>
      </c>
      <c r="V32" s="21">
        <f t="shared" si="23"/>
        <v>2.2145873036683028E-4</v>
      </c>
      <c r="W32" s="21">
        <f t="shared" si="24"/>
        <v>9.4089584968071183E-4</v>
      </c>
      <c r="X32" s="21">
        <f t="shared" si="25"/>
        <v>7.1690064132734488E-4</v>
      </c>
      <c r="Y32" s="21">
        <f t="shared" si="26"/>
        <v>1.0804189826810751E-3</v>
      </c>
      <c r="Z32" s="21">
        <f t="shared" si="27"/>
        <v>5.617339201104965E-4</v>
      </c>
      <c r="AA32" s="21">
        <f t="shared" si="28"/>
        <v>3.5214081241664585E-3</v>
      </c>
      <c r="AB32" s="21">
        <f t="shared" si="29"/>
        <v>4.9958139369164867</v>
      </c>
      <c r="AC32" s="21">
        <f t="shared" si="30"/>
        <v>4.9617562692218549</v>
      </c>
      <c r="AD32" s="21">
        <f t="shared" si="31"/>
        <v>4.9760888133294428</v>
      </c>
      <c r="AE32" s="21">
        <f t="shared" si="32"/>
        <v>4.9853296956152207</v>
      </c>
      <c r="AF32" s="21">
        <f t="shared" si="33"/>
        <v>4.9585891342458037</v>
      </c>
      <c r="AH32" s="21">
        <f t="shared" si="10"/>
        <v>67.037657739336495</v>
      </c>
      <c r="AI32" s="21">
        <f t="shared" si="11"/>
        <v>71.592226242407065</v>
      </c>
      <c r="AJ32" s="21">
        <f t="shared" si="12"/>
        <v>62.972043025205586</v>
      </c>
      <c r="AK32" s="21">
        <f t="shared" si="13"/>
        <v>73.018215044319021</v>
      </c>
      <c r="AL32" s="21">
        <f t="shared" si="14"/>
        <v>63.291939153065137</v>
      </c>
      <c r="AN32" s="21">
        <f t="shared" si="34"/>
        <v>67.086329575112387</v>
      </c>
      <c r="AO32" s="21">
        <f t="shared" si="34"/>
        <v>72.109552090571071</v>
      </c>
      <c r="AP32" s="21">
        <f t="shared" si="34"/>
        <v>63.251655698650524</v>
      </c>
      <c r="AQ32" s="21">
        <f t="shared" si="34"/>
        <v>73.193081045638678</v>
      </c>
      <c r="AR32" s="21">
        <f t="shared" si="34"/>
        <v>63.802283330054642</v>
      </c>
    </row>
    <row r="33" spans="1:44" x14ac:dyDescent="0.25">
      <c r="A33">
        <v>25</v>
      </c>
      <c r="B33">
        <v>5</v>
      </c>
      <c r="C33">
        <f t="shared" si="15"/>
        <v>3.301409622476863E-4</v>
      </c>
      <c r="D33">
        <f t="shared" si="16"/>
        <v>1.1522566917664344E-3</v>
      </c>
      <c r="E33">
        <f t="shared" si="17"/>
        <v>9.5158277353744869E-4</v>
      </c>
      <c r="F33">
        <f t="shared" si="18"/>
        <v>1.0810498175561492E-3</v>
      </c>
      <c r="G33">
        <f t="shared" si="19"/>
        <v>8.4153578612155319E-4</v>
      </c>
      <c r="H33">
        <f t="shared" si="20"/>
        <v>4.3565660312292719E-3</v>
      </c>
      <c r="J33" s="21">
        <f t="shared" si="7"/>
        <v>3.3080746934111005E-4</v>
      </c>
      <c r="K33" s="21">
        <f t="shared" si="8"/>
        <v>1.1541074518073291E-3</v>
      </c>
      <c r="L33" s="21">
        <f t="shared" si="9"/>
        <v>9.5320703937973317E-4</v>
      </c>
      <c r="M33" s="21">
        <f t="shared" si="21"/>
        <v>1.0828248333984991E-3</v>
      </c>
      <c r="N33" s="21">
        <f t="shared" si="22"/>
        <v>8.4301869062297641E-4</v>
      </c>
      <c r="O33" s="20"/>
      <c r="P33" s="21">
        <f t="shared" si="35"/>
        <v>0.99905303078062369</v>
      </c>
      <c r="Q33" s="21">
        <f t="shared" si="36"/>
        <v>0.99188493882594952</v>
      </c>
      <c r="R33" s="21">
        <f t="shared" si="37"/>
        <v>0.99486246134759682</v>
      </c>
      <c r="S33" s="21">
        <f t="shared" si="38"/>
        <v>0.99653047539665751</v>
      </c>
      <c r="T33" s="21">
        <f t="shared" si="39"/>
        <v>0.99143942731812529</v>
      </c>
      <c r="V33" s="21">
        <f t="shared" si="23"/>
        <v>3.3049420485009584E-4</v>
      </c>
      <c r="W33" s="21">
        <f t="shared" si="24"/>
        <v>1.1447417992345166E-3</v>
      </c>
      <c r="X33" s="21">
        <f t="shared" si="25"/>
        <v>9.4830990137118043E-4</v>
      </c>
      <c r="Y33" s="21">
        <f t="shared" si="26"/>
        <v>1.0790679459978803E-3</v>
      </c>
      <c r="Z33" s="21">
        <f t="shared" si="27"/>
        <v>8.3580196784971417E-4</v>
      </c>
      <c r="AA33" s="21">
        <f t="shared" si="28"/>
        <v>4.3384158193033873E-3</v>
      </c>
      <c r="AB33" s="21">
        <f t="shared" si="29"/>
        <v>4.9944356508994252</v>
      </c>
      <c r="AC33" s="21">
        <f t="shared" si="30"/>
        <v>4.9565515219319201</v>
      </c>
      <c r="AD33" s="21">
        <f t="shared" si="31"/>
        <v>4.9719321563447982</v>
      </c>
      <c r="AE33" s="21">
        <f t="shared" si="32"/>
        <v>4.9799440387151455</v>
      </c>
      <c r="AF33" s="21">
        <f t="shared" si="33"/>
        <v>4.9550993683615623</v>
      </c>
      <c r="AH33" s="21">
        <f t="shared" si="10"/>
        <v>62.041843802420011</v>
      </c>
      <c r="AI33" s="21">
        <f t="shared" si="11"/>
        <v>66.630469973185214</v>
      </c>
      <c r="AJ33" s="21">
        <f t="shared" si="12"/>
        <v>57.995954211876146</v>
      </c>
      <c r="AK33" s="21">
        <f t="shared" si="13"/>
        <v>68.0328853487038</v>
      </c>
      <c r="AL33" s="21">
        <f t="shared" si="14"/>
        <v>58.333350018819331</v>
      </c>
      <c r="AN33" s="21">
        <f t="shared" si="34"/>
        <v>62.100651207616849</v>
      </c>
      <c r="AO33" s="21">
        <f t="shared" si="34"/>
        <v>67.17560410994119</v>
      </c>
      <c r="AP33" s="21">
        <f t="shared" si="34"/>
        <v>58.295449336099573</v>
      </c>
      <c r="AQ33" s="21">
        <f t="shared" si="34"/>
        <v>68.269748922253569</v>
      </c>
      <c r="AR33" s="21">
        <f t="shared" si="34"/>
        <v>58.837028679213283</v>
      </c>
    </row>
    <row r="34" spans="1:44" x14ac:dyDescent="0.25">
      <c r="A34">
        <v>30</v>
      </c>
      <c r="B34">
        <v>5</v>
      </c>
      <c r="C34">
        <f t="shared" si="15"/>
        <v>7.2475504942306525E-4</v>
      </c>
      <c r="D34">
        <f t="shared" si="16"/>
        <v>9.9989354040774738E-4</v>
      </c>
      <c r="E34">
        <f t="shared" si="17"/>
        <v>1.6776737255163549E-3</v>
      </c>
      <c r="F34">
        <f t="shared" si="18"/>
        <v>8.5896894746437366E-4</v>
      </c>
      <c r="G34">
        <f t="shared" si="19"/>
        <v>1.0066042353098128E-3</v>
      </c>
      <c r="H34">
        <f t="shared" si="20"/>
        <v>5.2678954981213539E-3</v>
      </c>
      <c r="J34" s="21">
        <f t="shared" si="7"/>
        <v>7.2640678586688434E-4</v>
      </c>
      <c r="K34" s="21">
        <f t="shared" si="8"/>
        <v>1.002034121887263E-3</v>
      </c>
      <c r="L34" s="21">
        <f t="shared" si="9"/>
        <v>1.6806942598097674E-3</v>
      </c>
      <c r="M34" s="21">
        <f t="shared" si="21"/>
        <v>8.6086864377532546E-4</v>
      </c>
      <c r="N34" s="21">
        <f t="shared" si="22"/>
        <v>1.0087557899983723E-3</v>
      </c>
      <c r="O34" s="20"/>
      <c r="P34" s="21">
        <f t="shared" si="35"/>
        <v>0.99872253657577359</v>
      </c>
      <c r="Q34" s="21">
        <f t="shared" si="36"/>
        <v>0.99074019702671501</v>
      </c>
      <c r="R34" s="21">
        <f t="shared" si="37"/>
        <v>0.99391415144622564</v>
      </c>
      <c r="S34" s="21">
        <f t="shared" si="38"/>
        <v>0.99545140745065963</v>
      </c>
      <c r="T34" s="21">
        <f t="shared" si="39"/>
        <v>0.99060362535027557</v>
      </c>
      <c r="V34" s="21">
        <f t="shared" si="23"/>
        <v>7.2547882776685668E-4</v>
      </c>
      <c r="W34" s="21">
        <f t="shared" si="24"/>
        <v>9.927554833460972E-4</v>
      </c>
      <c r="X34" s="21">
        <f t="shared" si="25"/>
        <v>1.6704658090793689E-3</v>
      </c>
      <c r="Y34" s="21">
        <f t="shared" si="26"/>
        <v>8.5695290307630234E-4</v>
      </c>
      <c r="Z34" s="21">
        <f t="shared" si="27"/>
        <v>9.9927714266545564E-4</v>
      </c>
      <c r="AA34" s="21">
        <f t="shared" si="28"/>
        <v>5.2449301659340808E-3</v>
      </c>
      <c r="AB34" s="21">
        <f t="shared" si="29"/>
        <v>4.9915891618160764</v>
      </c>
      <c r="AC34" s="21">
        <f t="shared" si="30"/>
        <v>4.9509319703065859</v>
      </c>
      <c r="AD34" s="21">
        <f t="shared" si="31"/>
        <v>4.9649114582688814</v>
      </c>
      <c r="AE34" s="21">
        <f t="shared" si="32"/>
        <v>4.9748668058877135</v>
      </c>
      <c r="AF34" s="21">
        <f t="shared" si="33"/>
        <v>4.9502309215727314</v>
      </c>
      <c r="AH34" s="21">
        <f t="shared" si="10"/>
        <v>57.047408151520585</v>
      </c>
      <c r="AI34" s="21">
        <f t="shared" si="11"/>
        <v>61.6739184512533</v>
      </c>
      <c r="AJ34" s="21">
        <f t="shared" si="12"/>
        <v>53.024022055531347</v>
      </c>
      <c r="AK34" s="21">
        <f t="shared" si="13"/>
        <v>63.052941309988654</v>
      </c>
      <c r="AL34" s="21">
        <f t="shared" si="14"/>
        <v>53.378250650457773</v>
      </c>
      <c r="AN34" s="21">
        <f t="shared" si="34"/>
        <v>57.120377344356008</v>
      </c>
      <c r="AO34" s="21">
        <f t="shared" si="34"/>
        <v>62.250344375186671</v>
      </c>
      <c r="AP34" s="21">
        <f t="shared" si="34"/>
        <v>53.348694128539272</v>
      </c>
      <c r="AQ34" s="21">
        <f t="shared" si="34"/>
        <v>63.34105395608065</v>
      </c>
      <c r="AR34" s="21">
        <f t="shared" si="34"/>
        <v>53.884570260464493</v>
      </c>
    </row>
    <row r="35" spans="1:44" x14ac:dyDescent="0.25">
      <c r="A35">
        <v>35</v>
      </c>
      <c r="B35">
        <v>5</v>
      </c>
      <c r="C35">
        <f t="shared" si="15"/>
        <v>1.1276981872087131E-3</v>
      </c>
      <c r="D35">
        <f t="shared" si="16"/>
        <v>1.2827566879499114E-3</v>
      </c>
      <c r="E35">
        <f t="shared" si="17"/>
        <v>2.9461115140827633E-3</v>
      </c>
      <c r="F35">
        <f t="shared" si="18"/>
        <v>1.0219764821578963E-3</v>
      </c>
      <c r="G35">
        <f t="shared" si="19"/>
        <v>1.6351623714526344E-3</v>
      </c>
      <c r="H35">
        <f t="shared" si="20"/>
        <v>8.0137052428519186E-3</v>
      </c>
      <c r="J35" s="21">
        <f t="shared" si="7"/>
        <v>1.1316002507458789E-3</v>
      </c>
      <c r="K35" s="21">
        <f t="shared" si="8"/>
        <v>1.2870951120296237E-3</v>
      </c>
      <c r="L35" s="21">
        <f t="shared" si="9"/>
        <v>2.9536090848353291E-3</v>
      </c>
      <c r="M35" s="21">
        <f t="shared" si="21"/>
        <v>1.0255671467467309E-3</v>
      </c>
      <c r="N35" s="21">
        <f t="shared" si="22"/>
        <v>1.6404025075076323E-3</v>
      </c>
      <c r="O35" s="20"/>
      <c r="P35" s="21">
        <f t="shared" si="35"/>
        <v>0.99799705774800673</v>
      </c>
      <c r="Q35" s="21">
        <f t="shared" si="36"/>
        <v>0.98974744154336891</v>
      </c>
      <c r="R35" s="21">
        <f t="shared" si="37"/>
        <v>0.99224368563714627</v>
      </c>
      <c r="S35" s="21">
        <f t="shared" si="38"/>
        <v>0.99459445454758333</v>
      </c>
      <c r="T35" s="21">
        <f t="shared" si="39"/>
        <v>0.98960434820761012</v>
      </c>
      <c r="V35" s="21">
        <f t="shared" si="23"/>
        <v>1.1293337207912701E-3</v>
      </c>
      <c r="W35" s="21">
        <f t="shared" si="24"/>
        <v>1.2738990941543182E-3</v>
      </c>
      <c r="X35" s="21">
        <f t="shared" si="25"/>
        <v>2.9306999642683129E-3</v>
      </c>
      <c r="Y35" s="21">
        <f t="shared" si="26"/>
        <v>1.020023396920533E-3</v>
      </c>
      <c r="Z35" s="21">
        <f t="shared" si="27"/>
        <v>1.6233494542402527E-3</v>
      </c>
      <c r="AA35" s="21">
        <f t="shared" si="28"/>
        <v>7.977305630374687E-3</v>
      </c>
      <c r="AB35" s="21">
        <f t="shared" si="29"/>
        <v>4.98689677980909</v>
      </c>
      <c r="AC35" s="21">
        <f t="shared" si="30"/>
        <v>4.9452533404976311</v>
      </c>
      <c r="AD35" s="21">
        <f t="shared" si="31"/>
        <v>4.9532035315728722</v>
      </c>
      <c r="AE35" s="21">
        <f t="shared" si="32"/>
        <v>4.9701827063651418</v>
      </c>
      <c r="AF35" s="21">
        <f t="shared" si="33"/>
        <v>4.943582194785991</v>
      </c>
      <c r="AH35" s="21">
        <f t="shared" si="10"/>
        <v>52.055818989704505</v>
      </c>
      <c r="AI35" s="21">
        <f t="shared" si="11"/>
        <v>56.722986480946716</v>
      </c>
      <c r="AJ35" s="21">
        <f t="shared" si="12"/>
        <v>48.059110597262467</v>
      </c>
      <c r="AK35" s="21">
        <f t="shared" si="13"/>
        <v>58.07807450410094</v>
      </c>
      <c r="AL35" s="21">
        <f t="shared" si="14"/>
        <v>48.42801972888504</v>
      </c>
      <c r="AN35" s="21">
        <f t="shared" si="34"/>
        <v>52.160293044519726</v>
      </c>
      <c r="AO35" s="21">
        <f t="shared" si="34"/>
        <v>57.310566413281521</v>
      </c>
      <c r="AP35" s="21">
        <f t="shared" si="34"/>
        <v>48.43478602376031</v>
      </c>
      <c r="AQ35" s="21">
        <f t="shared" si="34"/>
        <v>58.393724435673867</v>
      </c>
      <c r="AR35" s="21">
        <f t="shared" si="34"/>
        <v>48.936749132720337</v>
      </c>
    </row>
    <row r="36" spans="1:44" x14ac:dyDescent="0.25">
      <c r="A36">
        <v>40</v>
      </c>
      <c r="B36">
        <v>5</v>
      </c>
      <c r="C36">
        <f t="shared" si="15"/>
        <v>2.198498570245878E-3</v>
      </c>
      <c r="D36">
        <f t="shared" si="16"/>
        <v>1.1719937231090159E-3</v>
      </c>
      <c r="E36">
        <f t="shared" si="17"/>
        <v>4.4050798558235424E-3</v>
      </c>
      <c r="F36">
        <f t="shared" si="18"/>
        <v>9.537604091507853E-4</v>
      </c>
      <c r="G36">
        <f t="shared" si="19"/>
        <v>2.4733108915266132E-3</v>
      </c>
      <c r="H36">
        <f t="shared" si="20"/>
        <v>1.1202643449855835E-2</v>
      </c>
      <c r="J36" s="21">
        <f t="shared" si="7"/>
        <v>2.2084635656495211E-3</v>
      </c>
      <c r="K36" s="21">
        <f t="shared" si="8"/>
        <v>1.1779135952929565E-3</v>
      </c>
      <c r="L36" s="21">
        <f t="shared" si="9"/>
        <v>4.4201422547035518E-3</v>
      </c>
      <c r="M36" s="21">
        <f t="shared" si="21"/>
        <v>9.5868313445379716E-4</v>
      </c>
      <c r="N36" s="21">
        <f t="shared" si="22"/>
        <v>2.4841783542773888E-3</v>
      </c>
      <c r="O36" s="20"/>
      <c r="P36" s="21">
        <f t="shared" si="35"/>
        <v>0.99686772402721546</v>
      </c>
      <c r="Q36" s="21">
        <f t="shared" si="36"/>
        <v>0.98847354244921459</v>
      </c>
      <c r="R36" s="21">
        <f t="shared" si="37"/>
        <v>0.98931298567287795</v>
      </c>
      <c r="S36" s="21">
        <f t="shared" si="38"/>
        <v>0.9935744311506628</v>
      </c>
      <c r="T36" s="21">
        <f t="shared" si="39"/>
        <v>0.98798099875336987</v>
      </c>
      <c r="V36" s="21">
        <f t="shared" si="23"/>
        <v>2.2015460482860405E-3</v>
      </c>
      <c r="W36" s="21">
        <f t="shared" si="24"/>
        <v>1.1643364242382992E-3</v>
      </c>
      <c r="X36" s="21">
        <f t="shared" si="25"/>
        <v>4.3729041310995864E-3</v>
      </c>
      <c r="Y36" s="21">
        <f t="shared" si="26"/>
        <v>9.5252304996862325E-4</v>
      </c>
      <c r="Z36" s="21">
        <f t="shared" si="27"/>
        <v>2.4543210115405278E-3</v>
      </c>
      <c r="AA36" s="21">
        <f t="shared" si="28"/>
        <v>1.1145630665133077E-2</v>
      </c>
      <c r="AB36" s="21">
        <f t="shared" si="29"/>
        <v>4.9785679078476175</v>
      </c>
      <c r="AC36" s="21">
        <f t="shared" si="30"/>
        <v>4.9393157431462278</v>
      </c>
      <c r="AD36" s="21">
        <f t="shared" si="31"/>
        <v>4.9351026327538836</v>
      </c>
      <c r="AE36" s="21">
        <f t="shared" si="32"/>
        <v>4.9653753937738063</v>
      </c>
      <c r="AF36" s="21">
        <f t="shared" si="33"/>
        <v>4.933471705472857</v>
      </c>
      <c r="AH36" s="21">
        <f t="shared" si="10"/>
        <v>47.068922209895419</v>
      </c>
      <c r="AI36" s="21">
        <f t="shared" si="11"/>
        <v>51.777733140449087</v>
      </c>
      <c r="AJ36" s="21">
        <f t="shared" si="12"/>
        <v>43.105907065689593</v>
      </c>
      <c r="AK36" s="21">
        <f t="shared" si="13"/>
        <v>53.107891797735796</v>
      </c>
      <c r="AL36" s="21">
        <f t="shared" si="14"/>
        <v>43.484437534099051</v>
      </c>
      <c r="AN36" s="21">
        <f t="shared" si="34"/>
        <v>47.216818315416127</v>
      </c>
      <c r="AO36" s="21">
        <f t="shared" si="34"/>
        <v>52.381506349836677</v>
      </c>
      <c r="AP36" s="21">
        <f t="shared" si="34"/>
        <v>43.571556918735126</v>
      </c>
      <c r="AQ36" s="21">
        <f t="shared" si="34"/>
        <v>53.451347108672394</v>
      </c>
      <c r="AR36" s="21">
        <f t="shared" si="34"/>
        <v>44.01343506501393</v>
      </c>
    </row>
    <row r="37" spans="1:44" x14ac:dyDescent="0.25">
      <c r="A37">
        <v>45</v>
      </c>
      <c r="B37">
        <v>5</v>
      </c>
      <c r="C37">
        <f t="shared" si="15"/>
        <v>3.0305699567800795E-3</v>
      </c>
      <c r="D37">
        <f t="shared" si="16"/>
        <v>8.7701381385918702E-4</v>
      </c>
      <c r="E37">
        <f t="shared" si="17"/>
        <v>6.4996468204897529E-3</v>
      </c>
      <c r="F37">
        <f t="shared" si="18"/>
        <v>6.7237725729204351E-4</v>
      </c>
      <c r="G37">
        <f t="shared" si="19"/>
        <v>4.0732419354793355E-3</v>
      </c>
      <c r="H37">
        <f t="shared" si="20"/>
        <v>1.5152849783900399E-2</v>
      </c>
      <c r="J37" s="21">
        <f t="shared" si="7"/>
        <v>3.0491074603243851E-3</v>
      </c>
      <c r="K37" s="21">
        <f t="shared" si="8"/>
        <v>8.8333596760858946E-4</v>
      </c>
      <c r="L37" s="21">
        <f t="shared" si="9"/>
        <v>6.5279935523308019E-3</v>
      </c>
      <c r="M37" s="21">
        <f t="shared" si="21"/>
        <v>6.7729405911920448E-4</v>
      </c>
      <c r="N37" s="21">
        <f t="shared" si="22"/>
        <v>4.0960062734167746E-3</v>
      </c>
      <c r="O37" s="20"/>
      <c r="P37" s="21">
        <f t="shared" si="35"/>
        <v>0.99466617797892942</v>
      </c>
      <c r="Q37" s="21">
        <f t="shared" si="36"/>
        <v>0.98730920602497629</v>
      </c>
      <c r="R37" s="21">
        <f t="shared" si="37"/>
        <v>0.98494008154177837</v>
      </c>
      <c r="S37" s="21">
        <f t="shared" si="38"/>
        <v>0.99262190810069417</v>
      </c>
      <c r="T37" s="21">
        <f t="shared" si="39"/>
        <v>0.98552667774182934</v>
      </c>
      <c r="V37" s="21">
        <f t="shared" si="23"/>
        <v>3.0328440638078824E-3</v>
      </c>
      <c r="W37" s="21">
        <f t="shared" si="24"/>
        <v>8.7212573283290684E-4</v>
      </c>
      <c r="X37" s="21">
        <f t="shared" si="25"/>
        <v>6.4296825017369219E-3</v>
      </c>
      <c r="Y37" s="21">
        <f t="shared" si="26"/>
        <v>6.7229692130821306E-4</v>
      </c>
      <c r="Z37" s="21">
        <f t="shared" si="27"/>
        <v>4.0367234546501152E-3</v>
      </c>
      <c r="AA37" s="21">
        <f t="shared" si="28"/>
        <v>1.5043672674336039E-2</v>
      </c>
      <c r="AB37" s="21">
        <f t="shared" si="29"/>
        <v>4.9649204342348492</v>
      </c>
      <c r="AC37" s="21">
        <f t="shared" si="30"/>
        <v>4.9341275164619827</v>
      </c>
      <c r="AD37" s="21">
        <f t="shared" si="31"/>
        <v>4.9068700944947201</v>
      </c>
      <c r="AE37" s="21">
        <f t="shared" si="32"/>
        <v>4.9612451771112491</v>
      </c>
      <c r="AF37" s="21">
        <f t="shared" si="33"/>
        <v>4.9164390500250885</v>
      </c>
      <c r="AH37" s="21">
        <f t="shared" si="10"/>
        <v>42.0903543020478</v>
      </c>
      <c r="AI37" s="21">
        <f t="shared" si="11"/>
        <v>46.838417397302862</v>
      </c>
      <c r="AJ37" s="21">
        <f t="shared" si="12"/>
        <v>38.170804432935711</v>
      </c>
      <c r="AK37" s="21">
        <f t="shared" si="13"/>
        <v>48.142516403961992</v>
      </c>
      <c r="AL37" s="21">
        <f t="shared" si="14"/>
        <v>38.550965828626197</v>
      </c>
      <c r="AN37" s="21">
        <f t="shared" si="34"/>
        <v>42.316060638124384</v>
      </c>
      <c r="AO37" s="21">
        <f t="shared" si="34"/>
        <v>47.440474687641043</v>
      </c>
      <c r="AP37" s="21">
        <f t="shared" si="34"/>
        <v>38.754443187229164</v>
      </c>
      <c r="AQ37" s="21">
        <f t="shared" si="34"/>
        <v>48.500356491303926</v>
      </c>
      <c r="AR37" s="21">
        <f t="shared" si="34"/>
        <v>39.117120519719805</v>
      </c>
    </row>
    <row r="38" spans="1:44" x14ac:dyDescent="0.25">
      <c r="A38">
        <v>50</v>
      </c>
      <c r="B38">
        <v>5</v>
      </c>
      <c r="C38">
        <f t="shared" si="15"/>
        <v>5.3104714697253877E-3</v>
      </c>
      <c r="D38">
        <f t="shared" si="16"/>
        <v>1.1019521372057095E-3</v>
      </c>
      <c r="E38">
        <f t="shared" si="17"/>
        <v>1.0456822408377583E-2</v>
      </c>
      <c r="F38">
        <f t="shared" si="18"/>
        <v>7.6198817998267146E-4</v>
      </c>
      <c r="G38">
        <f t="shared" si="19"/>
        <v>6.6117128232342573E-3</v>
      </c>
      <c r="H38">
        <f t="shared" si="20"/>
        <v>2.4242947018525609E-2</v>
      </c>
      <c r="J38" s="21">
        <f t="shared" si="7"/>
        <v>5.3614775560775207E-3</v>
      </c>
      <c r="K38" s="21">
        <f t="shared" si="8"/>
        <v>1.1149073321468084E-3</v>
      </c>
      <c r="L38" s="21">
        <f t="shared" si="9"/>
        <v>1.0529830117938288E-2</v>
      </c>
      <c r="M38" s="21">
        <f t="shared" si="21"/>
        <v>7.7107921166785776E-4</v>
      </c>
      <c r="N38" s="21">
        <f t="shared" si="22"/>
        <v>6.6708264113310989E-3</v>
      </c>
      <c r="O38" s="20"/>
      <c r="P38" s="21">
        <f t="shared" si="35"/>
        <v>0.99163333391512154</v>
      </c>
      <c r="Q38" s="21">
        <f t="shared" si="36"/>
        <v>0.98643708029214339</v>
      </c>
      <c r="R38" s="21">
        <f t="shared" si="37"/>
        <v>0.97851039904004145</v>
      </c>
      <c r="S38" s="21">
        <f t="shared" si="38"/>
        <v>0.99194961117938596</v>
      </c>
      <c r="T38" s="21">
        <f t="shared" si="39"/>
        <v>0.98148995428717922</v>
      </c>
      <c r="V38" s="21">
        <f t="shared" si="23"/>
        <v>5.3166198636442896E-3</v>
      </c>
      <c r="W38" s="21">
        <f t="shared" si="24"/>
        <v>1.0997859335192262E-3</v>
      </c>
      <c r="X38" s="21">
        <f t="shared" si="25"/>
        <v>1.0303548270527596E-2</v>
      </c>
      <c r="Y38" s="21">
        <f t="shared" si="26"/>
        <v>7.6487172420247607E-4</v>
      </c>
      <c r="Z38" s="21">
        <f t="shared" si="27"/>
        <v>6.5473491095150438E-3</v>
      </c>
      <c r="AA38" s="21">
        <f t="shared" si="28"/>
        <v>2.4032174901408632E-2</v>
      </c>
      <c r="AB38" s="21">
        <f t="shared" si="29"/>
        <v>4.9443039579356256</v>
      </c>
      <c r="AC38" s="21">
        <f t="shared" si="30"/>
        <v>4.9293177871393814</v>
      </c>
      <c r="AD38" s="21">
        <f t="shared" si="31"/>
        <v>4.8656862191608701</v>
      </c>
      <c r="AE38" s="21">
        <f t="shared" si="32"/>
        <v>4.9577537067754696</v>
      </c>
      <c r="AF38" s="21">
        <f t="shared" si="33"/>
        <v>4.8903780200150058</v>
      </c>
      <c r="AH38" s="21">
        <f t="shared" si="10"/>
        <v>37.125433867812951</v>
      </c>
      <c r="AI38" s="21">
        <f t="shared" si="11"/>
        <v>41.904289880840878</v>
      </c>
      <c r="AJ38" s="21">
        <f t="shared" si="12"/>
        <v>33.26393433844099</v>
      </c>
      <c r="AK38" s="21">
        <f t="shared" si="13"/>
        <v>43.18127122685074</v>
      </c>
      <c r="AL38" s="21">
        <f t="shared" si="14"/>
        <v>33.634526778601106</v>
      </c>
      <c r="AN38" s="21">
        <f t="shared" si="34"/>
        <v>37.43867072442594</v>
      </c>
      <c r="AO38" s="21">
        <f t="shared" si="34"/>
        <v>42.480448797028693</v>
      </c>
      <c r="AP38" s="21">
        <f t="shared" si="34"/>
        <v>33.994461756435356</v>
      </c>
      <c r="AQ38" s="21">
        <f t="shared" si="34"/>
        <v>43.531718486698175</v>
      </c>
      <c r="AR38" s="21">
        <f t="shared" si="34"/>
        <v>34.26884465977917</v>
      </c>
    </row>
    <row r="39" spans="1:44" x14ac:dyDescent="0.25">
      <c r="A39">
        <v>55</v>
      </c>
      <c r="B39">
        <v>5</v>
      </c>
      <c r="C39">
        <f t="shared" si="15"/>
        <v>8.8061848236470897E-3</v>
      </c>
      <c r="D39">
        <f t="shared" si="16"/>
        <v>1.5233103895929891E-3</v>
      </c>
      <c r="E39">
        <f t="shared" si="17"/>
        <v>1.4464194842135333E-2</v>
      </c>
      <c r="F39">
        <f t="shared" si="18"/>
        <v>8.9947851575966967E-4</v>
      </c>
      <c r="G39">
        <f t="shared" si="19"/>
        <v>9.5750938774416452E-3</v>
      </c>
      <c r="H39">
        <f t="shared" si="20"/>
        <v>3.5268262448576726E-2</v>
      </c>
      <c r="J39" s="21">
        <f t="shared" si="7"/>
        <v>8.9251570206093644E-3</v>
      </c>
      <c r="K39" s="21">
        <f t="shared" si="8"/>
        <v>1.5496195247485245E-3</v>
      </c>
      <c r="L39" s="21">
        <f t="shared" si="9"/>
        <v>1.461752993209875E-2</v>
      </c>
      <c r="M39" s="21">
        <f t="shared" si="21"/>
        <v>9.1530398179462402E-4</v>
      </c>
      <c r="N39" s="21">
        <f t="shared" si="22"/>
        <v>9.7006624538442665E-3</v>
      </c>
      <c r="O39" s="20"/>
      <c r="P39" s="21">
        <f t="shared" si="35"/>
        <v>0.98631671405147725</v>
      </c>
      <c r="Q39" s="21">
        <f t="shared" si="36"/>
        <v>0.98533729435862416</v>
      </c>
      <c r="R39" s="21">
        <f t="shared" si="37"/>
        <v>0.96820685076951385</v>
      </c>
      <c r="S39" s="21">
        <f t="shared" si="38"/>
        <v>0.99118473945518348</v>
      </c>
      <c r="T39" s="21">
        <f t="shared" si="39"/>
        <v>0.97494260517766418</v>
      </c>
      <c r="V39" s="21">
        <f t="shared" si="23"/>
        <v>8.8030315449608709E-3</v>
      </c>
      <c r="W39" s="21">
        <f t="shared" si="24"/>
        <v>1.5268979098009838E-3</v>
      </c>
      <c r="X39" s="21">
        <f t="shared" si="25"/>
        <v>1.4152792621586419E-2</v>
      </c>
      <c r="Y39" s="21">
        <f t="shared" si="26"/>
        <v>9.072353387173937E-4</v>
      </c>
      <c r="Z39" s="21">
        <f t="shared" si="27"/>
        <v>9.4575891247000721E-3</v>
      </c>
      <c r="AA39" s="21">
        <f t="shared" si="28"/>
        <v>3.4847546539765739E-2</v>
      </c>
      <c r="AB39" s="21">
        <f t="shared" si="29"/>
        <v>4.9073577254316207</v>
      </c>
      <c r="AC39" s="21">
        <f t="shared" si="30"/>
        <v>4.9224844657411486</v>
      </c>
      <c r="AD39" s="21">
        <f t="shared" si="31"/>
        <v>4.802085926086769</v>
      </c>
      <c r="AE39" s="21">
        <f t="shared" si="32"/>
        <v>4.9534269957221442</v>
      </c>
      <c r="AF39" s="21">
        <f t="shared" si="33"/>
        <v>4.8486858458889497</v>
      </c>
      <c r="AH39" s="21">
        <f t="shared" si="10"/>
        <v>32.181129909877328</v>
      </c>
      <c r="AI39" s="21">
        <f t="shared" si="11"/>
        <v>36.974972093701496</v>
      </c>
      <c r="AJ39" s="21">
        <f t="shared" si="12"/>
        <v>28.398248119280122</v>
      </c>
      <c r="AK39" s="21">
        <f t="shared" si="13"/>
        <v>38.223517520075269</v>
      </c>
      <c r="AL39" s="21">
        <f t="shared" si="14"/>
        <v>28.7441487585861</v>
      </c>
      <c r="AN39" s="21">
        <f t="shared" si="34"/>
        <v>32.627582450354531</v>
      </c>
      <c r="AO39" s="21">
        <f t="shared" si="34"/>
        <v>37.525192952093882</v>
      </c>
      <c r="AP39" s="21">
        <f t="shared" si="34"/>
        <v>29.33076552464971</v>
      </c>
      <c r="AQ39" s="21">
        <f t="shared" si="34"/>
        <v>38.563464507217176</v>
      </c>
      <c r="AR39" s="21">
        <f t="shared" si="34"/>
        <v>29.482913769419319</v>
      </c>
    </row>
    <row r="40" spans="1:44" x14ac:dyDescent="0.25">
      <c r="A40">
        <v>60</v>
      </c>
      <c r="B40">
        <v>5</v>
      </c>
      <c r="C40">
        <f t="shared" si="15"/>
        <v>1.3979791918725138E-2</v>
      </c>
      <c r="D40">
        <f t="shared" si="16"/>
        <v>2.3033877686112394E-3</v>
      </c>
      <c r="E40">
        <f t="shared" si="17"/>
        <v>2.2963004216308969E-2</v>
      </c>
      <c r="F40">
        <f t="shared" si="18"/>
        <v>9.213551074444958E-4</v>
      </c>
      <c r="G40">
        <f t="shared" si="19"/>
        <v>1.6407208259492368E-2</v>
      </c>
      <c r="H40">
        <f t="shared" si="20"/>
        <v>5.6574747270582204E-2</v>
      </c>
      <c r="J40" s="21">
        <f t="shared" si="7"/>
        <v>1.4287768548879476E-2</v>
      </c>
      <c r="K40" s="21">
        <f t="shared" si="8"/>
        <v>2.3683024081615489E-3</v>
      </c>
      <c r="L40" s="21">
        <f t="shared" si="9"/>
        <v>2.336096265800558E-2</v>
      </c>
      <c r="M40" s="21">
        <f t="shared" si="21"/>
        <v>9.4799487747310174E-4</v>
      </c>
      <c r="N40" s="21">
        <f t="shared" si="22"/>
        <v>1.6747778160738025E-2</v>
      </c>
      <c r="O40" s="20"/>
      <c r="P40" s="21">
        <f t="shared" si="35"/>
        <v>0.97751368250651638</v>
      </c>
      <c r="Q40" s="21">
        <f t="shared" si="36"/>
        <v>0.98381039644882318</v>
      </c>
      <c r="R40" s="21">
        <f t="shared" si="37"/>
        <v>0.95405405814792743</v>
      </c>
      <c r="S40" s="21">
        <f t="shared" si="38"/>
        <v>0.99027750411646609</v>
      </c>
      <c r="T40" s="21">
        <f t="shared" si="39"/>
        <v>0.96548501605296411</v>
      </c>
      <c r="V40" s="21">
        <f t="shared" si="23"/>
        <v>1.3966489249016001E-2</v>
      </c>
      <c r="W40" s="21">
        <f t="shared" si="24"/>
        <v>2.3299605310841409E-3</v>
      </c>
      <c r="X40" s="21">
        <f t="shared" si="25"/>
        <v>2.2287621226112386E-2</v>
      </c>
      <c r="Y40" s="21">
        <f t="shared" si="26"/>
        <v>9.3877800117925236E-4</v>
      </c>
      <c r="Z40" s="21">
        <f t="shared" si="27"/>
        <v>1.616972886637158E-2</v>
      </c>
      <c r="AA40" s="21">
        <f t="shared" si="28"/>
        <v>5.569257787376336E-2</v>
      </c>
      <c r="AB40" s="21">
        <f t="shared" si="29"/>
        <v>4.8492905152741086</v>
      </c>
      <c r="AC40" s="21">
        <f t="shared" si="30"/>
        <v>4.9126662693971008</v>
      </c>
      <c r="AD40" s="21">
        <f t="shared" si="31"/>
        <v>4.7091867027156091</v>
      </c>
      <c r="AE40" s="21">
        <f t="shared" si="32"/>
        <v>4.9488146157358113</v>
      </c>
      <c r="AF40" s="21">
        <f t="shared" si="33"/>
        <v>4.7831087736247717</v>
      </c>
      <c r="AH40" s="21">
        <f t="shared" si="10"/>
        <v>27.273772184445704</v>
      </c>
      <c r="AI40" s="21">
        <f t="shared" si="11"/>
        <v>32.052487627960346</v>
      </c>
      <c r="AJ40" s="21">
        <f t="shared" si="12"/>
        <v>23.596162193193354</v>
      </c>
      <c r="AK40" s="21">
        <f t="shared" si="13"/>
        <v>33.270090524353122</v>
      </c>
      <c r="AL40" s="21">
        <f t="shared" si="14"/>
        <v>23.895462912697152</v>
      </c>
      <c r="AN40" s="21">
        <f t="shared" si="34"/>
        <v>27.901166676778349</v>
      </c>
      <c r="AO40" s="21">
        <f t="shared" si="34"/>
        <v>32.579944005122826</v>
      </c>
      <c r="AP40" s="21">
        <f t="shared" si="34"/>
        <v>24.732521172856575</v>
      </c>
      <c r="AQ40" s="21">
        <f t="shared" si="34"/>
        <v>33.596734638576869</v>
      </c>
      <c r="AR40" s="21">
        <f t="shared" si="34"/>
        <v>24.749698354082284</v>
      </c>
    </row>
    <row r="41" spans="1:44" x14ac:dyDescent="0.25">
      <c r="A41">
        <v>65</v>
      </c>
      <c r="B41">
        <v>5</v>
      </c>
      <c r="C41">
        <f t="shared" si="15"/>
        <v>2.1869099835730925E-2</v>
      </c>
      <c r="D41">
        <f t="shared" si="16"/>
        <v>3.0398956203194442E-3</v>
      </c>
      <c r="E41">
        <f t="shared" si="17"/>
        <v>3.6093089044240564E-2</v>
      </c>
      <c r="F41">
        <f t="shared" si="18"/>
        <v>1.3611472926803481E-3</v>
      </c>
      <c r="G41">
        <f t="shared" si="19"/>
        <v>2.6655801148323482E-2</v>
      </c>
      <c r="H41">
        <f t="shared" si="20"/>
        <v>8.9019032941294762E-2</v>
      </c>
      <c r="J41" s="21">
        <f t="shared" si="7"/>
        <v>2.2644088164056386E-2</v>
      </c>
      <c r="K41" s="21">
        <f t="shared" si="8"/>
        <v>3.1787440835288061E-3</v>
      </c>
      <c r="L41" s="21">
        <f t="shared" si="9"/>
        <v>3.7096200117861855E-2</v>
      </c>
      <c r="M41" s="21">
        <f t="shared" si="21"/>
        <v>1.4245695700401129E-3</v>
      </c>
      <c r="N41" s="21">
        <f t="shared" si="22"/>
        <v>2.7531612876707467E-2</v>
      </c>
      <c r="O41" s="20"/>
      <c r="P41" s="21">
        <f t="shared" si="35"/>
        <v>0.96354719325750038</v>
      </c>
      <c r="Q41" s="21">
        <f t="shared" si="36"/>
        <v>0.98148043591773904</v>
      </c>
      <c r="R41" s="21">
        <f t="shared" si="37"/>
        <v>0.93176643692181504</v>
      </c>
      <c r="S41" s="21">
        <f t="shared" si="38"/>
        <v>0.98933872611528684</v>
      </c>
      <c r="T41" s="21">
        <f t="shared" si="39"/>
        <v>0.94931528718659253</v>
      </c>
      <c r="V41" s="21">
        <f t="shared" si="23"/>
        <v>2.1818647594351925E-2</v>
      </c>
      <c r="W41" s="21">
        <f t="shared" si="24"/>
        <v>3.1198751287727644E-3</v>
      </c>
      <c r="X41" s="21">
        <f t="shared" si="25"/>
        <v>3.456499420715875E-2</v>
      </c>
      <c r="Y41" s="21">
        <f t="shared" si="26"/>
        <v>1.4093818436861083E-3</v>
      </c>
      <c r="Z41" s="21">
        <f t="shared" si="27"/>
        <v>2.613618098476167E-2</v>
      </c>
      <c r="AA41" s="21">
        <f t="shared" si="28"/>
        <v>8.7049079758731218E-2</v>
      </c>
      <c r="AB41" s="21">
        <f t="shared" si="29"/>
        <v>4.7581023894900341</v>
      </c>
      <c r="AC41" s="21">
        <f t="shared" si="30"/>
        <v>4.8988751014420941</v>
      </c>
      <c r="AD41" s="21">
        <f t="shared" si="31"/>
        <v>4.5643609655455162</v>
      </c>
      <c r="AE41" s="21">
        <f t="shared" si="32"/>
        <v>4.9428415824580085</v>
      </c>
      <c r="AF41" s="21">
        <f t="shared" si="33"/>
        <v>4.6751424045977314</v>
      </c>
      <c r="AH41" s="21">
        <f t="shared" si="10"/>
        <v>22.424481669171595</v>
      </c>
      <c r="AI41" s="21">
        <f t="shared" si="11"/>
        <v>27.139821358563246</v>
      </c>
      <c r="AJ41" s="21">
        <f t="shared" si="12"/>
        <v>18.886975490477745</v>
      </c>
      <c r="AK41" s="21">
        <f t="shared" si="13"/>
        <v>28.321275908617309</v>
      </c>
      <c r="AL41" s="21">
        <f t="shared" si="14"/>
        <v>19.11235413907238</v>
      </c>
      <c r="AN41" s="21">
        <f t="shared" si="34"/>
        <v>23.272842084008676</v>
      </c>
      <c r="AO41" s="21">
        <f t="shared" si="34"/>
        <v>27.651922917022791</v>
      </c>
      <c r="AP41" s="21">
        <f t="shared" si="34"/>
        <v>20.270074926580083</v>
      </c>
      <c r="AQ41" s="21">
        <f t="shared" si="34"/>
        <v>28.626470551519738</v>
      </c>
      <c r="AR41" s="21">
        <f t="shared" si="34"/>
        <v>20.132778221357931</v>
      </c>
    </row>
    <row r="42" spans="1:44" x14ac:dyDescent="0.25">
      <c r="A42">
        <v>70</v>
      </c>
      <c r="B42">
        <v>5</v>
      </c>
      <c r="C42">
        <f t="shared" si="15"/>
        <v>2.8826065293573178E-2</v>
      </c>
      <c r="D42">
        <f t="shared" si="16"/>
        <v>4.6463065769246246E-3</v>
      </c>
      <c r="E42">
        <f t="shared" si="17"/>
        <v>5.1646700317651943E-2</v>
      </c>
      <c r="F42">
        <f t="shared" si="18"/>
        <v>1.4539462757723312E-3</v>
      </c>
      <c r="G42">
        <f t="shared" si="19"/>
        <v>4.387124849504339E-2</v>
      </c>
      <c r="H42">
        <f t="shared" si="20"/>
        <v>0.13044426695896547</v>
      </c>
      <c r="J42" s="21">
        <f t="shared" si="7"/>
        <v>3.0415384432783688E-2</v>
      </c>
      <c r="K42" s="21">
        <f t="shared" si="8"/>
        <v>4.9662096316605009E-3</v>
      </c>
      <c r="L42" s="21">
        <f t="shared" si="9"/>
        <v>5.3836752687495992E-2</v>
      </c>
      <c r="M42" s="21">
        <f t="shared" si="21"/>
        <v>1.5567107581844208E-3</v>
      </c>
      <c r="N42" s="21">
        <f t="shared" si="22"/>
        <v>4.5920859037267059E-2</v>
      </c>
      <c r="O42" s="20"/>
      <c r="P42" s="21">
        <f t="shared" si="35"/>
        <v>0.94172854566314845</v>
      </c>
      <c r="Q42" s="21">
        <f t="shared" si="36"/>
        <v>0.97836056078896627</v>
      </c>
      <c r="R42" s="21">
        <f t="shared" si="37"/>
        <v>0.89720144271465629</v>
      </c>
      <c r="S42" s="21">
        <f t="shared" si="38"/>
        <v>0.98792934427160073</v>
      </c>
      <c r="T42" s="21">
        <f t="shared" si="39"/>
        <v>0.92317910620183086</v>
      </c>
      <c r="V42" s="21">
        <f t="shared" si="23"/>
        <v>2.8643035747670909E-2</v>
      </c>
      <c r="W42" s="21">
        <f t="shared" si="24"/>
        <v>4.8587436402269812E-3</v>
      </c>
      <c r="X42" s="21">
        <f t="shared" si="25"/>
        <v>4.8302412182293586E-2</v>
      </c>
      <c r="Y42" s="21">
        <f t="shared" si="26"/>
        <v>1.5379202385537027E-3</v>
      </c>
      <c r="Z42" s="21">
        <f t="shared" si="27"/>
        <v>4.2393177602044418E-2</v>
      </c>
      <c r="AA42" s="21">
        <f t="shared" si="28"/>
        <v>0.1257352894107896</v>
      </c>
      <c r="AB42" s="21">
        <f t="shared" si="29"/>
        <v>4.6310409633863001</v>
      </c>
      <c r="AC42" s="21">
        <f t="shared" si="30"/>
        <v>4.8786391475104054</v>
      </c>
      <c r="AD42" s="21">
        <f t="shared" si="31"/>
        <v>4.3551428572698416</v>
      </c>
      <c r="AE42" s="21">
        <f t="shared" si="32"/>
        <v>4.9354800776445424</v>
      </c>
      <c r="AF42" s="21">
        <f t="shared" si="33"/>
        <v>4.5010408964701654</v>
      </c>
      <c r="AH42" s="21">
        <f t="shared" si="10"/>
        <v>17.666379279681561</v>
      </c>
      <c r="AI42" s="21">
        <f t="shared" si="11"/>
        <v>22.240946257121152</v>
      </c>
      <c r="AJ42" s="21">
        <f t="shared" si="12"/>
        <v>14.322614524932229</v>
      </c>
      <c r="AK42" s="21">
        <f t="shared" si="13"/>
        <v>23.378434326159301</v>
      </c>
      <c r="AL42" s="21">
        <f t="shared" si="14"/>
        <v>14.437211734474648</v>
      </c>
      <c r="AN42" s="21">
        <f t="shared" si="34"/>
        <v>18.759524027426831</v>
      </c>
      <c r="AO42" s="21">
        <f t="shared" si="34"/>
        <v>22.732872877853623</v>
      </c>
      <c r="AP42" s="21">
        <f t="shared" si="34"/>
        <v>15.963655254049071</v>
      </c>
      <c r="AQ42" s="21">
        <f t="shared" si="34"/>
        <v>23.664075231408574</v>
      </c>
      <c r="AR42" s="21">
        <f t="shared" si="34"/>
        <v>15.63858154662168</v>
      </c>
    </row>
    <row r="43" spans="1:44" x14ac:dyDescent="0.25">
      <c r="A43">
        <v>75</v>
      </c>
      <c r="B43">
        <v>5</v>
      </c>
      <c r="C43">
        <f t="shared" si="15"/>
        <v>4.077241679284814E-2</v>
      </c>
      <c r="D43">
        <f t="shared" si="16"/>
        <v>6.6567211090364318E-3</v>
      </c>
      <c r="E43">
        <f t="shared" si="17"/>
        <v>7.0508690694399037E-2</v>
      </c>
      <c r="F43">
        <f t="shared" si="18"/>
        <v>2.5838588515338782E-3</v>
      </c>
      <c r="G43">
        <f t="shared" si="19"/>
        <v>7.1428369268673811E-2</v>
      </c>
      <c r="H43">
        <f t="shared" si="20"/>
        <v>0.19195005671649129</v>
      </c>
      <c r="J43" s="21">
        <f t="shared" si="7"/>
        <v>4.4262114641267059E-2</v>
      </c>
      <c r="K43" s="21">
        <f t="shared" si="8"/>
        <v>7.3640303713382593E-3</v>
      </c>
      <c r="L43" s="21">
        <f t="shared" si="9"/>
        <v>7.5303036330876427E-2</v>
      </c>
      <c r="M43" s="21">
        <f t="shared" si="21"/>
        <v>2.8648715792067847E-3</v>
      </c>
      <c r="N43" s="21">
        <f t="shared" si="22"/>
        <v>7.6246821161295553E-2</v>
      </c>
      <c r="O43" s="20"/>
      <c r="P43" s="21">
        <f t="shared" si="35"/>
        <v>0.91308550991547754</v>
      </c>
      <c r="Q43" s="21">
        <f t="shared" si="36"/>
        <v>0.97350181714873929</v>
      </c>
      <c r="R43" s="21">
        <f t="shared" si="37"/>
        <v>0.84889903053236271</v>
      </c>
      <c r="S43" s="21">
        <f t="shared" si="38"/>
        <v>0.98639142403304703</v>
      </c>
      <c r="T43" s="21">
        <f t="shared" si="39"/>
        <v>0.88078592859978644</v>
      </c>
      <c r="V43" s="21">
        <f t="shared" si="23"/>
        <v>4.0415095517158606E-2</v>
      </c>
      <c r="W43" s="21">
        <f t="shared" si="24"/>
        <v>7.1688969480363518E-3</v>
      </c>
      <c r="X43" s="21">
        <f t="shared" si="25"/>
        <v>6.3924674537424342E-2</v>
      </c>
      <c r="Y43" s="21">
        <f t="shared" si="26"/>
        <v>2.8258847566855483E-3</v>
      </c>
      <c r="Z43" s="21">
        <f t="shared" si="27"/>
        <v>6.7157127179333531E-2</v>
      </c>
      <c r="AA43" s="21">
        <f t="shared" si="28"/>
        <v>0.18149167893863838</v>
      </c>
      <c r="AB43" s="21">
        <f>P44*B43+V43*J20</f>
        <v>4.4549584864710381</v>
      </c>
      <c r="AC43" s="21">
        <f t="shared" si="30"/>
        <v>4.8479138993604467</v>
      </c>
      <c r="AD43" s="21">
        <f t="shared" si="31"/>
        <v>4.069765913124832</v>
      </c>
      <c r="AE43" s="21">
        <f t="shared" si="32"/>
        <v>4.9242329557775735</v>
      </c>
      <c r="AF43" s="21">
        <f t="shared" si="33"/>
        <v>4.2203649420998524</v>
      </c>
      <c r="AH43" s="21">
        <f t="shared" si="10"/>
        <v>13.03533831629526</v>
      </c>
      <c r="AI43" s="21">
        <f t="shared" si="11"/>
        <v>17.362307109610747</v>
      </c>
      <c r="AJ43" s="21">
        <f t="shared" si="12"/>
        <v>9.9674716676623873</v>
      </c>
      <c r="AK43" s="21">
        <f t="shared" si="13"/>
        <v>18.442954248514759</v>
      </c>
      <c r="AL43" s="21">
        <f t="shared" si="14"/>
        <v>9.9361708380044824</v>
      </c>
      <c r="AN43" s="21">
        <f t="shared" si="34"/>
        <v>14.27614191085117</v>
      </c>
      <c r="AO43" s="21">
        <f t="shared" si="34"/>
        <v>17.834899538721658</v>
      </c>
      <c r="AP43" s="21">
        <f t="shared" si="34"/>
        <v>11.741645718939711</v>
      </c>
      <c r="AQ43" s="21">
        <f t="shared" si="34"/>
        <v>18.697399226269901</v>
      </c>
      <c r="AR43" s="21">
        <f t="shared" si="34"/>
        <v>11.281028131092343</v>
      </c>
    </row>
    <row r="44" spans="1:44" x14ac:dyDescent="0.25">
      <c r="A44">
        <v>80</v>
      </c>
      <c r="B44">
        <v>5</v>
      </c>
      <c r="C44">
        <f t="shared" si="15"/>
        <v>5.0546244219147454E-2</v>
      </c>
      <c r="D44">
        <f t="shared" si="16"/>
        <v>1.0285179546600284E-2</v>
      </c>
      <c r="E44">
        <f t="shared" si="17"/>
        <v>0.10873870744333328</v>
      </c>
      <c r="F44">
        <f t="shared" si="18"/>
        <v>3.9922736397987948E-3</v>
      </c>
      <c r="G44">
        <f t="shared" si="19"/>
        <v>0.12761742516373775</v>
      </c>
      <c r="H44">
        <f t="shared" si="20"/>
        <v>0.30117983001261756</v>
      </c>
      <c r="J44" s="21">
        <f t="shared" si="7"/>
        <v>5.8370086705204716E-2</v>
      </c>
      <c r="K44" s="21">
        <f t="shared" si="8"/>
        <v>1.2163345050401952E-2</v>
      </c>
      <c r="L44" s="21">
        <f t="shared" si="9"/>
        <v>0.12136335524570707</v>
      </c>
      <c r="M44" s="21">
        <f t="shared" si="21"/>
        <v>4.7389821987057212E-3</v>
      </c>
      <c r="N44" s="21">
        <f t="shared" si="22"/>
        <v>0.14088017365294692</v>
      </c>
      <c r="O44" s="20"/>
      <c r="P44" s="21">
        <f t="shared" si="35"/>
        <v>0.87267041439831894</v>
      </c>
      <c r="Q44" s="21">
        <f t="shared" si="36"/>
        <v>0.96633292020070294</v>
      </c>
      <c r="R44" s="21">
        <f t="shared" si="37"/>
        <v>0.78497435599493837</v>
      </c>
      <c r="S44" s="21">
        <f t="shared" si="38"/>
        <v>0.98356553927636148</v>
      </c>
      <c r="T44" s="21">
        <f t="shared" si="39"/>
        <v>0.81362880142045291</v>
      </c>
      <c r="V44" s="21">
        <f t="shared" si="23"/>
        <v>5.0937847753496857E-2</v>
      </c>
      <c r="W44" s="21">
        <f t="shared" si="24"/>
        <v>1.1753840741963728E-2</v>
      </c>
      <c r="X44" s="21">
        <f t="shared" si="25"/>
        <v>9.5267121625383866E-2</v>
      </c>
      <c r="Y44" s="21">
        <f t="shared" si="26"/>
        <v>4.6610995818910927E-3</v>
      </c>
      <c r="Z44" s="21">
        <f t="shared" si="27"/>
        <v>0.11462416683315246</v>
      </c>
      <c r="AA44" s="21">
        <f t="shared" si="28"/>
        <v>0.27724407653588801</v>
      </c>
      <c r="AB44" s="21">
        <f t="shared" si="29"/>
        <v>4.2293668847334356</v>
      </c>
      <c r="AC44" s="21">
        <f t="shared" si="30"/>
        <v>4.8007476969278713</v>
      </c>
      <c r="AD44" s="21">
        <f t="shared" si="31"/>
        <v>3.6742843740777351</v>
      </c>
      <c r="AE44" s="21">
        <f t="shared" si="32"/>
        <v>4.9055672981150638</v>
      </c>
      <c r="AF44" s="21">
        <f t="shared" si="33"/>
        <v>3.766640485952883</v>
      </c>
      <c r="AH44" s="21">
        <f t="shared" si="10"/>
        <v>8.5803798298242206</v>
      </c>
      <c r="AI44" s="21">
        <f t="shared" si="11"/>
        <v>12.514393210250301</v>
      </c>
      <c r="AJ44" s="21">
        <f t="shared" si="12"/>
        <v>5.8977057545375553</v>
      </c>
      <c r="AK44" s="21">
        <f t="shared" si="13"/>
        <v>13.518721292737187</v>
      </c>
      <c r="AL44" s="21">
        <f t="shared" si="14"/>
        <v>5.7158058959046301</v>
      </c>
      <c r="AN44" s="21">
        <f t="shared" si="34"/>
        <v>9.8323257993570738</v>
      </c>
      <c r="AO44" s="21">
        <f t="shared" si="34"/>
        <v>12.950395198842154</v>
      </c>
      <c r="AP44" s="21">
        <f t="shared" si="34"/>
        <v>7.5132464003392041</v>
      </c>
      <c r="AQ44" s="21">
        <f t="shared" si="34"/>
        <v>13.744606488229868</v>
      </c>
      <c r="AR44" s="21">
        <f t="shared" si="34"/>
        <v>7.0250781264451767</v>
      </c>
    </row>
    <row r="45" spans="1:44" x14ac:dyDescent="0.25">
      <c r="A45">
        <v>85</v>
      </c>
      <c r="B45">
        <v>5</v>
      </c>
      <c r="C45">
        <f t="shared" si="15"/>
        <v>0.14379369469026548</v>
      </c>
      <c r="D45">
        <f t="shared" si="16"/>
        <v>3.6155420353982302E-2</v>
      </c>
      <c r="E45">
        <f t="shared" si="17"/>
        <v>0.34251050884955753</v>
      </c>
      <c r="F45">
        <f t="shared" si="18"/>
        <v>1.7111725663716812E-2</v>
      </c>
      <c r="G45">
        <f t="shared" si="19"/>
        <v>0.45842865044247783</v>
      </c>
      <c r="H45">
        <f t="shared" si="20"/>
        <v>0.99799999999999989</v>
      </c>
      <c r="J45" s="21">
        <f t="shared" si="7"/>
        <v>0.59156082904967278</v>
      </c>
      <c r="K45" s="21">
        <f t="shared" si="8"/>
        <v>0.20159720420054794</v>
      </c>
      <c r="L45" s="21">
        <f t="shared" si="9"/>
        <v>0.88149904396011325</v>
      </c>
      <c r="M45" s="21">
        <f t="shared" si="21"/>
        <v>0.10107509567170891</v>
      </c>
      <c r="N45" s="21">
        <f t="shared" si="22"/>
        <v>0.9424248213891353</v>
      </c>
      <c r="O45" s="20"/>
      <c r="P45" s="21">
        <f t="shared" si="35"/>
        <v>0.82173256664482208</v>
      </c>
      <c r="Q45" s="21">
        <f t="shared" si="36"/>
        <v>0.95457907945873921</v>
      </c>
      <c r="R45" s="21">
        <f t="shared" si="37"/>
        <v>0.6897072343695545</v>
      </c>
      <c r="S45" s="21">
        <f t="shared" si="38"/>
        <v>0.97890443969447039</v>
      </c>
      <c r="T45" s="21">
        <f t="shared" si="39"/>
        <v>0.69900463458730044</v>
      </c>
      <c r="V45" s="21">
        <f t="shared" si="23"/>
        <v>0.48610479838152643</v>
      </c>
      <c r="W45" s="21">
        <f t="shared" si="24"/>
        <v>0.1924404736072145</v>
      </c>
      <c r="X45" s="21">
        <f t="shared" si="25"/>
        <v>0.60797626770913604</v>
      </c>
      <c r="Y45" s="21">
        <f t="shared" si="26"/>
        <v>9.8942859895579161E-2</v>
      </c>
      <c r="Z45" s="21">
        <f t="shared" si="27"/>
        <v>0.65875931790111442</v>
      </c>
      <c r="AA45" s="21">
        <f t="shared" si="28"/>
        <v>2.044223717494571</v>
      </c>
      <c r="AB45" s="21">
        <f t="shared" si="29"/>
        <v>2.8337032634824952</v>
      </c>
      <c r="AC45" s="21">
        <f t="shared" si="30"/>
        <v>4.2681609773743165</v>
      </c>
      <c r="AD45" s="21">
        <f>R46*B45+X45*J22</f>
        <v>1.8539311334437509</v>
      </c>
      <c r="AE45" s="21">
        <f t="shared" si="32"/>
        <v>4.6350140707980731</v>
      </c>
      <c r="AF45" s="21">
        <f t="shared" si="33"/>
        <v>1.767223942583537</v>
      </c>
      <c r="AH45" s="21">
        <f>AH46+AB45</f>
        <v>4.3510129450907842</v>
      </c>
      <c r="AI45" s="21">
        <f>AI46+AC45</f>
        <v>7.7136455133224295</v>
      </c>
      <c r="AJ45" s="21">
        <f>AJ46+AD45</f>
        <v>2.2234213804598202</v>
      </c>
      <c r="AK45" s="21">
        <f>AK46+AE45</f>
        <v>8.6131539946221221</v>
      </c>
      <c r="AL45" s="21">
        <f>AL46+AF45</f>
        <v>1.9491654099517475</v>
      </c>
      <c r="AN45" s="21">
        <f t="shared" si="34"/>
        <v>5.2949257723302878</v>
      </c>
      <c r="AO45" s="21">
        <f t="shared" si="34"/>
        <v>8.0806773155935741</v>
      </c>
      <c r="AP45" s="21">
        <f t="shared" si="34"/>
        <v>3.2237176437509727</v>
      </c>
      <c r="AQ45" s="21">
        <f t="shared" si="34"/>
        <v>8.7987689557424087</v>
      </c>
      <c r="AR45" s="21">
        <f t="shared" si="34"/>
        <v>2.7884871050998896</v>
      </c>
    </row>
    <row r="46" spans="1:44" x14ac:dyDescent="0.25">
      <c r="A46">
        <v>90</v>
      </c>
      <c r="B46" s="1" t="s">
        <v>2</v>
      </c>
      <c r="C46">
        <f t="shared" si="15"/>
        <v>0.10116618075801749</v>
      </c>
      <c r="D46">
        <f t="shared" si="16"/>
        <v>3.2361516034985424E-2</v>
      </c>
      <c r="E46">
        <f t="shared" si="17"/>
        <v>0.35510204081632651</v>
      </c>
      <c r="F46">
        <f t="shared" si="18"/>
        <v>2.1282798833819241E-2</v>
      </c>
      <c r="G46">
        <f t="shared" si="19"/>
        <v>0.49008746355685129</v>
      </c>
      <c r="H46">
        <f>SUM(C46:G46)</f>
        <v>1</v>
      </c>
      <c r="J46" s="21">
        <f t="shared" si="7"/>
        <v>1</v>
      </c>
      <c r="K46" s="21">
        <f t="shared" si="8"/>
        <v>1</v>
      </c>
      <c r="L46" s="21">
        <f t="shared" si="9"/>
        <v>1</v>
      </c>
      <c r="M46" s="21">
        <f t="shared" si="21"/>
        <v>1</v>
      </c>
      <c r="N46" s="21">
        <f t="shared" si="22"/>
        <v>1</v>
      </c>
      <c r="P46" s="21">
        <f t="shared" si="35"/>
        <v>0.33562776826329566</v>
      </c>
      <c r="Q46" s="21">
        <f t="shared" si="36"/>
        <v>0.76213860585152471</v>
      </c>
      <c r="R46" s="21">
        <f t="shared" si="37"/>
        <v>8.1730966660418444E-2</v>
      </c>
      <c r="S46" s="21">
        <f t="shared" si="38"/>
        <v>0.87996157979889122</v>
      </c>
      <c r="T46" s="21">
        <f t="shared" si="39"/>
        <v>4.0245316686186035E-2</v>
      </c>
      <c r="V46" s="21">
        <f t="shared" si="23"/>
        <v>0.33562776826329566</v>
      </c>
      <c r="W46" s="21">
        <f t="shared" si="24"/>
        <v>0.76213860585152471</v>
      </c>
      <c r="X46" s="21">
        <f t="shared" si="25"/>
        <v>8.1730966660418444E-2</v>
      </c>
      <c r="Y46" s="21">
        <f t="shared" si="26"/>
        <v>0.87996157979889122</v>
      </c>
      <c r="Z46" s="21">
        <f t="shared" si="27"/>
        <v>4.0245316686186035E-2</v>
      </c>
      <c r="AA46" s="21">
        <f t="shared" si="28"/>
        <v>2.0997042372603163</v>
      </c>
      <c r="AB46" s="21">
        <f>V46*J23</f>
        <v>1.5173096816082887</v>
      </c>
      <c r="AC46" s="21">
        <f>W46*J23</f>
        <v>3.445484535948113</v>
      </c>
      <c r="AD46" s="21">
        <f>X46*J23</f>
        <v>0.36949024701606931</v>
      </c>
      <c r="AE46" s="21">
        <f>Y46*J23</f>
        <v>3.9781399238240485</v>
      </c>
      <c r="AF46" s="21">
        <f>Z46*J23</f>
        <v>0.18194146736821037</v>
      </c>
      <c r="AH46" s="21">
        <f>AB46</f>
        <v>1.5173096816082887</v>
      </c>
      <c r="AI46" s="21">
        <f t="shared" ref="AI46:AL46" si="40">AC46</f>
        <v>3.445484535948113</v>
      </c>
      <c r="AJ46" s="21">
        <f t="shared" si="40"/>
        <v>0.36949024701606931</v>
      </c>
      <c r="AK46" s="21">
        <f t="shared" si="40"/>
        <v>3.9781399238240485</v>
      </c>
      <c r="AL46" s="21">
        <f t="shared" si="40"/>
        <v>0.18194146736821037</v>
      </c>
      <c r="AN46" s="21">
        <f t="shared" si="34"/>
        <v>4.5208109253283801</v>
      </c>
      <c r="AO46" s="21">
        <f t="shared" si="34"/>
        <v>4.5208109253283801</v>
      </c>
      <c r="AP46" s="21">
        <f t="shared" si="34"/>
        <v>4.5208109253283801</v>
      </c>
      <c r="AQ46" s="21">
        <f t="shared" si="34"/>
        <v>4.5208109253283801</v>
      </c>
      <c r="AR46" s="21">
        <f t="shared" si="34"/>
        <v>4.5208109253283801</v>
      </c>
    </row>
    <row r="49" spans="1:20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20" x14ac:dyDescent="0.25">
      <c r="A50" s="23" t="s">
        <v>0</v>
      </c>
      <c r="B50" s="23" t="s">
        <v>1</v>
      </c>
      <c r="C50" s="23" t="s">
        <v>25</v>
      </c>
      <c r="D50" s="23"/>
      <c r="E50" s="23"/>
      <c r="F50" s="23"/>
      <c r="G50" s="23" t="s">
        <v>16</v>
      </c>
      <c r="H50" s="23"/>
      <c r="I50" s="23"/>
      <c r="J50" s="23"/>
      <c r="K50" s="23" t="s">
        <v>17</v>
      </c>
      <c r="L50" s="23"/>
      <c r="M50" s="23"/>
      <c r="N50" s="23"/>
      <c r="O50" s="23"/>
      <c r="P50" s="2"/>
      <c r="Q50" s="2"/>
      <c r="R50" s="2"/>
      <c r="S50" s="2"/>
      <c r="T50" s="2"/>
    </row>
    <row r="51" spans="1:20" x14ac:dyDescent="0.25">
      <c r="A51" s="23"/>
      <c r="B51" s="23"/>
      <c r="C51" s="3" t="s">
        <v>21</v>
      </c>
      <c r="D51" s="3" t="s">
        <v>22</v>
      </c>
      <c r="E51" s="3" t="s">
        <v>12</v>
      </c>
      <c r="F51" s="3" t="s">
        <v>11</v>
      </c>
      <c r="G51" s="3" t="s">
        <v>4</v>
      </c>
      <c r="H51" s="3" t="s">
        <v>5</v>
      </c>
      <c r="I51" s="3" t="s">
        <v>6</v>
      </c>
      <c r="J51" s="3" t="s">
        <v>7</v>
      </c>
      <c r="K51" s="3" t="s">
        <v>13</v>
      </c>
      <c r="L51" s="3" t="s">
        <v>10</v>
      </c>
      <c r="M51" s="3" t="s">
        <v>14</v>
      </c>
      <c r="N51" s="3" t="s">
        <v>15</v>
      </c>
      <c r="O51" s="3" t="s">
        <v>18</v>
      </c>
      <c r="P51" s="3"/>
    </row>
    <row r="52" spans="1:20" x14ac:dyDescent="0.25">
      <c r="A52" s="17">
        <v>0</v>
      </c>
      <c r="B52" s="17">
        <v>1</v>
      </c>
      <c r="C52">
        <f>(AA27-V27)/AA27</f>
        <v>0.95034701641595865</v>
      </c>
      <c r="D52">
        <f>(1-K4)^C52</f>
        <v>0.9990603430459658</v>
      </c>
      <c r="E52">
        <v>1</v>
      </c>
      <c r="F52">
        <f>1-D52</f>
        <v>9.3965695403419591E-4</v>
      </c>
      <c r="G52">
        <f>F52*W27/(AA27-V27)</f>
        <v>1.4727614003914665E-4</v>
      </c>
      <c r="H52">
        <f>F52*X27/(AA27-V27)</f>
        <v>2.8050728545043422E-4</v>
      </c>
      <c r="I52">
        <f>F52*Y27/(AA27-V27)</f>
        <v>1.4027233913249838E-5</v>
      </c>
      <c r="J52">
        <f>F52*Z27/(AA27-V27)</f>
        <v>4.9784629463136523E-4</v>
      </c>
      <c r="K52">
        <f>E52-E53</f>
        <v>9.3965695403419591E-4</v>
      </c>
      <c r="L52">
        <f>B52+C52*K4/F52*(J4-B52)</f>
        <v>0.49789985073537457</v>
      </c>
      <c r="M52">
        <f>E53*B52+K52*L52</f>
        <v>0.99952819810312188</v>
      </c>
      <c r="N52">
        <f>SUM(M52:$M$71)</f>
        <v>77.674006764577697</v>
      </c>
      <c r="O52">
        <f>N52/E52</f>
        <v>77.674006764577697</v>
      </c>
    </row>
    <row r="53" spans="1:20" x14ac:dyDescent="0.25">
      <c r="A53" s="17">
        <v>1</v>
      </c>
      <c r="B53" s="17">
        <v>4</v>
      </c>
      <c r="C53" s="17">
        <f t="shared" ref="C53:C71" si="41">(AA28-V28)/AA28</f>
        <v>0.97049946770118956</v>
      </c>
      <c r="D53" s="17">
        <f t="shared" ref="D53:D71" si="42">(1-K5)^C53</f>
        <v>0.98924024077216088</v>
      </c>
      <c r="E53">
        <f>E52*D52</f>
        <v>0.9990603430459658</v>
      </c>
      <c r="F53" s="17">
        <f t="shared" ref="F53:F71" si="43">1-D53</f>
        <v>1.0759759227839116E-2</v>
      </c>
      <c r="G53" s="17">
        <f t="shared" ref="G53:G71" si="44">F53*W28/(AA28-V28)</f>
        <v>4.0902059091052351E-3</v>
      </c>
      <c r="H53" s="17">
        <f t="shared" ref="H53:H71" si="45">F53*X28/(AA28-V28)</f>
        <v>1.880402053217592E-3</v>
      </c>
      <c r="I53" s="17">
        <f t="shared" ref="I53:I71" si="46">F53*Y28/(AA28-V28)</f>
        <v>6.0734653855719128E-4</v>
      </c>
      <c r="J53" s="17">
        <f t="shared" ref="J53:J71" si="47">F53*Z28/(AA28-V28)</f>
        <v>4.1818047269590987E-3</v>
      </c>
      <c r="K53" s="17">
        <f t="shared" ref="K53:K71" si="48">E53-E54</f>
        <v>1.0749648745256968E-2</v>
      </c>
      <c r="L53" s="17">
        <f t="shared" ref="L53:L71" si="49">B53+C53*K5/F53*(J5-B53)</f>
        <v>1.9938985002667335</v>
      </c>
      <c r="M53" s="17">
        <f t="shared" ref="M53:M71" si="50">E54*B53+K53*L53</f>
        <v>3.9746764857143972</v>
      </c>
      <c r="N53" s="17">
        <f>SUM(M53:$M$71)</f>
        <v>76.674478566474576</v>
      </c>
      <c r="O53" s="17">
        <f t="shared" ref="O53:O71" si="51">N53/E53</f>
        <v>76.746594037260124</v>
      </c>
    </row>
    <row r="54" spans="1:20" x14ac:dyDescent="0.25">
      <c r="A54" s="17">
        <v>5</v>
      </c>
      <c r="B54" s="17">
        <v>5</v>
      </c>
      <c r="C54" s="17">
        <f t="shared" si="41"/>
        <v>0.96941214641236706</v>
      </c>
      <c r="D54" s="17">
        <f t="shared" si="42"/>
        <v>0.99532808011780105</v>
      </c>
      <c r="E54" s="17">
        <f t="shared" ref="E54:E71" si="52">E53*D53</f>
        <v>0.98831069430070884</v>
      </c>
      <c r="F54" s="17">
        <f t="shared" si="43"/>
        <v>4.6719198821989494E-3</v>
      </c>
      <c r="G54" s="17">
        <f t="shared" si="44"/>
        <v>1.4074557686032337E-3</v>
      </c>
      <c r="H54" s="17">
        <f t="shared" si="45"/>
        <v>1.0028596424117933E-3</v>
      </c>
      <c r="I54" s="17">
        <f t="shared" si="46"/>
        <v>3.8849191903851617E-4</v>
      </c>
      <c r="J54" s="17">
        <f t="shared" si="47"/>
        <v>1.8731125521454061E-3</v>
      </c>
      <c r="K54" s="17">
        <f t="shared" si="48"/>
        <v>4.6173083824933014E-3</v>
      </c>
      <c r="L54" s="17">
        <f t="shared" si="49"/>
        <v>2.4574485755662523</v>
      </c>
      <c r="M54" s="17">
        <f t="shared" si="50"/>
        <v>4.929813727498586</v>
      </c>
      <c r="N54" s="17">
        <f>SUM(M54:$M$71)</f>
        <v>72.699802080760179</v>
      </c>
      <c r="O54" s="17">
        <f t="shared" si="51"/>
        <v>73.559663474247643</v>
      </c>
    </row>
    <row r="55" spans="1:20" x14ac:dyDescent="0.25">
      <c r="A55" s="17">
        <v>10</v>
      </c>
      <c r="B55" s="17">
        <v>5</v>
      </c>
      <c r="C55" s="17">
        <f t="shared" si="41"/>
        <v>0.960429382873487</v>
      </c>
      <c r="D55" s="17">
        <f t="shared" si="42"/>
        <v>0.99753639525940296</v>
      </c>
      <c r="E55" s="17">
        <f t="shared" si="52"/>
        <v>0.98369338591821553</v>
      </c>
      <c r="F55" s="17">
        <f t="shared" si="43"/>
        <v>2.4636047405970363E-3</v>
      </c>
      <c r="G55" s="17">
        <f t="shared" si="44"/>
        <v>7.5080705674515755E-4</v>
      </c>
      <c r="H55" s="17">
        <f t="shared" si="45"/>
        <v>5.8828162097864694E-4</v>
      </c>
      <c r="I55" s="17">
        <f t="shared" si="46"/>
        <v>4.3110629104648574E-4</v>
      </c>
      <c r="J55" s="17">
        <f t="shared" si="47"/>
        <v>6.9340977182674604E-4</v>
      </c>
      <c r="K55" s="17">
        <f t="shared" si="48"/>
        <v>2.4234316888420704E-3</v>
      </c>
      <c r="L55" s="17">
        <f>(-(5/24)*K54+(B56/2)*K55+(5/24)*K56)/K55</f>
        <v>2.3678456493693352</v>
      </c>
      <c r="M55" s="17">
        <f t="shared" si="50"/>
        <v>4.912088083327836</v>
      </c>
      <c r="N55" s="17">
        <f>SUM(M55:$M$71)</f>
        <v>67.76998835326161</v>
      </c>
      <c r="O55" s="17">
        <f t="shared" si="51"/>
        <v>68.893406546596438</v>
      </c>
    </row>
    <row r="56" spans="1:20" x14ac:dyDescent="0.25">
      <c r="A56" s="17">
        <v>15</v>
      </c>
      <c r="B56" s="17">
        <v>5</v>
      </c>
      <c r="C56" s="17">
        <f t="shared" si="41"/>
        <v>0.96904341099758906</v>
      </c>
      <c r="D56" s="17">
        <f t="shared" si="42"/>
        <v>0.99686118323325612</v>
      </c>
      <c r="E56" s="17">
        <f t="shared" si="52"/>
        <v>0.98126995422937346</v>
      </c>
      <c r="F56" s="17">
        <f t="shared" si="43"/>
        <v>3.1388167667438793E-3</v>
      </c>
      <c r="G56" s="17">
        <f t="shared" si="44"/>
        <v>7.7234690119249306E-4</v>
      </c>
      <c r="H56" s="17">
        <f t="shared" si="45"/>
        <v>6.6827349863183292E-4</v>
      </c>
      <c r="I56" s="17">
        <f t="shared" si="46"/>
        <v>9.5139406114958533E-4</v>
      </c>
      <c r="J56" s="17">
        <f t="shared" si="47"/>
        <v>7.4680230576996802E-4</v>
      </c>
      <c r="K56" s="17">
        <f t="shared" si="48"/>
        <v>3.0800265850371433E-3</v>
      </c>
      <c r="L56" s="17">
        <f t="shared" ref="L56:L69" si="53">(-(5/24)*K55+(B57/2)*K56+(5/24)*K57)/K56</f>
        <v>2.5552178245145383</v>
      </c>
      <c r="M56" s="17">
        <f t="shared" si="50"/>
        <v>4.898819777051747</v>
      </c>
      <c r="N56" s="17">
        <f>SUM(M56:$M$71)</f>
        <v>62.857900269933779</v>
      </c>
      <c r="O56" s="17">
        <f t="shared" si="51"/>
        <v>64.057703997773316</v>
      </c>
    </row>
    <row r="57" spans="1:20" x14ac:dyDescent="0.25">
      <c r="A57" s="17">
        <v>20</v>
      </c>
      <c r="B57" s="17">
        <v>5</v>
      </c>
      <c r="C57" s="17">
        <f t="shared" si="41"/>
        <v>0.937110745884006</v>
      </c>
      <c r="D57" s="17">
        <f t="shared" si="42"/>
        <v>0.99668798567522265</v>
      </c>
      <c r="E57" s="17">
        <f t="shared" si="52"/>
        <v>0.97818992764433632</v>
      </c>
      <c r="F57" s="17">
        <f t="shared" si="43"/>
        <v>3.3120143247773459E-3</v>
      </c>
      <c r="G57" s="17">
        <f t="shared" si="44"/>
        <v>9.4433585500471723E-4</v>
      </c>
      <c r="H57" s="17">
        <f t="shared" si="45"/>
        <v>7.1952169872045149E-4</v>
      </c>
      <c r="I57" s="17">
        <f t="shared" si="46"/>
        <v>1.0843690979396772E-3</v>
      </c>
      <c r="J57" s="17">
        <f t="shared" si="47"/>
        <v>5.6378767311250004E-4</v>
      </c>
      <c r="K57" s="17">
        <f t="shared" si="48"/>
        <v>3.2397790527110004E-3</v>
      </c>
      <c r="L57" s="17">
        <f t="shared" si="53"/>
        <v>2.5543051988870555</v>
      </c>
      <c r="M57" s="17">
        <f t="shared" si="50"/>
        <v>4.8830261274357118</v>
      </c>
      <c r="N57" s="17">
        <f>SUM(M57:$M$71)</f>
        <v>57.95908049288203</v>
      </c>
      <c r="O57" s="17">
        <f t="shared" si="51"/>
        <v>59.251356873463521</v>
      </c>
    </row>
    <row r="58" spans="1:20" x14ac:dyDescent="0.25">
      <c r="A58" s="17">
        <v>25</v>
      </c>
      <c r="B58" s="17">
        <v>5</v>
      </c>
      <c r="C58" s="17">
        <f t="shared" si="41"/>
        <v>0.9238214549699012</v>
      </c>
      <c r="D58" s="17">
        <f t="shared" si="42"/>
        <v>0.99597464193365914</v>
      </c>
      <c r="E58" s="17">
        <f t="shared" si="52"/>
        <v>0.97495014859162532</v>
      </c>
      <c r="F58" s="17">
        <f t="shared" si="43"/>
        <v>4.0253580663408561E-3</v>
      </c>
      <c r="G58" s="17">
        <f t="shared" si="44"/>
        <v>1.1497219952628162E-3</v>
      </c>
      <c r="H58" s="17">
        <f t="shared" si="45"/>
        <v>9.5243552097165651E-4</v>
      </c>
      <c r="I58" s="17">
        <f t="shared" si="46"/>
        <v>1.083762428109495E-3</v>
      </c>
      <c r="J58" s="17">
        <f t="shared" si="47"/>
        <v>8.3943812199688836E-4</v>
      </c>
      <c r="K58" s="17">
        <f t="shared" si="48"/>
        <v>3.9245234449135635E-3</v>
      </c>
      <c r="L58" s="17">
        <f t="shared" si="53"/>
        <v>2.5620854829794544</v>
      </c>
      <c r="M58" s="17">
        <f t="shared" si="50"/>
        <v>4.8651830902793849</v>
      </c>
      <c r="N58" s="17">
        <f>SUM(M58:$M$71)</f>
        <v>53.076054365446318</v>
      </c>
      <c r="O58" s="17">
        <f t="shared" si="51"/>
        <v>54.439762322327866</v>
      </c>
    </row>
    <row r="59" spans="1:20" x14ac:dyDescent="0.25">
      <c r="A59" s="17">
        <v>30</v>
      </c>
      <c r="B59" s="17">
        <v>5</v>
      </c>
      <c r="C59" s="17">
        <f t="shared" si="41"/>
        <v>0.86167998337158902</v>
      </c>
      <c r="D59" s="17">
        <f t="shared" si="42"/>
        <v>0.99545910280890404</v>
      </c>
      <c r="E59" s="17">
        <f t="shared" si="52"/>
        <v>0.97102562514671176</v>
      </c>
      <c r="F59" s="17">
        <f t="shared" si="43"/>
        <v>4.5408971910959606E-3</v>
      </c>
      <c r="G59" s="17">
        <f t="shared" si="44"/>
        <v>9.9746634015082398E-4</v>
      </c>
      <c r="H59" s="17">
        <f t="shared" si="45"/>
        <v>1.6783925597806005E-3</v>
      </c>
      <c r="I59" s="17">
        <f t="shared" si="46"/>
        <v>8.6101934489657894E-4</v>
      </c>
      <c r="J59" s="17">
        <f t="shared" si="47"/>
        <v>1.0040189462679572E-3</v>
      </c>
      <c r="K59" s="17">
        <f t="shared" si="48"/>
        <v>4.4093275337109272E-3</v>
      </c>
      <c r="L59" s="17">
        <f t="shared" si="53"/>
        <v>2.6289323936467666</v>
      </c>
      <c r="M59" s="17">
        <f t="shared" si="50"/>
        <v>4.844673312052576</v>
      </c>
      <c r="N59" s="17">
        <f>SUM(M59:$M$71)</f>
        <v>48.210871275166937</v>
      </c>
      <c r="O59" s="17">
        <f t="shared" si="51"/>
        <v>49.649432544978183</v>
      </c>
    </row>
    <row r="60" spans="1:20" x14ac:dyDescent="0.25">
      <c r="A60" s="17">
        <v>35</v>
      </c>
      <c r="B60" s="17">
        <v>5</v>
      </c>
      <c r="C60" s="17">
        <f t="shared" si="41"/>
        <v>0.85843168444102524</v>
      </c>
      <c r="D60" s="17">
        <f t="shared" si="42"/>
        <v>0.99311686736799853</v>
      </c>
      <c r="E60" s="17">
        <f t="shared" si="52"/>
        <v>0.96661629761300083</v>
      </c>
      <c r="F60" s="17">
        <f t="shared" si="43"/>
        <v>6.8831326320014652E-3</v>
      </c>
      <c r="G60" s="17">
        <f t="shared" si="44"/>
        <v>1.2804398938289607E-3</v>
      </c>
      <c r="H60" s="17">
        <f t="shared" si="45"/>
        <v>2.9457475621987332E-3</v>
      </c>
      <c r="I60" s="17">
        <f t="shared" si="46"/>
        <v>1.0252606788475874E-3</v>
      </c>
      <c r="J60" s="17">
        <f t="shared" si="47"/>
        <v>1.6316844971261842E-3</v>
      </c>
      <c r="K60" s="17">
        <f t="shared" si="48"/>
        <v>6.6533481807244943E-3</v>
      </c>
      <c r="L60" s="17">
        <f t="shared" si="53"/>
        <v>2.6324575263451147</v>
      </c>
      <c r="M60" s="17">
        <f t="shared" si="50"/>
        <v>4.8173294036551244</v>
      </c>
      <c r="N60" s="17">
        <f>SUM(M60:$M$71)</f>
        <v>43.366197963114359</v>
      </c>
      <c r="O60" s="17">
        <f t="shared" si="51"/>
        <v>44.863921775584068</v>
      </c>
    </row>
    <row r="61" spans="1:20" x14ac:dyDescent="0.25">
      <c r="A61" s="17">
        <v>40</v>
      </c>
      <c r="B61" s="17">
        <v>5</v>
      </c>
      <c r="C61" s="17">
        <f t="shared" si="41"/>
        <v>0.80247451988758733</v>
      </c>
      <c r="D61" s="17">
        <f t="shared" si="42"/>
        <v>0.99100017293366194</v>
      </c>
      <c r="E61" s="17">
        <f t="shared" si="52"/>
        <v>0.95996294943227634</v>
      </c>
      <c r="F61" s="17">
        <f t="shared" si="43"/>
        <v>8.999827066338062E-3</v>
      </c>
      <c r="G61" s="17">
        <f t="shared" si="44"/>
        <v>1.1715929481978795E-3</v>
      </c>
      <c r="H61" s="17">
        <f t="shared" si="45"/>
        <v>4.4001574944228464E-3</v>
      </c>
      <c r="I61" s="17">
        <f t="shared" si="46"/>
        <v>9.5845948396678802E-4</v>
      </c>
      <c r="J61" s="17">
        <f t="shared" si="47"/>
        <v>2.4696171397505478E-3</v>
      </c>
      <c r="K61" s="17">
        <f t="shared" si="48"/>
        <v>8.6395005349823029E-3</v>
      </c>
      <c r="L61" s="17">
        <f t="shared" si="53"/>
        <v>2.6175184971932905</v>
      </c>
      <c r="M61" s="17">
        <f t="shared" si="50"/>
        <v>4.7792312969432977</v>
      </c>
      <c r="N61" s="17">
        <f>SUM(M61:$M$71)</f>
        <v>38.54886855945923</v>
      </c>
      <c r="O61" s="17">
        <f t="shared" si="51"/>
        <v>40.156621234451904</v>
      </c>
    </row>
    <row r="62" spans="1:20" x14ac:dyDescent="0.25">
      <c r="A62" s="17">
        <v>45</v>
      </c>
      <c r="B62" s="17">
        <v>5</v>
      </c>
      <c r="C62" s="17">
        <f t="shared" si="41"/>
        <v>0.79839736416348617</v>
      </c>
      <c r="D62" s="17">
        <f t="shared" si="42"/>
        <v>0.98788341276873826</v>
      </c>
      <c r="E62" s="17">
        <f t="shared" si="52"/>
        <v>0.95132344889729403</v>
      </c>
      <c r="F62" s="17">
        <f t="shared" si="43"/>
        <v>1.2116587231261744E-2</v>
      </c>
      <c r="G62" s="17">
        <f t="shared" si="44"/>
        <v>8.7980503770033525E-4</v>
      </c>
      <c r="H62" s="17">
        <f t="shared" si="45"/>
        <v>6.4862976092526945E-3</v>
      </c>
      <c r="I62" s="17">
        <f t="shared" si="46"/>
        <v>6.7821667900575184E-4</v>
      </c>
      <c r="J62" s="17">
        <f t="shared" si="47"/>
        <v>4.072267905302962E-3</v>
      </c>
      <c r="K62" s="17">
        <f t="shared" si="48"/>
        <v>1.1526793553708892E-2</v>
      </c>
      <c r="L62" s="17">
        <f t="shared" si="53"/>
        <v>2.6654050786705179</v>
      </c>
      <c r="M62" s="17">
        <f t="shared" si="50"/>
        <v>4.7297068507967683</v>
      </c>
      <c r="N62" s="17">
        <f>SUM(M62:$M$71)</f>
        <v>33.769637262515936</v>
      </c>
      <c r="O62" s="17">
        <f t="shared" si="51"/>
        <v>35.497534830723744</v>
      </c>
    </row>
    <row r="63" spans="1:20" x14ac:dyDescent="0.25">
      <c r="A63" s="17">
        <v>50</v>
      </c>
      <c r="B63" s="17">
        <v>5</v>
      </c>
      <c r="C63" s="17">
        <f t="shared" si="41"/>
        <v>0.77877075689339048</v>
      </c>
      <c r="D63" s="17">
        <f t="shared" si="42"/>
        <v>0.98106916707166392</v>
      </c>
      <c r="E63" s="17">
        <f t="shared" si="52"/>
        <v>0.93979665534358514</v>
      </c>
      <c r="F63" s="17">
        <f t="shared" si="43"/>
        <v>1.8930832928336083E-2</v>
      </c>
      <c r="G63" s="17">
        <f t="shared" si="44"/>
        <v>1.1124363516003761E-3</v>
      </c>
      <c r="H63" s="17">
        <f t="shared" si="45"/>
        <v>1.0422066056006441E-2</v>
      </c>
      <c r="I63" s="17">
        <f t="shared" si="46"/>
        <v>7.7366975188650829E-4</v>
      </c>
      <c r="J63" s="17">
        <f t="shared" si="47"/>
        <v>6.6226607688427558E-3</v>
      </c>
      <c r="K63" s="17">
        <f t="shared" si="48"/>
        <v>1.7791133468918474E-2</v>
      </c>
      <c r="L63" s="17">
        <f t="shared" si="53"/>
        <v>2.6508967224391635</v>
      </c>
      <c r="M63" s="17">
        <f t="shared" si="50"/>
        <v>4.6571900667745671</v>
      </c>
      <c r="N63" s="17">
        <f>SUM(M63:$M$71)</f>
        <v>29.039930411719162</v>
      </c>
      <c r="O63" s="17">
        <f t="shared" si="51"/>
        <v>30.900227455164014</v>
      </c>
    </row>
    <row r="64" spans="1:20" x14ac:dyDescent="0.25">
      <c r="A64" s="17">
        <v>55</v>
      </c>
      <c r="B64" s="17">
        <v>5</v>
      </c>
      <c r="C64" s="17">
        <f t="shared" si="41"/>
        <v>0.74738446694043648</v>
      </c>
      <c r="D64" s="17">
        <f t="shared" si="42"/>
        <v>0.97352186416088782</v>
      </c>
      <c r="E64" s="17">
        <f t="shared" si="52"/>
        <v>0.92200552187466667</v>
      </c>
      <c r="F64" s="17">
        <f t="shared" si="43"/>
        <v>2.6478135839112182E-2</v>
      </c>
      <c r="G64" s="17">
        <f t="shared" si="44"/>
        <v>1.5523195681022054E-3</v>
      </c>
      <c r="H64" s="17">
        <f t="shared" si="45"/>
        <v>1.4388425571061682E-2</v>
      </c>
      <c r="I64" s="17">
        <f t="shared" si="46"/>
        <v>9.2234009891886183E-4</v>
      </c>
      <c r="J64" s="17">
        <f t="shared" si="47"/>
        <v>9.6150506010294328E-3</v>
      </c>
      <c r="K64" s="17">
        <f t="shared" si="48"/>
        <v>2.4412987452608892E-2</v>
      </c>
      <c r="L64" s="17">
        <f t="shared" si="53"/>
        <v>2.6752108634100802</v>
      </c>
      <c r="M64" s="17">
        <f t="shared" si="50"/>
        <v>4.5532725613518021</v>
      </c>
      <c r="N64" s="17">
        <f>SUM(M64:$M$71)</f>
        <v>24.382740344944594</v>
      </c>
      <c r="O64" s="17">
        <f t="shared" si="51"/>
        <v>26.445330061980989</v>
      </c>
    </row>
    <row r="65" spans="1:15" x14ac:dyDescent="0.25">
      <c r="A65" s="17">
        <v>60</v>
      </c>
      <c r="B65" s="17">
        <v>5</v>
      </c>
      <c r="C65" s="17">
        <f t="shared" si="41"/>
        <v>0.74922171351677402</v>
      </c>
      <c r="D65" s="17">
        <f t="shared" si="42"/>
        <v>0.95730495639477342</v>
      </c>
      <c r="E65" s="17">
        <f t="shared" si="52"/>
        <v>0.89759253442205778</v>
      </c>
      <c r="F65" s="17">
        <f t="shared" si="43"/>
        <v>4.2695043605226579E-2</v>
      </c>
      <c r="G65" s="17">
        <f t="shared" si="44"/>
        <v>2.3840664138860819E-3</v>
      </c>
      <c r="H65" s="17">
        <f t="shared" si="45"/>
        <v>2.280517995979316E-2</v>
      </c>
      <c r="I65" s="17">
        <f t="shared" si="46"/>
        <v>9.6057811831909532E-4</v>
      </c>
      <c r="J65" s="17">
        <f t="shared" si="47"/>
        <v>1.6545219113228243E-2</v>
      </c>
      <c r="K65" s="17">
        <f t="shared" si="48"/>
        <v>3.8322752396875548E-2</v>
      </c>
      <c r="L65" s="17">
        <f t="shared" si="53"/>
        <v>2.6824984805972081</v>
      </c>
      <c r="M65" s="17">
        <f t="shared" si="50"/>
        <v>4.3991496352028321</v>
      </c>
      <c r="N65" s="17">
        <f>SUM(M65:$M$71)</f>
        <v>19.829467783592793</v>
      </c>
      <c r="O65" s="17">
        <f t="shared" si="51"/>
        <v>22.091836800269956</v>
      </c>
    </row>
    <row r="66" spans="1:15" x14ac:dyDescent="0.25">
      <c r="A66" s="17">
        <v>65</v>
      </c>
      <c r="B66" s="17">
        <v>5</v>
      </c>
      <c r="C66" s="17">
        <f t="shared" si="41"/>
        <v>0.74935234634501158</v>
      </c>
      <c r="D66" s="17">
        <f t="shared" si="42"/>
        <v>0.93252009988915563</v>
      </c>
      <c r="E66" s="17">
        <f t="shared" si="52"/>
        <v>0.85926978202518223</v>
      </c>
      <c r="F66" s="17">
        <f t="shared" si="43"/>
        <v>6.7479900110844371E-2</v>
      </c>
      <c r="G66" s="17">
        <f t="shared" si="44"/>
        <v>3.227463854867091E-3</v>
      </c>
      <c r="H66" s="17">
        <f t="shared" si="45"/>
        <v>3.5756966174212708E-2</v>
      </c>
      <c r="I66" s="17">
        <f t="shared" si="46"/>
        <v>1.4579843007986493E-3</v>
      </c>
      <c r="J66" s="17">
        <f t="shared" si="47"/>
        <v>2.7037485780965924E-2</v>
      </c>
      <c r="K66" s="17">
        <f t="shared" si="48"/>
        <v>5.7983439059326347E-2</v>
      </c>
      <c r="L66" s="17">
        <f t="shared" si="53"/>
        <v>2.6568621156061982</v>
      </c>
      <c r="M66" s="17">
        <f t="shared" si="50"/>
        <v>4.1604857173985641</v>
      </c>
      <c r="N66" s="17">
        <f>SUM(M66:$M$71)</f>
        <v>15.430318148389963</v>
      </c>
      <c r="O66" s="17">
        <f t="shared" si="51"/>
        <v>17.957477932044576</v>
      </c>
    </row>
    <row r="67" spans="1:15" x14ac:dyDescent="0.25">
      <c r="A67" s="17">
        <v>70</v>
      </c>
      <c r="B67" s="17">
        <v>5</v>
      </c>
      <c r="C67" s="17">
        <f t="shared" si="41"/>
        <v>0.77219573055507684</v>
      </c>
      <c r="D67" s="17">
        <f t="shared" si="42"/>
        <v>0.89768863935196253</v>
      </c>
      <c r="E67" s="17">
        <f t="shared" si="52"/>
        <v>0.80128634296585588</v>
      </c>
      <c r="F67" s="17">
        <f t="shared" si="43"/>
        <v>0.10231136064803747</v>
      </c>
      <c r="G67" s="17">
        <f t="shared" si="44"/>
        <v>5.1199210453639985E-3</v>
      </c>
      <c r="H67" s="17">
        <f t="shared" si="45"/>
        <v>5.089886501244141E-2</v>
      </c>
      <c r="I67" s="17">
        <f t="shared" si="46"/>
        <v>1.6205897611618956E-3</v>
      </c>
      <c r="J67" s="17">
        <f t="shared" si="47"/>
        <v>4.4671984829070172E-2</v>
      </c>
      <c r="K67" s="17">
        <f t="shared" si="48"/>
        <v>8.1980696017526777E-2</v>
      </c>
      <c r="L67" s="17">
        <f t="shared" si="53"/>
        <v>2.6317291576181798</v>
      </c>
      <c r="M67" s="17">
        <f t="shared" si="50"/>
        <v>3.8122792228128031</v>
      </c>
      <c r="N67" s="17">
        <f>SUM(M67:$M$71)</f>
        <v>11.269832430991398</v>
      </c>
      <c r="O67" s="17">
        <f t="shared" si="51"/>
        <v>14.064675543174239</v>
      </c>
    </row>
    <row r="68" spans="1:15" x14ac:dyDescent="0.25">
      <c r="A68" s="17">
        <v>75</v>
      </c>
      <c r="B68" s="17">
        <v>5</v>
      </c>
      <c r="C68" s="17">
        <f t="shared" si="41"/>
        <v>0.77731708829018664</v>
      </c>
      <c r="D68" s="17">
        <f t="shared" si="42"/>
        <v>0.847325222516359</v>
      </c>
      <c r="E68" s="17">
        <f t="shared" si="52"/>
        <v>0.7193056469483291</v>
      </c>
      <c r="F68" s="17">
        <f t="shared" si="43"/>
        <v>0.152674777483641</v>
      </c>
      <c r="G68" s="17">
        <f t="shared" si="44"/>
        <v>7.7582666081063975E-3</v>
      </c>
      <c r="H68" s="17">
        <f t="shared" si="45"/>
        <v>6.9180052592834912E-2</v>
      </c>
      <c r="I68" s="17">
        <f t="shared" si="46"/>
        <v>3.058206514205174E-3</v>
      </c>
      <c r="J68" s="17">
        <f t="shared" si="47"/>
        <v>7.2678251768494503E-2</v>
      </c>
      <c r="K68" s="17">
        <f t="shared" si="48"/>
        <v>0.10981982959056258</v>
      </c>
      <c r="L68" s="17">
        <f t="shared" si="53"/>
        <v>2.6377199534296722</v>
      </c>
      <c r="M68" s="17">
        <f t="shared" si="50"/>
        <v>3.3371030425821058</v>
      </c>
      <c r="N68" s="17">
        <f>SUM(M68:$M$71)</f>
        <v>7.4575532081785934</v>
      </c>
      <c r="O68" s="17">
        <f t="shared" si="51"/>
        <v>10.367711194563029</v>
      </c>
    </row>
    <row r="69" spans="1:15" x14ac:dyDescent="0.25">
      <c r="A69" s="17">
        <v>80</v>
      </c>
      <c r="B69" s="17">
        <v>5</v>
      </c>
      <c r="C69" s="17">
        <f t="shared" si="41"/>
        <v>0.8162707445729569</v>
      </c>
      <c r="D69" s="17">
        <f t="shared" si="42"/>
        <v>0.74638010543278843</v>
      </c>
      <c r="E69" s="17">
        <f t="shared" si="52"/>
        <v>0.60948581735776652</v>
      </c>
      <c r="F69" s="17">
        <f t="shared" si="43"/>
        <v>0.25361989456721157</v>
      </c>
      <c r="G69" s="17">
        <f t="shared" si="44"/>
        <v>1.317245161909829E-2</v>
      </c>
      <c r="H69" s="17">
        <f t="shared" si="45"/>
        <v>0.10676523342883609</v>
      </c>
      <c r="I69" s="17">
        <f t="shared" si="46"/>
        <v>5.2236634885697662E-3</v>
      </c>
      <c r="J69" s="17">
        <f t="shared" si="47"/>
        <v>0.12845854603070742</v>
      </c>
      <c r="K69" s="17">
        <f t="shared" si="48"/>
        <v>0.15457772873848752</v>
      </c>
      <c r="L69" s="17">
        <f t="shared" si="53"/>
        <v>2.9597205424318802</v>
      </c>
      <c r="M69" s="17">
        <f t="shared" si="50"/>
        <v>2.7320473222461592</v>
      </c>
      <c r="N69" s="17">
        <f>SUM(M69:$M$71)</f>
        <v>4.1204501655964876</v>
      </c>
      <c r="O69" s="17">
        <f t="shared" si="51"/>
        <v>6.7605349431417441</v>
      </c>
    </row>
    <row r="70" spans="1:15" x14ac:dyDescent="0.25">
      <c r="A70" s="17">
        <v>85</v>
      </c>
      <c r="B70" s="17">
        <v>5</v>
      </c>
      <c r="C70" s="17">
        <f t="shared" si="41"/>
        <v>0.76220567532730565</v>
      </c>
      <c r="D70" s="17">
        <f t="shared" si="42"/>
        <v>8.7665708117043144E-3</v>
      </c>
      <c r="E70" s="17">
        <f t="shared" si="52"/>
        <v>0.45490808861927901</v>
      </c>
      <c r="F70" s="17">
        <f t="shared" si="43"/>
        <v>0.99123342918829571</v>
      </c>
      <c r="G70" s="17">
        <f t="shared" si="44"/>
        <v>0.12242546331244399</v>
      </c>
      <c r="H70" s="17">
        <f t="shared" si="45"/>
        <v>0.38677818060862973</v>
      </c>
      <c r="I70" s="17">
        <f t="shared" si="46"/>
        <v>6.2944791379480364E-2</v>
      </c>
      <c r="J70" s="17">
        <f t="shared" si="47"/>
        <v>0.41908499388774123</v>
      </c>
      <c r="K70" s="17">
        <f t="shared" si="48"/>
        <v>0.45092010464758103</v>
      </c>
      <c r="L70" s="17">
        <f t="shared" si="49"/>
        <v>2.987234015278557</v>
      </c>
      <c r="M70" s="17">
        <f t="shared" si="50"/>
        <v>1.3669437946347103</v>
      </c>
      <c r="N70" s="17">
        <f>SUM(M70:$M$71)</f>
        <v>1.3884028433503286</v>
      </c>
      <c r="O70" s="17">
        <f t="shared" si="51"/>
        <v>3.052051344183305</v>
      </c>
    </row>
    <row r="71" spans="1:15" x14ac:dyDescent="0.25">
      <c r="A71" s="17">
        <v>90</v>
      </c>
      <c r="B71" s="1">
        <v>10</v>
      </c>
      <c r="C71" s="17">
        <f t="shared" si="41"/>
        <v>0.84015474069756546</v>
      </c>
      <c r="D71" s="17">
        <f t="shared" si="42"/>
        <v>0</v>
      </c>
      <c r="E71" s="17">
        <f t="shared" si="52"/>
        <v>3.9879839716979709E-3</v>
      </c>
      <c r="F71" s="17">
        <f>1-D71</f>
        <v>1</v>
      </c>
      <c r="G71" s="17">
        <f t="shared" si="44"/>
        <v>0.43203263534536263</v>
      </c>
      <c r="H71" s="17">
        <f t="shared" si="45"/>
        <v>4.6330739112963294E-2</v>
      </c>
      <c r="I71" s="17">
        <f t="shared" si="46"/>
        <v>0.4988228091377469</v>
      </c>
      <c r="J71" s="17">
        <f t="shared" si="47"/>
        <v>2.2813816403927108E-2</v>
      </c>
      <c r="K71" s="17">
        <f t="shared" si="48"/>
        <v>3.9879839716979709E-3</v>
      </c>
      <c r="L71" s="17">
        <f>P23/C71</f>
        <v>5.3809265202441541</v>
      </c>
      <c r="M71" s="17">
        <f>E72*B71+K71*L71</f>
        <v>2.1459048715618222E-2</v>
      </c>
      <c r="N71" s="17">
        <f>SUM(M71:$M$71)</f>
        <v>2.1459048715618222E-2</v>
      </c>
      <c r="O71" s="17">
        <f t="shared" si="51"/>
        <v>5.3809265202441541</v>
      </c>
    </row>
    <row r="74" spans="1:15" x14ac:dyDescent="0.25">
      <c r="A74" s="23" t="s">
        <v>0</v>
      </c>
      <c r="B74" s="23" t="s">
        <v>1</v>
      </c>
      <c r="C74" s="23" t="s">
        <v>26</v>
      </c>
      <c r="D74" s="23"/>
      <c r="E74" s="23"/>
      <c r="F74" s="23"/>
      <c r="G74" s="23" t="s">
        <v>16</v>
      </c>
      <c r="H74" s="23"/>
      <c r="I74" s="23"/>
      <c r="J74" s="23"/>
      <c r="K74" s="23" t="s">
        <v>17</v>
      </c>
      <c r="L74" s="23"/>
      <c r="M74" s="23"/>
      <c r="N74" s="23"/>
      <c r="O74" s="23"/>
    </row>
    <row r="75" spans="1:15" x14ac:dyDescent="0.25">
      <c r="A75" s="23"/>
      <c r="B75" s="23"/>
      <c r="C75" s="3" t="s">
        <v>21</v>
      </c>
      <c r="D75" s="3" t="s">
        <v>22</v>
      </c>
      <c r="E75" s="3" t="s">
        <v>12</v>
      </c>
      <c r="F75" s="3" t="s">
        <v>11</v>
      </c>
      <c r="G75" s="3" t="s">
        <v>3</v>
      </c>
      <c r="H75" s="3" t="s">
        <v>5</v>
      </c>
      <c r="I75" s="3" t="s">
        <v>6</v>
      </c>
      <c r="J75" s="3" t="s">
        <v>7</v>
      </c>
      <c r="K75" s="3" t="s">
        <v>13</v>
      </c>
      <c r="L75" s="3" t="s">
        <v>10</v>
      </c>
      <c r="M75" s="3" t="s">
        <v>14</v>
      </c>
      <c r="N75" s="3" t="s">
        <v>15</v>
      </c>
      <c r="O75" s="3" t="s">
        <v>18</v>
      </c>
    </row>
    <row r="76" spans="1:15" x14ac:dyDescent="0.25">
      <c r="A76" s="17">
        <v>0</v>
      </c>
      <c r="B76" s="17">
        <v>1</v>
      </c>
      <c r="C76" s="17">
        <f>(AA27-W27)/AA27</f>
        <v>0.85104836432640463</v>
      </c>
      <c r="D76" s="17">
        <f>(1-K4)^C76</f>
        <v>0.99915848340536728</v>
      </c>
      <c r="E76" s="17">
        <v>1</v>
      </c>
      <c r="F76" s="17">
        <f>1-D76</f>
        <v>8.4151659463271855E-4</v>
      </c>
      <c r="G76" s="17">
        <f>F76*V27/(AA27-W27)</f>
        <v>4.9096868533515357E-5</v>
      </c>
      <c r="H76" s="17">
        <f>F76*X27/(AA27-W27)</f>
        <v>2.8052106055517502E-4</v>
      </c>
      <c r="I76" s="17">
        <f>F76*Y27/(AA27-W27)</f>
        <v>1.402792276030088E-5</v>
      </c>
      <c r="J76" s="17">
        <f>F76*Z27/(AA27-W27)</f>
        <v>4.978707427837273E-4</v>
      </c>
      <c r="K76" s="17">
        <f>E76-E77</f>
        <v>8.4151659463271855E-4</v>
      </c>
      <c r="L76" s="17">
        <f>B76+C76*K4/F76*(J4-B76)</f>
        <v>0.49792450657452192</v>
      </c>
      <c r="M76" s="17">
        <f>E77*B76+K76*L76</f>
        <v>0.99957749514052407</v>
      </c>
      <c r="N76" s="17">
        <f>SUM(M76:$M$95)</f>
        <v>76.187835130520426</v>
      </c>
      <c r="O76" s="17">
        <f>N76/E76</f>
        <v>76.187835130520426</v>
      </c>
    </row>
    <row r="77" spans="1:15" x14ac:dyDescent="0.25">
      <c r="A77" s="17">
        <v>1</v>
      </c>
      <c r="B77" s="17">
        <v>4</v>
      </c>
      <c r="C77" s="17">
        <f t="shared" ref="C77:C95" si="54">(AA28-W28)/AA28</f>
        <v>0.63107514085404925</v>
      </c>
      <c r="D77" s="17">
        <f t="shared" ref="D77:D95" si="55">(1-K5)^C77</f>
        <v>0.99299015063580742</v>
      </c>
      <c r="E77" s="17">
        <f>E76*D76</f>
        <v>0.99915848340536728</v>
      </c>
      <c r="F77" s="17">
        <f t="shared" ref="F77:F95" si="56">1-D77</f>
        <v>7.0098493641925774E-3</v>
      </c>
      <c r="G77" s="17">
        <f t="shared" ref="G77:G95" si="57">F77*V28/(AA28-W28)</f>
        <v>3.2768568145197366E-4</v>
      </c>
      <c r="H77" s="17">
        <f t="shared" ref="H77:H95" si="58">F77*X28/(AA28-W28)</f>
        <v>1.8839573969170653E-3</v>
      </c>
      <c r="I77" s="17">
        <f t="shared" ref="I77:I95" si="59">F77*Y28/(AA28-W28)</f>
        <v>6.0849487047140156E-4</v>
      </c>
      <c r="J77" s="17">
        <f t="shared" ref="J77:J95" si="60">F77*Z28/(AA28-W28)</f>
        <v>4.1897114153521368E-3</v>
      </c>
      <c r="K77" s="17">
        <f t="shared" ref="K77:K95" si="61">E77-E78</f>
        <v>7.0039504596267621E-3</v>
      </c>
      <c r="L77" s="17">
        <f t="shared" ref="L77:L78" si="62">B77+C77*K5/F77*(J5-B77)</f>
        <v>1.9976843503816313</v>
      </c>
      <c r="M77" s="17">
        <f t="shared" ref="M77:M95" si="63">E78*B77+K77*L77</f>
        <v>3.9826098140070068</v>
      </c>
      <c r="N77" s="17">
        <f>SUM(M77:$M$95)</f>
        <v>75.188257635379898</v>
      </c>
      <c r="O77" s="17">
        <f t="shared" ref="O77:O95" si="64">N77/E77</f>
        <v>75.251583091323624</v>
      </c>
    </row>
    <row r="78" spans="1:15" x14ac:dyDescent="0.25">
      <c r="A78" s="17">
        <v>5</v>
      </c>
      <c r="B78" s="17">
        <v>5</v>
      </c>
      <c r="C78" s="17">
        <f t="shared" si="54"/>
        <v>0.70795631089034439</v>
      </c>
      <c r="D78" s="17">
        <f t="shared" si="55"/>
        <v>0.99658596901912899</v>
      </c>
      <c r="E78" s="17">
        <f t="shared" ref="E78:E95" si="65">E77*D77</f>
        <v>0.99215453294574052</v>
      </c>
      <c r="F78" s="17">
        <f t="shared" si="56"/>
        <v>3.4140309808710079E-3</v>
      </c>
      <c r="G78" s="17">
        <f t="shared" si="57"/>
        <v>1.4750610762293248E-4</v>
      </c>
      <c r="H78" s="17">
        <f t="shared" si="58"/>
        <v>1.0034927180456944E-3</v>
      </c>
      <c r="I78" s="17">
        <f t="shared" si="59"/>
        <v>3.8873716249782948E-4</v>
      </c>
      <c r="J78" s="17">
        <f t="shared" si="60"/>
        <v>1.8742949927045515E-3</v>
      </c>
      <c r="K78" s="17">
        <f t="shared" si="61"/>
        <v>3.3872463132883501E-3</v>
      </c>
      <c r="L78" s="17">
        <f t="shared" si="62"/>
        <v>2.4590526005141213</v>
      </c>
      <c r="M78" s="17">
        <f t="shared" si="63"/>
        <v>4.9521658500175345</v>
      </c>
      <c r="N78" s="17">
        <f>SUM(M78:$M$95)</f>
        <v>71.205647821372892</v>
      </c>
      <c r="O78" s="17">
        <f t="shared" si="64"/>
        <v>71.76870684646363</v>
      </c>
    </row>
    <row r="79" spans="1:15" x14ac:dyDescent="0.25">
      <c r="A79" s="17">
        <v>10</v>
      </c>
      <c r="B79" s="17">
        <v>5</v>
      </c>
      <c r="C79" s="17">
        <f t="shared" si="54"/>
        <v>0.70729997946340273</v>
      </c>
      <c r="D79" s="17">
        <f t="shared" si="55"/>
        <v>0.99818510979563135</v>
      </c>
      <c r="E79" s="17">
        <f t="shared" si="65"/>
        <v>0.98876728663245217</v>
      </c>
      <c r="F79" s="17">
        <f t="shared" si="56"/>
        <v>1.8148902043686466E-3</v>
      </c>
      <c r="G79" s="17">
        <f t="shared" si="57"/>
        <v>1.0153587938488915E-4</v>
      </c>
      <c r="H79" s="17">
        <f t="shared" si="58"/>
        <v>5.8847280628351525E-4</v>
      </c>
      <c r="I79" s="17">
        <f t="shared" si="59"/>
        <v>4.3124639603148813E-4</v>
      </c>
      <c r="J79" s="17">
        <f t="shared" si="60"/>
        <v>6.9363512266875402E-4</v>
      </c>
      <c r="K79" s="17">
        <f t="shared" si="61"/>
        <v>1.7945040629093745E-3</v>
      </c>
      <c r="L79" s="17">
        <f>(-(5/24)*K78+(B80/2)*K79+(5/24)*K80)/K79</f>
        <v>2.3894981435665312</v>
      </c>
      <c r="M79" s="17">
        <f t="shared" si="63"/>
        <v>4.9391518769746581</v>
      </c>
      <c r="N79" s="17">
        <f>SUM(M79:$M$95)</f>
        <v>66.253481971355356</v>
      </c>
      <c r="O79" s="17">
        <f t="shared" si="64"/>
        <v>67.006142766921172</v>
      </c>
    </row>
    <row r="80" spans="1:15" x14ac:dyDescent="0.25">
      <c r="A80" s="17">
        <v>15</v>
      </c>
      <c r="B80" s="17">
        <v>5</v>
      </c>
      <c r="C80" s="17">
        <f t="shared" si="54"/>
        <v>0.76155419980714589</v>
      </c>
      <c r="D80" s="17">
        <f t="shared" si="55"/>
        <v>0.99753242904898642</v>
      </c>
      <c r="E80" s="17">
        <f t="shared" si="65"/>
        <v>0.98697278256954279</v>
      </c>
      <c r="F80" s="17">
        <f t="shared" si="56"/>
        <v>2.4675709510135757E-3</v>
      </c>
      <c r="G80" s="17">
        <f t="shared" si="57"/>
        <v>1.0030484998199709E-4</v>
      </c>
      <c r="H80" s="17">
        <f t="shared" si="58"/>
        <v>6.6849834961253988E-4</v>
      </c>
      <c r="I80" s="17">
        <f t="shared" si="59"/>
        <v>9.5171417243355267E-4</v>
      </c>
      <c r="J80" s="17">
        <f t="shared" si="60"/>
        <v>7.4705357898548609E-4</v>
      </c>
      <c r="K80" s="17">
        <f t="shared" si="61"/>
        <v>2.4354253677096871E-3</v>
      </c>
      <c r="L80" s="17">
        <f t="shared" ref="L80:L93" si="66">(-(5/24)*K79+(B81/2)*K80+(5/24)*K81)/K80</f>
        <v>2.5646975642408081</v>
      </c>
      <c r="M80" s="17">
        <f t="shared" si="63"/>
        <v>4.9289329155176214</v>
      </c>
      <c r="N80" s="17">
        <f>SUM(M80:$M$95)</f>
        <v>61.314330094380693</v>
      </c>
      <c r="O80" s="17">
        <f t="shared" si="64"/>
        <v>62.123628105277</v>
      </c>
    </row>
    <row r="81" spans="1:15" x14ac:dyDescent="0.25">
      <c r="A81" s="17">
        <v>20</v>
      </c>
      <c r="B81" s="17">
        <v>5</v>
      </c>
      <c r="C81" s="17">
        <f t="shared" si="54"/>
        <v>0.73280692935771874</v>
      </c>
      <c r="D81" s="17">
        <f t="shared" si="55"/>
        <v>0.99740911680768685</v>
      </c>
      <c r="E81" s="17">
        <f t="shared" si="65"/>
        <v>0.98453735720183311</v>
      </c>
      <c r="F81" s="17">
        <f t="shared" si="56"/>
        <v>2.5908831923131537E-3</v>
      </c>
      <c r="G81" s="17">
        <f t="shared" si="57"/>
        <v>2.2234875918688462E-4</v>
      </c>
      <c r="H81" s="17">
        <f t="shared" si="58"/>
        <v>7.1978182027585544E-4</v>
      </c>
      <c r="I81" s="17">
        <f t="shared" si="59"/>
        <v>1.0847611191627893E-3</v>
      </c>
      <c r="J81" s="17">
        <f t="shared" si="60"/>
        <v>5.6399149368762432E-4</v>
      </c>
      <c r="K81" s="17">
        <f t="shared" si="61"/>
        <v>2.550821290978611E-3</v>
      </c>
      <c r="L81" s="17">
        <f t="shared" si="66"/>
        <v>2.5584495838744785</v>
      </c>
      <c r="M81" s="17">
        <f t="shared" si="63"/>
        <v>4.9164588272247149</v>
      </c>
      <c r="N81" s="17">
        <f>SUM(M81:$M$95)</f>
        <v>56.385397178863073</v>
      </c>
      <c r="O81" s="17">
        <f t="shared" si="64"/>
        <v>57.270957537981872</v>
      </c>
    </row>
    <row r="82" spans="1:15" x14ac:dyDescent="0.25">
      <c r="A82" s="17">
        <v>25</v>
      </c>
      <c r="B82" s="17">
        <v>5</v>
      </c>
      <c r="C82" s="17">
        <f t="shared" si="54"/>
        <v>0.73613829404247244</v>
      </c>
      <c r="D82" s="17">
        <f t="shared" si="55"/>
        <v>0.99679111822936861</v>
      </c>
      <c r="E82" s="17">
        <f t="shared" si="65"/>
        <v>0.9819865359108545</v>
      </c>
      <c r="F82" s="17">
        <f t="shared" si="56"/>
        <v>3.2088817706313888E-3</v>
      </c>
      <c r="G82" s="17">
        <f t="shared" si="57"/>
        <v>3.320679639119583E-4</v>
      </c>
      <c r="H82" s="17">
        <f t="shared" si="58"/>
        <v>9.5282559719529845E-4</v>
      </c>
      <c r="I82" s="17">
        <f t="shared" si="59"/>
        <v>1.0842062901305701E-3</v>
      </c>
      <c r="J82" s="17">
        <f t="shared" si="60"/>
        <v>8.3978191939356221E-4</v>
      </c>
      <c r="K82" s="17">
        <f t="shared" si="61"/>
        <v>3.151078694089815E-3</v>
      </c>
      <c r="L82" s="17">
        <f t="shared" si="66"/>
        <v>2.607877806249792</v>
      </c>
      <c r="M82" s="17">
        <f t="shared" si="63"/>
        <v>4.9023949142758871</v>
      </c>
      <c r="N82" s="17">
        <f>SUM(M82:$M$95)</f>
        <v>51.468938351638357</v>
      </c>
      <c r="O82" s="17">
        <f t="shared" si="64"/>
        <v>52.41307947659147</v>
      </c>
    </row>
    <row r="83" spans="1:15" x14ac:dyDescent="0.25">
      <c r="A83" s="17">
        <v>30</v>
      </c>
      <c r="B83" s="17">
        <v>5</v>
      </c>
      <c r="C83" s="17">
        <f t="shared" si="54"/>
        <v>0.81072093394225486</v>
      </c>
      <c r="D83" s="17">
        <f t="shared" si="55"/>
        <v>0.99572707317356712</v>
      </c>
      <c r="E83" s="17">
        <f t="shared" si="65"/>
        <v>0.97883545721676468</v>
      </c>
      <c r="F83" s="17">
        <f t="shared" si="56"/>
        <v>4.2729268264328768E-3</v>
      </c>
      <c r="G83" s="17">
        <f t="shared" si="57"/>
        <v>7.2901942572297805E-4</v>
      </c>
      <c r="H83" s="17">
        <f t="shared" si="58"/>
        <v>1.6786182838353901E-3</v>
      </c>
      <c r="I83" s="17">
        <f t="shared" si="59"/>
        <v>8.6113514186949192E-4</v>
      </c>
      <c r="J83" s="17">
        <f t="shared" si="60"/>
        <v>1.0041539750050164E-3</v>
      </c>
      <c r="K83" s="17">
        <f t="shared" si="61"/>
        <v>4.1824922838051837E-3</v>
      </c>
      <c r="L83" s="17">
        <f t="shared" si="66"/>
        <v>2.6701756802425338</v>
      </c>
      <c r="M83" s="17">
        <f t="shared" si="63"/>
        <v>4.8844328138438167</v>
      </c>
      <c r="N83" s="17">
        <f>SUM(M83:$M$95)</f>
        <v>46.566543437362469</v>
      </c>
      <c r="O83" s="17">
        <f t="shared" si="64"/>
        <v>47.57341297154322</v>
      </c>
    </row>
    <row r="84" spans="1:15" x14ac:dyDescent="0.25">
      <c r="A84" s="17">
        <v>35</v>
      </c>
      <c r="B84" s="17">
        <v>5</v>
      </c>
      <c r="C84" s="17">
        <f t="shared" si="54"/>
        <v>0.84030960412200173</v>
      </c>
      <c r="D84" s="17">
        <f t="shared" si="55"/>
        <v>0.99326168432866879</v>
      </c>
      <c r="E84" s="17">
        <f t="shared" si="65"/>
        <v>0.9746529649329595</v>
      </c>
      <c r="F84" s="17">
        <f t="shared" si="56"/>
        <v>6.7383156713312076E-3</v>
      </c>
      <c r="G84" s="17">
        <f t="shared" si="57"/>
        <v>1.1352149191389026E-3</v>
      </c>
      <c r="H84" s="17">
        <f t="shared" si="58"/>
        <v>2.9459620851719419E-3</v>
      </c>
      <c r="I84" s="17">
        <f t="shared" si="59"/>
        <v>1.0253353430761056E-3</v>
      </c>
      <c r="J84" s="17">
        <f t="shared" si="60"/>
        <v>1.6318033239442573E-3</v>
      </c>
      <c r="K84" s="17">
        <f t="shared" si="61"/>
        <v>6.5675193477171545E-3</v>
      </c>
      <c r="L84" s="17">
        <f t="shared" si="66"/>
        <v>2.6755922838047508</v>
      </c>
      <c r="M84" s="17">
        <f t="shared" si="63"/>
        <v>4.8579992320167014</v>
      </c>
      <c r="N84" s="17">
        <f>SUM(M84:$M$95)</f>
        <v>41.682110623518653</v>
      </c>
      <c r="O84" s="17">
        <f t="shared" si="64"/>
        <v>42.766104575884313</v>
      </c>
    </row>
    <row r="85" spans="1:15" x14ac:dyDescent="0.25">
      <c r="A85" s="17">
        <v>40</v>
      </c>
      <c r="B85" s="17">
        <v>5</v>
      </c>
      <c r="C85" s="17">
        <f t="shared" si="54"/>
        <v>0.89553427175003231</v>
      </c>
      <c r="D85" s="17">
        <f t="shared" si="55"/>
        <v>0.98996175410975362</v>
      </c>
      <c r="E85" s="17">
        <f t="shared" si="65"/>
        <v>0.96808544558524234</v>
      </c>
      <c r="F85" s="17">
        <f t="shared" si="56"/>
        <v>1.0038245890246378E-2</v>
      </c>
      <c r="G85" s="17">
        <f t="shared" si="57"/>
        <v>2.2141077136920836E-3</v>
      </c>
      <c r="H85" s="17">
        <f t="shared" si="58"/>
        <v>4.3978552142669549E-3</v>
      </c>
      <c r="I85" s="17">
        <f t="shared" si="59"/>
        <v>9.5795799231496431E-4</v>
      </c>
      <c r="J85" s="17">
        <f t="shared" si="60"/>
        <v>2.4683249699723746E-3</v>
      </c>
      <c r="K85" s="17">
        <f t="shared" si="61"/>
        <v>9.7178797455533816E-3</v>
      </c>
      <c r="L85" s="17">
        <f t="shared" si="66"/>
        <v>2.6526104205982346</v>
      </c>
      <c r="M85" s="17">
        <f t="shared" si="63"/>
        <v>4.8176155782776204</v>
      </c>
      <c r="N85" s="17">
        <f>SUM(M85:$M$95)</f>
        <v>36.824111391501958</v>
      </c>
      <c r="O85" s="17">
        <f t="shared" si="64"/>
        <v>38.03807975776401</v>
      </c>
    </row>
    <row r="86" spans="1:15" x14ac:dyDescent="0.25">
      <c r="A86" s="17">
        <v>45</v>
      </c>
      <c r="B86" s="17">
        <v>5</v>
      </c>
      <c r="C86" s="17">
        <f t="shared" si="54"/>
        <v>0.94202707332759761</v>
      </c>
      <c r="D86" s="17">
        <f t="shared" si="55"/>
        <v>0.98571930179092893</v>
      </c>
      <c r="E86" s="17">
        <f t="shared" si="65"/>
        <v>0.95836756583968896</v>
      </c>
      <c r="F86" s="17">
        <f t="shared" si="56"/>
        <v>1.4280698209071074E-2</v>
      </c>
      <c r="G86" s="17">
        <f t="shared" si="57"/>
        <v>3.0562034595934652E-3</v>
      </c>
      <c r="H86" s="17">
        <f t="shared" si="58"/>
        <v>6.4792048296818455E-3</v>
      </c>
      <c r="I86" s="17">
        <f t="shared" si="59"/>
        <v>6.7747504769383063E-4</v>
      </c>
      <c r="J86" s="17">
        <f t="shared" si="60"/>
        <v>4.0678148721019327E-3</v>
      </c>
      <c r="K86" s="17">
        <f t="shared" si="61"/>
        <v>1.3686157981118607E-2</v>
      </c>
      <c r="L86" s="17">
        <f t="shared" si="66"/>
        <v>2.6849214587979024</v>
      </c>
      <c r="M86" s="17">
        <f t="shared" si="63"/>
        <v>4.7601532985448554</v>
      </c>
      <c r="N86" s="17">
        <f>SUM(M86:$M$95)</f>
        <v>32.006495813224333</v>
      </c>
      <c r="O86" s="17">
        <f t="shared" si="64"/>
        <v>33.396889621552809</v>
      </c>
    </row>
    <row r="87" spans="1:15" x14ac:dyDescent="0.25">
      <c r="A87" s="17">
        <v>50</v>
      </c>
      <c r="B87" s="17">
        <v>5</v>
      </c>
      <c r="C87" s="17">
        <f t="shared" si="54"/>
        <v>0.95423693702167744</v>
      </c>
      <c r="D87" s="17">
        <f t="shared" si="55"/>
        <v>0.97685354215733589</v>
      </c>
      <c r="E87" s="17">
        <f t="shared" si="65"/>
        <v>0.94468140785857035</v>
      </c>
      <c r="F87" s="17">
        <f t="shared" si="56"/>
        <v>2.3146457842664114E-2</v>
      </c>
      <c r="G87" s="17">
        <f t="shared" si="57"/>
        <v>5.3662493563852703E-3</v>
      </c>
      <c r="H87" s="17">
        <f t="shared" si="58"/>
        <v>1.0399729657802476E-2</v>
      </c>
      <c r="I87" s="17">
        <f t="shared" si="59"/>
        <v>7.7201163577367271E-4</v>
      </c>
      <c r="J87" s="17">
        <f t="shared" si="60"/>
        <v>6.6084671927026965E-3</v>
      </c>
      <c r="K87" s="17">
        <f t="shared" si="61"/>
        <v>2.1866028381747005E-2</v>
      </c>
      <c r="L87" s="17">
        <f t="shared" si="66"/>
        <v>2.6663370445731669</v>
      </c>
      <c r="M87" s="17">
        <f t="shared" si="63"/>
        <v>4.672379098876057</v>
      </c>
      <c r="N87" s="17">
        <f>SUM(M87:$M$95)</f>
        <v>27.246342514679473</v>
      </c>
      <c r="O87" s="17">
        <f t="shared" si="64"/>
        <v>28.84183205896073</v>
      </c>
    </row>
    <row r="88" spans="1:15" x14ac:dyDescent="0.25">
      <c r="A88" s="17">
        <v>55</v>
      </c>
      <c r="B88" s="17">
        <v>5</v>
      </c>
      <c r="C88" s="17">
        <f t="shared" si="54"/>
        <v>0.95618348889903659</v>
      </c>
      <c r="D88" s="17">
        <f t="shared" si="55"/>
        <v>0.96625068756534505</v>
      </c>
      <c r="E88" s="17">
        <f t="shared" si="65"/>
        <v>0.92281537947682335</v>
      </c>
      <c r="F88" s="17">
        <f t="shared" si="56"/>
        <v>3.3749312434654954E-2</v>
      </c>
      <c r="G88" s="17">
        <f t="shared" si="57"/>
        <v>8.9162808708301532E-3</v>
      </c>
      <c r="H88" s="17">
        <f t="shared" si="58"/>
        <v>1.4334865605805124E-2</v>
      </c>
      <c r="I88" s="17">
        <f t="shared" si="59"/>
        <v>9.1890674872993085E-4</v>
      </c>
      <c r="J88" s="17">
        <f t="shared" si="60"/>
        <v>9.5792592092897449E-3</v>
      </c>
      <c r="K88" s="17">
        <f t="shared" si="61"/>
        <v>3.1144384561467953E-2</v>
      </c>
      <c r="L88" s="17">
        <f t="shared" si="66"/>
        <v>2.6774525723000671</v>
      </c>
      <c r="M88" s="17">
        <f t="shared" si="63"/>
        <v>4.541742587133581</v>
      </c>
      <c r="N88" s="17">
        <f>SUM(M88:$M$95)</f>
        <v>22.573963415803419</v>
      </c>
      <c r="O88" s="17">
        <f t="shared" si="64"/>
        <v>24.462058086419624</v>
      </c>
    </row>
    <row r="89" spans="1:15" x14ac:dyDescent="0.25">
      <c r="A89" s="17">
        <v>60</v>
      </c>
      <c r="B89" s="17">
        <v>5</v>
      </c>
      <c r="C89" s="17">
        <f t="shared" si="54"/>
        <v>0.95816389508193733</v>
      </c>
      <c r="D89" s="17">
        <f t="shared" si="55"/>
        <v>0.94572667027103552</v>
      </c>
      <c r="E89" s="17">
        <f t="shared" si="65"/>
        <v>0.8916709949153554</v>
      </c>
      <c r="F89" s="17">
        <f t="shared" si="56"/>
        <v>5.4273329728964481E-2</v>
      </c>
      <c r="G89" s="17">
        <f t="shared" si="57"/>
        <v>1.4204848148661386E-2</v>
      </c>
      <c r="H89" s="17">
        <f t="shared" si="58"/>
        <v>2.2667992611966822E-2</v>
      </c>
      <c r="I89" s="17">
        <f t="shared" si="59"/>
        <v>9.5479964322420273E-4</v>
      </c>
      <c r="J89" s="17">
        <f t="shared" si="60"/>
        <v>1.6445689325112069E-2</v>
      </c>
      <c r="K89" s="17">
        <f t="shared" si="61"/>
        <v>4.8393953916794907E-2</v>
      </c>
      <c r="L89" s="17">
        <f t="shared" si="66"/>
        <v>2.6780182876007448</v>
      </c>
      <c r="M89" s="17">
        <f t="shared" si="63"/>
        <v>4.3459850985912869</v>
      </c>
      <c r="N89" s="17">
        <f>SUM(M89:$M$95)</f>
        <v>18.032220828669839</v>
      </c>
      <c r="O89" s="17">
        <f t="shared" si="64"/>
        <v>20.222953232185827</v>
      </c>
    </row>
    <row r="90" spans="1:15" x14ac:dyDescent="0.25">
      <c r="A90" s="17">
        <v>65</v>
      </c>
      <c r="B90" s="17">
        <v>5</v>
      </c>
      <c r="C90" s="17">
        <f t="shared" si="54"/>
        <v>0.96415958517401978</v>
      </c>
      <c r="D90" s="17">
        <f t="shared" si="55"/>
        <v>0.9140301190379756</v>
      </c>
      <c r="E90" s="17">
        <f t="shared" si="65"/>
        <v>0.84327704099856049</v>
      </c>
      <c r="F90" s="17">
        <f t="shared" si="56"/>
        <v>8.5969880962024403E-2</v>
      </c>
      <c r="G90" s="17">
        <f t="shared" si="57"/>
        <v>2.2349151820381354E-2</v>
      </c>
      <c r="H90" s="17">
        <f t="shared" si="58"/>
        <v>3.5405416392827453E-2</v>
      </c>
      <c r="I90" s="17">
        <f t="shared" si="59"/>
        <v>1.4436499174029309E-3</v>
      </c>
      <c r="J90" s="17">
        <f t="shared" si="60"/>
        <v>2.6771662831412666E-2</v>
      </c>
      <c r="K90" s="17">
        <f t="shared" si="61"/>
        <v>7.2496426832654448E-2</v>
      </c>
      <c r="L90" s="17">
        <f t="shared" si="66"/>
        <v>2.6394324097493382</v>
      </c>
      <c r="M90" s="17">
        <f t="shared" si="63"/>
        <v>4.0452524894026602</v>
      </c>
      <c r="N90" s="17">
        <f>SUM(M90:$M$95)</f>
        <v>13.68623573007855</v>
      </c>
      <c r="O90" s="17">
        <f t="shared" si="64"/>
        <v>16.229821357251815</v>
      </c>
    </row>
    <row r="91" spans="1:15" x14ac:dyDescent="0.25">
      <c r="A91" s="17">
        <v>70</v>
      </c>
      <c r="B91" s="17">
        <v>5</v>
      </c>
      <c r="C91" s="17">
        <f t="shared" si="54"/>
        <v>0.96135735907559738</v>
      </c>
      <c r="D91" s="17">
        <f t="shared" si="55"/>
        <v>0.87426507712465107</v>
      </c>
      <c r="E91" s="17">
        <f t="shared" si="65"/>
        <v>0.77078061416590604</v>
      </c>
      <c r="F91" s="17">
        <f t="shared" si="56"/>
        <v>0.12573492287534893</v>
      </c>
      <c r="G91" s="17">
        <f t="shared" si="57"/>
        <v>2.9794281989867465E-2</v>
      </c>
      <c r="H91" s="17">
        <f t="shared" si="58"/>
        <v>5.0243825480931675E-2</v>
      </c>
      <c r="I91" s="17">
        <f t="shared" si="59"/>
        <v>1.5997336898592946E-3</v>
      </c>
      <c r="J91" s="17">
        <f t="shared" si="60"/>
        <v>4.4097081714690491E-2</v>
      </c>
      <c r="K91" s="17">
        <f t="shared" si="61"/>
        <v>9.6914041075964241E-2</v>
      </c>
      <c r="L91" s="17">
        <f t="shared" si="66"/>
        <v>2.6123178278935857</v>
      </c>
      <c r="M91" s="17">
        <f t="shared" si="63"/>
        <v>3.622503142725662</v>
      </c>
      <c r="N91" s="17">
        <f>SUM(M91:$M$95)</f>
        <v>9.6409832406758902</v>
      </c>
      <c r="O91" s="17">
        <f t="shared" si="64"/>
        <v>12.508076959238007</v>
      </c>
    </row>
    <row r="92" spans="1:15" x14ac:dyDescent="0.25">
      <c r="A92" s="17">
        <v>75</v>
      </c>
      <c r="B92" s="17">
        <v>5</v>
      </c>
      <c r="C92" s="17">
        <f t="shared" si="54"/>
        <v>0.96050013427634817</v>
      </c>
      <c r="D92" s="17">
        <f t="shared" si="55"/>
        <v>0.81488135808005679</v>
      </c>
      <c r="E92" s="17">
        <f t="shared" si="65"/>
        <v>0.6738665730899418</v>
      </c>
      <c r="F92" s="17">
        <f t="shared" si="56"/>
        <v>0.18511864191994321</v>
      </c>
      <c r="G92" s="17">
        <f t="shared" si="57"/>
        <v>4.2918013983992795E-2</v>
      </c>
      <c r="H92" s="17">
        <f t="shared" si="58"/>
        <v>6.7883547981584733E-2</v>
      </c>
      <c r="I92" s="17">
        <f t="shared" si="59"/>
        <v>3.0008926108585172E-3</v>
      </c>
      <c r="J92" s="17">
        <f t="shared" si="60"/>
        <v>7.1316187343507156E-2</v>
      </c>
      <c r="K92" s="17">
        <f t="shared" si="61"/>
        <v>0.12474526484565618</v>
      </c>
      <c r="L92" s="17">
        <f t="shared" si="66"/>
        <v>2.6045391193989378</v>
      </c>
      <c r="M92" s="17">
        <f t="shared" si="63"/>
        <v>3.0705104634717206</v>
      </c>
      <c r="N92" s="17">
        <f>SUM(M92:$M$95)</f>
        <v>6.0184800979502295</v>
      </c>
      <c r="O92" s="17">
        <f t="shared" si="64"/>
        <v>8.9312637520409179</v>
      </c>
    </row>
    <row r="93" spans="1:15" x14ac:dyDescent="0.25">
      <c r="A93" s="17">
        <v>80</v>
      </c>
      <c r="B93" s="17">
        <v>5</v>
      </c>
      <c r="C93" s="17">
        <f t="shared" si="54"/>
        <v>0.95760471823663207</v>
      </c>
      <c r="D93" s="17">
        <f t="shared" si="55"/>
        <v>0.7095183025413867</v>
      </c>
      <c r="E93" s="17">
        <f t="shared" si="65"/>
        <v>0.54912130824428562</v>
      </c>
      <c r="F93" s="17">
        <f t="shared" si="56"/>
        <v>0.2904816974586133</v>
      </c>
      <c r="G93" s="17">
        <f t="shared" si="57"/>
        <v>5.5732793471957871E-2</v>
      </c>
      <c r="H93" s="17">
        <f t="shared" si="58"/>
        <v>0.10423492645212745</v>
      </c>
      <c r="I93" s="17">
        <f t="shared" si="59"/>
        <v>5.0998640854811534E-3</v>
      </c>
      <c r="J93" s="17">
        <f t="shared" si="60"/>
        <v>0.12541411344904682</v>
      </c>
      <c r="K93" s="17">
        <f t="shared" si="61"/>
        <v>0.15950968972949453</v>
      </c>
      <c r="L93" s="17">
        <f t="shared" si="66"/>
        <v>2.8441112870601777</v>
      </c>
      <c r="M93" s="17">
        <f t="shared" si="63"/>
        <v>2.4017214015290778</v>
      </c>
      <c r="N93" s="17">
        <f>SUM(M93:$M$95)</f>
        <v>2.9479696344785089</v>
      </c>
      <c r="O93" s="17">
        <f t="shared" si="64"/>
        <v>5.3685216549037218</v>
      </c>
    </row>
    <row r="94" spans="1:15" x14ac:dyDescent="0.25">
      <c r="A94" s="17">
        <v>85</v>
      </c>
      <c r="B94" s="17">
        <v>5</v>
      </c>
      <c r="C94" s="17">
        <f t="shared" si="54"/>
        <v>0.90586134386354145</v>
      </c>
      <c r="D94" s="17">
        <f t="shared" si="55"/>
        <v>3.590107101564881E-3</v>
      </c>
      <c r="E94" s="17">
        <f t="shared" si="65"/>
        <v>0.38961161851479109</v>
      </c>
      <c r="F94" s="17">
        <f t="shared" si="56"/>
        <v>0.99640989289843507</v>
      </c>
      <c r="G94" s="17">
        <f t="shared" si="57"/>
        <v>0.26156389074779618</v>
      </c>
      <c r="H94" s="17">
        <f t="shared" si="58"/>
        <v>0.32714064661322795</v>
      </c>
      <c r="I94" s="17">
        <f t="shared" si="59"/>
        <v>5.3239300418691959E-2</v>
      </c>
      <c r="J94" s="17">
        <f t="shared" si="60"/>
        <v>0.35446605511871876</v>
      </c>
      <c r="K94" s="17">
        <f t="shared" si="61"/>
        <v>0.38821287107630897</v>
      </c>
      <c r="L94" s="17">
        <f t="shared" ref="L94" si="67">B94+C94*K46/F94*(J46-B94)</f>
        <v>1.3634991971888151</v>
      </c>
      <c r="M94" s="17">
        <f t="shared" si="63"/>
        <v>0.53632167524332297</v>
      </c>
      <c r="N94" s="17">
        <f>SUM(M94:$M$95)</f>
        <v>0.54624823294943103</v>
      </c>
      <c r="O94" s="17">
        <f t="shared" si="64"/>
        <v>1.4020327089621776</v>
      </c>
    </row>
    <row r="95" spans="1:15" x14ac:dyDescent="0.25">
      <c r="A95" s="17">
        <v>90</v>
      </c>
      <c r="B95" s="1">
        <v>10</v>
      </c>
      <c r="C95" s="17">
        <f t="shared" si="54"/>
        <v>0.63702573327853096</v>
      </c>
      <c r="D95" s="17">
        <f t="shared" si="55"/>
        <v>0</v>
      </c>
      <c r="E95" s="17">
        <f t="shared" si="65"/>
        <v>1.3987474384821387E-3</v>
      </c>
      <c r="F95" s="17">
        <f t="shared" si="56"/>
        <v>1</v>
      </c>
      <c r="G95" s="17">
        <f t="shared" si="57"/>
        <v>0.25092433625839772</v>
      </c>
      <c r="H95" s="17">
        <f t="shared" si="58"/>
        <v>6.1104266393519145E-2</v>
      </c>
      <c r="I95" s="17">
        <f t="shared" si="59"/>
        <v>0.6578829173952917</v>
      </c>
      <c r="J95" s="17">
        <f t="shared" si="60"/>
        <v>3.0088479952791278E-2</v>
      </c>
      <c r="K95" s="17">
        <f t="shared" si="61"/>
        <v>1.3987474384821387E-3</v>
      </c>
      <c r="L95" s="17">
        <f>P23/C95</f>
        <v>7.0967477280100963</v>
      </c>
      <c r="M95" s="17">
        <f t="shared" si="63"/>
        <v>9.92655770610806E-3</v>
      </c>
      <c r="N95" s="17">
        <f>SUM(M95:$M$95)</f>
        <v>9.92655770610806E-3</v>
      </c>
      <c r="O95" s="17">
        <f t="shared" si="64"/>
        <v>7.0967477280100963</v>
      </c>
    </row>
    <row r="98" spans="1:15" x14ac:dyDescent="0.25">
      <c r="A98" s="23" t="s">
        <v>0</v>
      </c>
      <c r="B98" s="23" t="s">
        <v>1</v>
      </c>
      <c r="C98" s="23" t="s">
        <v>27</v>
      </c>
      <c r="D98" s="23"/>
      <c r="E98" s="23"/>
      <c r="F98" s="23"/>
      <c r="G98" s="23" t="s">
        <v>16</v>
      </c>
      <c r="H98" s="23"/>
      <c r="I98" s="23"/>
      <c r="J98" s="23"/>
      <c r="K98" s="23" t="s">
        <v>17</v>
      </c>
      <c r="L98" s="23"/>
      <c r="M98" s="23"/>
      <c r="N98" s="23"/>
      <c r="O98" s="23"/>
    </row>
    <row r="99" spans="1:15" x14ac:dyDescent="0.25">
      <c r="A99" s="23"/>
      <c r="B99" s="23"/>
      <c r="C99" s="3" t="s">
        <v>21</v>
      </c>
      <c r="D99" s="3" t="s">
        <v>22</v>
      </c>
      <c r="E99" s="3" t="s">
        <v>12</v>
      </c>
      <c r="F99" s="3" t="s">
        <v>11</v>
      </c>
      <c r="G99" s="3" t="s">
        <v>3</v>
      </c>
      <c r="H99" s="3" t="s">
        <v>4</v>
      </c>
      <c r="I99" s="3" t="s">
        <v>6</v>
      </c>
      <c r="J99" s="3" t="s">
        <v>7</v>
      </c>
      <c r="K99" s="3" t="s">
        <v>13</v>
      </c>
      <c r="L99" s="3" t="s">
        <v>10</v>
      </c>
      <c r="M99" s="3" t="s">
        <v>14</v>
      </c>
      <c r="N99" s="3" t="s">
        <v>15</v>
      </c>
      <c r="O99" s="3" t="s">
        <v>18</v>
      </c>
    </row>
    <row r="100" spans="1:15" x14ac:dyDescent="0.25">
      <c r="A100" s="17">
        <v>0</v>
      </c>
      <c r="B100" s="17">
        <v>1</v>
      </c>
      <c r="C100" s="17">
        <f>(AA27-X27)/AA27</f>
        <v>0.71630150698479433</v>
      </c>
      <c r="D100" s="17">
        <f>(1-K4)^C100</f>
        <v>0.99929167389341111</v>
      </c>
      <c r="E100" s="17">
        <v>1</v>
      </c>
      <c r="F100" s="17">
        <f>1-D100</f>
        <v>7.0832610658888573E-4</v>
      </c>
      <c r="G100" s="17">
        <f>F100*V27/(AA27-X27)</f>
        <v>4.9100140373364422E-5</v>
      </c>
      <c r="H100" s="17">
        <f>F100*W27/(AA27-X27)</f>
        <v>1.4729318748866419E-4</v>
      </c>
      <c r="I100" s="17">
        <f>F100*Y27/(AA27-X27)</f>
        <v>1.402885758808232E-5</v>
      </c>
      <c r="J100" s="17">
        <f>F100*Z27/(AA27-X27)</f>
        <v>4.979039211387748E-4</v>
      </c>
      <c r="K100" s="17">
        <f>E100-E101</f>
        <v>7.0832610658888573E-4</v>
      </c>
      <c r="L100" s="17">
        <f>B100+C100*K4/F100*(J4-B100)</f>
        <v>0.49795796290670635</v>
      </c>
      <c r="M100" s="17">
        <f>E101*B100+K100*L100</f>
        <v>0.99964439051852172</v>
      </c>
      <c r="N100" s="17">
        <f>SUM(M100:$M$119)</f>
        <v>80.497866362735195</v>
      </c>
      <c r="O100" s="17">
        <f>N100/E100</f>
        <v>80.497866362735195</v>
      </c>
    </row>
    <row r="101" spans="1:15" x14ac:dyDescent="0.25">
      <c r="A101" s="17">
        <v>1</v>
      </c>
      <c r="B101" s="17">
        <v>4</v>
      </c>
      <c r="C101" s="17">
        <f t="shared" ref="C101:C119" si="68">(AA28-X28)/AA28</f>
        <v>0.83039312004396981</v>
      </c>
      <c r="D101" s="17">
        <f t="shared" ref="D101:D119" si="69">(1-K5)^C101</f>
        <v>0.99078639569418203</v>
      </c>
      <c r="E101" s="17">
        <f>E100*D100</f>
        <v>0.99929167389341111</v>
      </c>
      <c r="F101" s="17">
        <f t="shared" ref="F101:F119" si="70">1-D101</f>
        <v>9.2136043058179684E-3</v>
      </c>
      <c r="G101" s="17">
        <f t="shared" ref="G101:G119" si="71">F101*V28/(AA28-X28)</f>
        <v>3.2732235473946383E-4</v>
      </c>
      <c r="H101" s="17">
        <f t="shared" ref="H101:H119" si="72">F101*W28/(AA28-X28)</f>
        <v>4.0933957528097465E-3</v>
      </c>
      <c r="I101" s="17">
        <f t="shared" ref="I101:I119" si="73">F101*Y28/(AA28-X28)</f>
        <v>6.0782019210313149E-4</v>
      </c>
      <c r="J101" s="17">
        <f t="shared" ref="J101:J119" si="74">F101*Z28/(AA28-X28)</f>
        <v>4.1850660061656265E-3</v>
      </c>
      <c r="K101" s="17">
        <f t="shared" ref="K101:K119" si="75">E101-E102</f>
        <v>9.2070780693523924E-3</v>
      </c>
      <c r="L101" s="17">
        <f t="shared" ref="L101:L102" si="76">B101+C101*K5/F101*(J5-B101)</f>
        <v>1.995461786747192</v>
      </c>
      <c r="M101" s="17">
        <f t="shared" ref="M101:M119" si="77">E102*B101+K101*L101</f>
        <v>3.9787107557512256</v>
      </c>
      <c r="N101" s="17">
        <f>SUM(M101:$M$119)</f>
        <v>79.498221972216683</v>
      </c>
      <c r="O101" s="17">
        <f t="shared" ref="O101:O119" si="78">N101/E101</f>
        <v>79.554572552854395</v>
      </c>
    </row>
    <row r="102" spans="1:15" x14ac:dyDescent="0.25">
      <c r="A102" s="17">
        <v>5</v>
      </c>
      <c r="B102" s="17">
        <v>5</v>
      </c>
      <c r="C102" s="17">
        <f t="shared" si="68"/>
        <v>0.79190903461230289</v>
      </c>
      <c r="D102" s="17">
        <f t="shared" si="69"/>
        <v>0.99618189130024759</v>
      </c>
      <c r="E102" s="17">
        <f t="shared" ref="E102:E119" si="79">E101*D101</f>
        <v>0.99008459582405872</v>
      </c>
      <c r="F102" s="17">
        <f t="shared" si="70"/>
        <v>3.8181086997524094E-3</v>
      </c>
      <c r="G102" s="17">
        <f t="shared" si="71"/>
        <v>1.4747621858724028E-4</v>
      </c>
      <c r="H102" s="17">
        <f t="shared" si="72"/>
        <v>1.4080588822215727E-3</v>
      </c>
      <c r="I102" s="17">
        <f t="shared" si="73"/>
        <v>3.8865839302101244E-4</v>
      </c>
      <c r="J102" s="17">
        <f t="shared" si="74"/>
        <v>1.8739152059225842E-3</v>
      </c>
      <c r="K102" s="17">
        <f t="shared" si="75"/>
        <v>3.7802506088067123E-3</v>
      </c>
      <c r="L102" s="17">
        <f t="shared" si="76"/>
        <v>2.4585376261796639</v>
      </c>
      <c r="M102" s="17">
        <f t="shared" si="77"/>
        <v>4.9408156144344</v>
      </c>
      <c r="N102" s="17">
        <f>SUM(M102:$M$119)</f>
        <v>75.519511216465432</v>
      </c>
      <c r="O102" s="17">
        <f t="shared" si="78"/>
        <v>76.275816768575908</v>
      </c>
    </row>
    <row r="103" spans="1:15" x14ac:dyDescent="0.25">
      <c r="A103" s="17">
        <v>10</v>
      </c>
      <c r="B103" s="17">
        <v>5</v>
      </c>
      <c r="C103" s="17">
        <f t="shared" si="68"/>
        <v>0.77066006373432605</v>
      </c>
      <c r="D103" s="17">
        <f t="shared" si="69"/>
        <v>0.99802269237611407</v>
      </c>
      <c r="E103" s="17">
        <f t="shared" si="79"/>
        <v>0.98630434521525201</v>
      </c>
      <c r="F103" s="17">
        <f t="shared" si="70"/>
        <v>1.9773076238859266E-3</v>
      </c>
      <c r="G103" s="17">
        <f t="shared" si="71"/>
        <v>1.0152762107197811E-4</v>
      </c>
      <c r="H103" s="17">
        <f t="shared" si="72"/>
        <v>7.5098997515732108E-4</v>
      </c>
      <c r="I103" s="17">
        <f t="shared" si="73"/>
        <v>4.3121132106388297E-4</v>
      </c>
      <c r="J103" s="17">
        <f t="shared" si="74"/>
        <v>6.9357870659274442E-4</v>
      </c>
      <c r="K103" s="17">
        <f t="shared" si="75"/>
        <v>1.9502271012659111E-3</v>
      </c>
      <c r="L103" s="17">
        <f>(-(5/24)*K102+(B104/2)*K103+(5/24)*K104)/K103</f>
        <v>2.3665818516290709</v>
      </c>
      <c r="M103" s="17">
        <f t="shared" si="77"/>
        <v>4.9263859626343409</v>
      </c>
      <c r="N103" s="17">
        <f>SUM(M103:$M$119)</f>
        <v>70.578695602031033</v>
      </c>
      <c r="O103" s="17">
        <f t="shared" si="78"/>
        <v>71.558739393597492</v>
      </c>
    </row>
    <row r="104" spans="1:15" x14ac:dyDescent="0.25">
      <c r="A104" s="17">
        <v>15</v>
      </c>
      <c r="B104" s="17">
        <v>5</v>
      </c>
      <c r="C104" s="17">
        <f t="shared" si="68"/>
        <v>0.79368466568207108</v>
      </c>
      <c r="D104" s="17">
        <f t="shared" si="69"/>
        <v>0.99742845460164387</v>
      </c>
      <c r="E104" s="17">
        <f t="shared" si="79"/>
        <v>0.9843541181139861</v>
      </c>
      <c r="F104" s="17">
        <f t="shared" si="70"/>
        <v>2.5715453983561343E-3</v>
      </c>
      <c r="G104" s="17">
        <f t="shared" si="71"/>
        <v>1.0029962457387348E-4</v>
      </c>
      <c r="H104" s="17">
        <f t="shared" si="72"/>
        <v>7.7256652012589247E-4</v>
      </c>
      <c r="I104" s="17">
        <f t="shared" si="73"/>
        <v>9.5166459262790125E-4</v>
      </c>
      <c r="J104" s="17">
        <f t="shared" si="74"/>
        <v>7.4701466102846683E-4</v>
      </c>
      <c r="K104" s="17">
        <f t="shared" si="75"/>
        <v>2.5313113027889411E-3</v>
      </c>
      <c r="L104" s="17">
        <f t="shared" ref="L104:L118" si="80">(-(5/24)*K103+(B105/2)*K104+(5/24)*K105)/K104</f>
        <v>2.5669989907429653</v>
      </c>
      <c r="M104" s="17">
        <f t="shared" si="77"/>
        <v>4.9156119076155012</v>
      </c>
      <c r="N104" s="17">
        <f>SUM(M104:$M$119)</f>
        <v>65.652309639396677</v>
      </c>
      <c r="O104" s="17">
        <f t="shared" si="78"/>
        <v>66.695824633909112</v>
      </c>
    </row>
    <row r="105" spans="1:15" x14ac:dyDescent="0.25">
      <c r="A105" s="17">
        <v>20</v>
      </c>
      <c r="B105" s="17">
        <v>5</v>
      </c>
      <c r="C105" s="17">
        <f t="shared" si="68"/>
        <v>0.7964164856645124</v>
      </c>
      <c r="D105" s="17">
        <f t="shared" si="69"/>
        <v>0.99718453825446285</v>
      </c>
      <c r="E105" s="17">
        <f t="shared" si="79"/>
        <v>0.98182280681119716</v>
      </c>
      <c r="F105" s="17">
        <f t="shared" si="70"/>
        <v>2.8154617455371511E-3</v>
      </c>
      <c r="G105" s="17">
        <f t="shared" si="71"/>
        <v>2.2232373683376123E-4</v>
      </c>
      <c r="H105" s="17">
        <f t="shared" si="72"/>
        <v>9.4457094071611237E-4</v>
      </c>
      <c r="I105" s="17">
        <f t="shared" si="73"/>
        <v>1.084639043933418E-3</v>
      </c>
      <c r="J105" s="17">
        <f t="shared" si="74"/>
        <v>5.639280240538596E-4</v>
      </c>
      <c r="K105" s="17">
        <f t="shared" si="75"/>
        <v>2.7642845534728844E-3</v>
      </c>
      <c r="L105" s="17">
        <f t="shared" si="80"/>
        <v>2.5605398073604775</v>
      </c>
      <c r="M105" s="17">
        <f t="shared" si="77"/>
        <v>4.9023706719266604</v>
      </c>
      <c r="N105" s="17">
        <f>SUM(M105:$M$119)</f>
        <v>60.736697731781192</v>
      </c>
      <c r="O105" s="17">
        <f t="shared" si="78"/>
        <v>61.861159987762186</v>
      </c>
    </row>
    <row r="106" spans="1:15" x14ac:dyDescent="0.25">
      <c r="A106" s="17">
        <v>25</v>
      </c>
      <c r="B106" s="17">
        <v>5</v>
      </c>
      <c r="C106" s="17">
        <f t="shared" si="68"/>
        <v>0.78141562707019419</v>
      </c>
      <c r="D106" s="17">
        <f t="shared" si="69"/>
        <v>0.99659408743410771</v>
      </c>
      <c r="E106" s="17">
        <f t="shared" si="79"/>
        <v>0.97905852225772427</v>
      </c>
      <c r="F106" s="17">
        <f t="shared" si="70"/>
        <v>3.4059125658922884E-3</v>
      </c>
      <c r="G106" s="17">
        <f t="shared" si="71"/>
        <v>3.3203516129080168E-4</v>
      </c>
      <c r="H106" s="17">
        <f t="shared" si="72"/>
        <v>1.1500792521235185E-3</v>
      </c>
      <c r="I106" s="17">
        <f t="shared" si="73"/>
        <v>1.0840991891390387E-3</v>
      </c>
      <c r="J106" s="17">
        <f t="shared" si="74"/>
        <v>8.3969896333892951E-4</v>
      </c>
      <c r="K106" s="17">
        <f t="shared" si="75"/>
        <v>3.3345877237015431E-3</v>
      </c>
      <c r="L106" s="17">
        <f t="shared" si="80"/>
        <v>2.5463339649049823</v>
      </c>
      <c r="M106" s="17">
        <f t="shared" si="77"/>
        <v>4.8871106466499299</v>
      </c>
      <c r="N106" s="17">
        <f>SUM(M106:$M$119)</f>
        <v>55.83432705985453</v>
      </c>
      <c r="O106" s="17">
        <f t="shared" si="78"/>
        <v>57.028590008184288</v>
      </c>
    </row>
    <row r="107" spans="1:15" x14ac:dyDescent="0.25">
      <c r="A107" s="17">
        <v>30</v>
      </c>
      <c r="B107" s="17">
        <v>5</v>
      </c>
      <c r="C107" s="17">
        <f t="shared" si="68"/>
        <v>0.68150847461629227</v>
      </c>
      <c r="D107" s="17">
        <f t="shared" si="69"/>
        <v>0.99640686586842053</v>
      </c>
      <c r="E107" s="17">
        <f t="shared" si="79"/>
        <v>0.97572393453402273</v>
      </c>
      <c r="F107" s="17">
        <f t="shared" si="70"/>
        <v>3.5931341315794674E-3</v>
      </c>
      <c r="G107" s="17">
        <f t="shared" si="71"/>
        <v>7.2926807419087343E-4</v>
      </c>
      <c r="H107" s="17">
        <f t="shared" si="72"/>
        <v>9.9794074171782898E-4</v>
      </c>
      <c r="I107" s="17">
        <f t="shared" si="73"/>
        <v>8.6142885137313694E-4</v>
      </c>
      <c r="J107" s="17">
        <f t="shared" si="74"/>
        <v>1.0044964642976282E-3</v>
      </c>
      <c r="K107" s="17">
        <f t="shared" si="75"/>
        <v>3.5059069721732339E-3</v>
      </c>
      <c r="L107" s="17">
        <f t="shared" si="80"/>
        <v>2.5951657370253094</v>
      </c>
      <c r="M107" s="17">
        <f t="shared" si="77"/>
        <v>4.8701885474606295</v>
      </c>
      <c r="N107" s="17">
        <f>SUM(M107:$M$119)</f>
        <v>50.9472164132046</v>
      </c>
      <c r="O107" s="17">
        <f t="shared" si="78"/>
        <v>52.214785975846233</v>
      </c>
    </row>
    <row r="108" spans="1:15" x14ac:dyDescent="0.25">
      <c r="A108" s="17">
        <v>35</v>
      </c>
      <c r="B108" s="17">
        <v>5</v>
      </c>
      <c r="C108" s="17">
        <f t="shared" si="68"/>
        <v>0.63262032319417849</v>
      </c>
      <c r="D108" s="17">
        <f t="shared" si="69"/>
        <v>0.9949228771280495</v>
      </c>
      <c r="E108" s="17">
        <f t="shared" si="79"/>
        <v>0.9722180275618495</v>
      </c>
      <c r="F108" s="17">
        <f t="shared" si="70"/>
        <v>5.0771228719505013E-3</v>
      </c>
      <c r="G108" s="17">
        <f t="shared" si="71"/>
        <v>1.1361628871467012E-3</v>
      </c>
      <c r="H108" s="17">
        <f t="shared" si="72"/>
        <v>1.2816024582475443E-3</v>
      </c>
      <c r="I108" s="17">
        <f t="shared" si="73"/>
        <v>1.0261915554867374E-3</v>
      </c>
      <c r="J108" s="17">
        <f t="shared" si="74"/>
        <v>1.6331659710695184E-3</v>
      </c>
      <c r="K108" s="17">
        <f t="shared" si="75"/>
        <v>4.9360703842569187E-3</v>
      </c>
      <c r="L108" s="17">
        <f t="shared" si="80"/>
        <v>2.63055621364758</v>
      </c>
      <c r="M108" s="17">
        <f t="shared" si="77"/>
        <v>4.8493943965082709</v>
      </c>
      <c r="N108" s="17">
        <f>SUM(M108:$M$119)</f>
        <v>46.077027865743972</v>
      </c>
      <c r="O108" s="17">
        <f t="shared" si="78"/>
        <v>47.393718856764046</v>
      </c>
    </row>
    <row r="109" spans="1:15" x14ac:dyDescent="0.25">
      <c r="A109" s="17">
        <v>40</v>
      </c>
      <c r="B109" s="17">
        <v>5</v>
      </c>
      <c r="C109" s="17">
        <f t="shared" si="68"/>
        <v>0.60765754200169575</v>
      </c>
      <c r="D109" s="17">
        <f t="shared" si="69"/>
        <v>0.9931775907845648</v>
      </c>
      <c r="E109" s="17">
        <f t="shared" si="79"/>
        <v>0.96728195717759258</v>
      </c>
      <c r="F109" s="17">
        <f t="shared" si="70"/>
        <v>6.822409215435199E-3</v>
      </c>
      <c r="G109" s="17">
        <f t="shared" si="71"/>
        <v>2.2176959268258795E-3</v>
      </c>
      <c r="H109" s="17">
        <f t="shared" si="72"/>
        <v>1.1728776454612657E-3</v>
      </c>
      <c r="I109" s="17">
        <f t="shared" si="73"/>
        <v>9.5951047209198357E-4</v>
      </c>
      <c r="J109" s="17">
        <f t="shared" si="74"/>
        <v>2.4723251710560704E-3</v>
      </c>
      <c r="K109" s="17">
        <f t="shared" si="75"/>
        <v>6.5991933385726176E-3</v>
      </c>
      <c r="L109" s="17">
        <f t="shared" si="80"/>
        <v>2.6081725031498322</v>
      </c>
      <c r="M109" s="17">
        <f t="shared" si="77"/>
        <v>4.8206256538037344</v>
      </c>
      <c r="N109" s="17">
        <f>SUM(M109:$M$119)</f>
        <v>41.227633469235705</v>
      </c>
      <c r="O109" s="17">
        <f t="shared" si="78"/>
        <v>42.622146689816034</v>
      </c>
    </row>
    <row r="110" spans="1:15" x14ac:dyDescent="0.25">
      <c r="A110" s="17">
        <v>45</v>
      </c>
      <c r="B110" s="17">
        <v>5</v>
      </c>
      <c r="C110" s="17">
        <f t="shared" si="68"/>
        <v>0.57259888320318697</v>
      </c>
      <c r="D110" s="17">
        <f t="shared" si="69"/>
        <v>0.99129519467028437</v>
      </c>
      <c r="E110" s="17">
        <f t="shared" si="79"/>
        <v>0.96068276383901996</v>
      </c>
      <c r="F110" s="17">
        <f t="shared" si="70"/>
        <v>8.7048053297156258E-3</v>
      </c>
      <c r="G110" s="17">
        <f t="shared" si="71"/>
        <v>3.0648185848655813E-3</v>
      </c>
      <c r="H110" s="17">
        <f t="shared" si="72"/>
        <v>8.8132033764038744E-4</v>
      </c>
      <c r="I110" s="17">
        <f t="shared" si="73"/>
        <v>6.7938478062940931E-4</v>
      </c>
      <c r="J110" s="17">
        <f t="shared" si="74"/>
        <v>4.0792816265802475E-3</v>
      </c>
      <c r="K110" s="17">
        <f t="shared" si="75"/>
        <v>8.3625564428317922E-3</v>
      </c>
      <c r="L110" s="17">
        <f t="shared" si="80"/>
        <v>2.6658898721999589</v>
      </c>
      <c r="M110" s="17">
        <f t="shared" si="77"/>
        <v>4.7838946915075864</v>
      </c>
      <c r="N110" s="17">
        <f>SUM(M110:$M$119)</f>
        <v>36.407007815431975</v>
      </c>
      <c r="O110" s="17">
        <f t="shared" si="78"/>
        <v>37.897013650941943</v>
      </c>
    </row>
    <row r="111" spans="1:15" x14ac:dyDescent="0.25">
      <c r="A111" s="17">
        <v>50</v>
      </c>
      <c r="B111" s="17">
        <v>5</v>
      </c>
      <c r="C111" s="17">
        <f t="shared" si="68"/>
        <v>0.57126026617242787</v>
      </c>
      <c r="D111" s="17">
        <f t="shared" si="69"/>
        <v>0.98607815139327903</v>
      </c>
      <c r="E111" s="17">
        <f t="shared" si="79"/>
        <v>0.95232020739618817</v>
      </c>
      <c r="F111" s="17">
        <f t="shared" si="70"/>
        <v>1.3921848606720966E-2</v>
      </c>
      <c r="G111" s="17">
        <f t="shared" si="71"/>
        <v>5.3914480181613917E-3</v>
      </c>
      <c r="H111" s="17">
        <f t="shared" si="72"/>
        <v>1.1152647440943165E-3</v>
      </c>
      <c r="I111" s="17">
        <f t="shared" si="73"/>
        <v>7.7563682327524562E-4</v>
      </c>
      <c r="J111" s="17">
        <f t="shared" si="74"/>
        <v>6.6394990211900116E-3</v>
      </c>
      <c r="K111" s="17">
        <f t="shared" si="75"/>
        <v>1.3258057752490893E-2</v>
      </c>
      <c r="L111" s="17">
        <f t="shared" si="80"/>
        <v>2.679905799488663</v>
      </c>
      <c r="M111" s="17">
        <f t="shared" si="77"/>
        <v>4.7308410940793424</v>
      </c>
      <c r="N111" s="17">
        <f>SUM(M111:$M$119)</f>
        <v>31.62311312392438</v>
      </c>
      <c r="O111" s="17">
        <f t="shared" si="78"/>
        <v>33.206386757651153</v>
      </c>
    </row>
    <row r="112" spans="1:15" x14ac:dyDescent="0.25">
      <c r="A112" s="17">
        <v>55</v>
      </c>
      <c r="B112" s="17">
        <v>5</v>
      </c>
      <c r="C112" s="17">
        <f t="shared" si="68"/>
        <v>0.59386545031409377</v>
      </c>
      <c r="D112" s="17">
        <f t="shared" si="69"/>
        <v>0.97890286223061307</v>
      </c>
      <c r="E112" s="17">
        <f t="shared" si="79"/>
        <v>0.93906214964369727</v>
      </c>
      <c r="F112" s="17">
        <f t="shared" si="70"/>
        <v>2.1097137769386931E-2</v>
      </c>
      <c r="G112" s="17">
        <f t="shared" si="71"/>
        <v>8.974195587276532E-3</v>
      </c>
      <c r="H112" s="17">
        <f t="shared" si="72"/>
        <v>1.5565865479831877E-3</v>
      </c>
      <c r="I112" s="17">
        <f t="shared" si="73"/>
        <v>9.2487540590485912E-4</v>
      </c>
      <c r="J112" s="17">
        <f t="shared" si="74"/>
        <v>9.6414802282223534E-3</v>
      </c>
      <c r="K112" s="17">
        <f t="shared" si="75"/>
        <v>1.9811523545049781E-2</v>
      </c>
      <c r="L112" s="17">
        <f t="shared" si="80"/>
        <v>2.6924243665623075</v>
      </c>
      <c r="M112" s="17">
        <f t="shared" si="77"/>
        <v>4.6495941592246526</v>
      </c>
      <c r="N112" s="17">
        <f>SUM(M112:$M$119)</f>
        <v>26.892272029845039</v>
      </c>
      <c r="O112" s="17">
        <f t="shared" si="78"/>
        <v>28.637371914147124</v>
      </c>
    </row>
    <row r="113" spans="1:15" x14ac:dyDescent="0.25">
      <c r="A113" s="17">
        <v>60</v>
      </c>
      <c r="B113" s="17">
        <v>5</v>
      </c>
      <c r="C113" s="17">
        <f t="shared" si="68"/>
        <v>0.59980984761324851</v>
      </c>
      <c r="D113" s="17">
        <f t="shared" si="69"/>
        <v>0.96567126284524429</v>
      </c>
      <c r="E113" s="17">
        <f t="shared" si="79"/>
        <v>0.91925062609864749</v>
      </c>
      <c r="F113" s="17">
        <f t="shared" si="70"/>
        <v>3.4328737154755706E-2</v>
      </c>
      <c r="G113" s="17">
        <f t="shared" si="71"/>
        <v>1.4352718474128197E-2</v>
      </c>
      <c r="H113" s="17">
        <f t="shared" si="72"/>
        <v>2.3943932481698634E-3</v>
      </c>
      <c r="I113" s="17">
        <f t="shared" si="73"/>
        <v>9.6473896341415231E-4</v>
      </c>
      <c r="J113" s="17">
        <f t="shared" si="74"/>
        <v>1.6616886469043492E-2</v>
      </c>
      <c r="K113" s="17">
        <f t="shared" si="75"/>
        <v>3.1556713122685043E-2</v>
      </c>
      <c r="L113" s="17">
        <f t="shared" si="80"/>
        <v>2.6895499894285462</v>
      </c>
      <c r="M113" s="17">
        <f t="shared" si="77"/>
        <v>4.5233429223253294</v>
      </c>
      <c r="N113" s="17">
        <f>SUM(M113:$M$119)</f>
        <v>22.242677870620387</v>
      </c>
      <c r="O113" s="17">
        <f t="shared" si="78"/>
        <v>24.196532739955359</v>
      </c>
    </row>
    <row r="114" spans="1:15" x14ac:dyDescent="0.25">
      <c r="A114" s="17">
        <v>65</v>
      </c>
      <c r="B114" s="17">
        <v>5</v>
      </c>
      <c r="C114" s="17">
        <f t="shared" si="68"/>
        <v>0.60292521985343783</v>
      </c>
      <c r="D114" s="17">
        <f t="shared" si="69"/>
        <v>0.94533804828216073</v>
      </c>
      <c r="E114" s="17">
        <f t="shared" si="79"/>
        <v>0.88769391297596245</v>
      </c>
      <c r="F114" s="17">
        <f t="shared" si="70"/>
        <v>5.4661951717839274E-2</v>
      </c>
      <c r="G114" s="17">
        <f t="shared" si="71"/>
        <v>2.2724028604424872E-2</v>
      </c>
      <c r="H114" s="17">
        <f t="shared" si="72"/>
        <v>3.2493366677235546E-3</v>
      </c>
      <c r="I114" s="17">
        <f t="shared" si="73"/>
        <v>1.4678651915515976E-3</v>
      </c>
      <c r="J114" s="17">
        <f t="shared" si="74"/>
        <v>2.7220721254139248E-2</v>
      </c>
      <c r="K114" s="17">
        <f t="shared" si="75"/>
        <v>4.852308181131193E-2</v>
      </c>
      <c r="L114" s="17">
        <f t="shared" si="80"/>
        <v>2.6616743019627731</v>
      </c>
      <c r="M114" s="17">
        <f t="shared" si="77"/>
        <v>4.3250067957324587</v>
      </c>
      <c r="N114" s="17">
        <f>SUM(M114:$M$119)</f>
        <v>17.719334948295057</v>
      </c>
      <c r="O114" s="17">
        <f t="shared" si="78"/>
        <v>19.961086461538994</v>
      </c>
    </row>
    <row r="115" spans="1:15" x14ac:dyDescent="0.25">
      <c r="A115" s="17">
        <v>70</v>
      </c>
      <c r="B115" s="17">
        <v>5</v>
      </c>
      <c r="C115" s="17">
        <f t="shared" si="68"/>
        <v>0.6158404501342114</v>
      </c>
      <c r="D115" s="17">
        <f t="shared" si="69"/>
        <v>0.91752286854981036</v>
      </c>
      <c r="E115" s="17">
        <f t="shared" si="79"/>
        <v>0.83917083116465052</v>
      </c>
      <c r="F115" s="17">
        <f t="shared" si="70"/>
        <v>8.2477131450189645E-2</v>
      </c>
      <c r="G115" s="17">
        <f t="shared" si="71"/>
        <v>3.0508945412450091E-2</v>
      </c>
      <c r="H115" s="17">
        <f t="shared" si="72"/>
        <v>5.1752595569353249E-3</v>
      </c>
      <c r="I115" s="17">
        <f t="shared" si="73"/>
        <v>1.6381058565188029E-3</v>
      </c>
      <c r="J115" s="17">
        <f t="shared" si="74"/>
        <v>4.5154820624285427E-2</v>
      </c>
      <c r="K115" s="17">
        <f t="shared" si="75"/>
        <v>6.9212402951131735E-2</v>
      </c>
      <c r="L115" s="17">
        <f t="shared" si="80"/>
        <v>2.6528133605008506</v>
      </c>
      <c r="M115" s="17">
        <f t="shared" si="77"/>
        <v>4.0333997283287246</v>
      </c>
      <c r="N115" s="17">
        <f>SUM(M115:$M$119)</f>
        <v>13.394328152562599</v>
      </c>
      <c r="O115" s="17">
        <f t="shared" si="78"/>
        <v>15.961384327399898</v>
      </c>
    </row>
    <row r="116" spans="1:15" x14ac:dyDescent="0.25">
      <c r="A116" s="17">
        <v>75</v>
      </c>
      <c r="B116" s="17">
        <v>5</v>
      </c>
      <c r="C116" s="17">
        <f t="shared" si="68"/>
        <v>0.64778178861281555</v>
      </c>
      <c r="D116" s="17">
        <f t="shared" si="69"/>
        <v>0.87104412184754421</v>
      </c>
      <c r="E116" s="17">
        <f t="shared" si="79"/>
        <v>0.76995842821351879</v>
      </c>
      <c r="F116" s="17">
        <f t="shared" si="70"/>
        <v>0.12895587815245579</v>
      </c>
      <c r="G116" s="17">
        <f t="shared" si="71"/>
        <v>4.4330160146333952E-2</v>
      </c>
      <c r="H116" s="17">
        <f t="shared" si="72"/>
        <v>7.8633576319049395E-3</v>
      </c>
      <c r="I116" s="17">
        <f t="shared" si="73"/>
        <v>3.0996320116519079E-3</v>
      </c>
      <c r="J116" s="17">
        <f t="shared" si="74"/>
        <v>7.3662728362564989E-2</v>
      </c>
      <c r="K116" s="17">
        <f t="shared" si="75"/>
        <v>9.9290665251158927E-2</v>
      </c>
      <c r="L116" s="17">
        <f t="shared" si="80"/>
        <v>2.6497331032531153</v>
      </c>
      <c r="M116" s="17">
        <f t="shared" si="77"/>
        <v>3.6164325773718189</v>
      </c>
      <c r="N116" s="17">
        <f>SUM(M116:$M$119)</f>
        <v>9.3609284242338742</v>
      </c>
      <c r="O116" s="17">
        <f t="shared" si="78"/>
        <v>12.157706288056861</v>
      </c>
    </row>
    <row r="117" spans="1:15" x14ac:dyDescent="0.25">
      <c r="A117" s="17">
        <v>80</v>
      </c>
      <c r="B117" s="17">
        <v>5</v>
      </c>
      <c r="C117" s="17">
        <f t="shared" si="68"/>
        <v>0.65637815308543856</v>
      </c>
      <c r="D117" s="17">
        <f t="shared" si="69"/>
        <v>0.79039624686238552</v>
      </c>
      <c r="E117" s="17">
        <f t="shared" si="79"/>
        <v>0.67066776296235986</v>
      </c>
      <c r="F117" s="17">
        <f t="shared" si="70"/>
        <v>0.20960375313761448</v>
      </c>
      <c r="G117" s="17">
        <f t="shared" si="71"/>
        <v>5.8670967821920939E-2</v>
      </c>
      <c r="H117" s="17">
        <f t="shared" si="72"/>
        <v>1.3538247930948277E-2</v>
      </c>
      <c r="I117" s="17">
        <f t="shared" si="73"/>
        <v>5.3687235649866613E-3</v>
      </c>
      <c r="J117" s="17">
        <f t="shared" si="74"/>
        <v>0.13202581381975861</v>
      </c>
      <c r="K117" s="17">
        <f t="shared" si="75"/>
        <v>0.1405744802253186</v>
      </c>
      <c r="L117" s="17">
        <f t="shared" si="80"/>
        <v>3.1284798411812882</v>
      </c>
      <c r="M117" s="17">
        <f t="shared" si="77"/>
        <v>3.0902508412546532</v>
      </c>
      <c r="N117" s="17">
        <f>SUM(M117:$M$119)</f>
        <v>5.7444958468620557</v>
      </c>
      <c r="O117" s="17">
        <f t="shared" si="78"/>
        <v>8.5653376591241592</v>
      </c>
    </row>
    <row r="118" spans="1:15" x14ac:dyDescent="0.25">
      <c r="A118" s="17">
        <v>85</v>
      </c>
      <c r="B118" s="17">
        <v>5</v>
      </c>
      <c r="C118" s="17">
        <f t="shared" si="68"/>
        <v>0.70258819398970662</v>
      </c>
      <c r="D118" s="17">
        <f t="shared" si="69"/>
        <v>1.2698006323727815E-2</v>
      </c>
      <c r="E118" s="17">
        <f t="shared" si="79"/>
        <v>0.53009328273704126</v>
      </c>
      <c r="F118" s="17">
        <f t="shared" si="70"/>
        <v>0.98730199367627214</v>
      </c>
      <c r="G118" s="17">
        <f t="shared" si="71"/>
        <v>0.33415706788505128</v>
      </c>
      <c r="H118" s="17">
        <f t="shared" si="72"/>
        <v>0.1322869978183725</v>
      </c>
      <c r="I118" s="17">
        <f t="shared" si="73"/>
        <v>6.8015078355426167E-2</v>
      </c>
      <c r="J118" s="17">
        <f t="shared" si="74"/>
        <v>0.45284284961742188</v>
      </c>
      <c r="K118" s="17">
        <f t="shared" si="75"/>
        <v>0.52336215488068072</v>
      </c>
      <c r="L118" s="17">
        <f t="shared" si="80"/>
        <v>4.9467213448976075</v>
      </c>
      <c r="M118" s="17">
        <f t="shared" si="77"/>
        <v>2.6225823819416738</v>
      </c>
      <c r="N118" s="17">
        <f>SUM(M118:$M$119)</f>
        <v>2.6542450056074025</v>
      </c>
      <c r="O118" s="17">
        <f t="shared" si="78"/>
        <v>5.007128164127427</v>
      </c>
    </row>
    <row r="119" spans="1:15" x14ac:dyDescent="0.25">
      <c r="A119" s="17">
        <v>90</v>
      </c>
      <c r="B119" s="1">
        <v>10</v>
      </c>
      <c r="C119" s="17">
        <f t="shared" si="68"/>
        <v>0.9610750098942219</v>
      </c>
      <c r="D119" s="17">
        <f t="shared" si="69"/>
        <v>0</v>
      </c>
      <c r="E119" s="17">
        <f t="shared" si="79"/>
        <v>6.7311278563605866E-3</v>
      </c>
      <c r="F119" s="17">
        <f t="shared" si="70"/>
        <v>1</v>
      </c>
      <c r="G119" s="17">
        <f t="shared" si="71"/>
        <v>0.16631923383381639</v>
      </c>
      <c r="H119" s="17">
        <f t="shared" si="72"/>
        <v>0.3776752729856318</v>
      </c>
      <c r="I119" s="17">
        <f t="shared" si="73"/>
        <v>0.43606205920522351</v>
      </c>
      <c r="J119" s="17">
        <f t="shared" si="74"/>
        <v>1.9943433975328131E-2</v>
      </c>
      <c r="K119" s="17">
        <f t="shared" si="75"/>
        <v>6.7311278563605866E-3</v>
      </c>
      <c r="L119" s="17">
        <f>P23/C119</f>
        <v>4.7039105988469627</v>
      </c>
      <c r="M119" s="17">
        <f t="shared" si="77"/>
        <v>3.1662623665728598E-2</v>
      </c>
      <c r="N119" s="17">
        <f>SUM(M119:$M$119)</f>
        <v>3.1662623665728598E-2</v>
      </c>
      <c r="O119" s="17">
        <f t="shared" si="78"/>
        <v>4.7039105988469627</v>
      </c>
    </row>
    <row r="122" spans="1:15" x14ac:dyDescent="0.25">
      <c r="A122" s="23" t="s">
        <v>0</v>
      </c>
      <c r="B122" s="23" t="s">
        <v>1</v>
      </c>
      <c r="C122" s="23" t="s">
        <v>28</v>
      </c>
      <c r="D122" s="23"/>
      <c r="E122" s="23"/>
      <c r="F122" s="23"/>
      <c r="G122" s="23" t="s">
        <v>16</v>
      </c>
      <c r="H122" s="23"/>
      <c r="I122" s="23"/>
      <c r="J122" s="23"/>
      <c r="K122" s="23" t="s">
        <v>17</v>
      </c>
      <c r="L122" s="23"/>
      <c r="M122" s="23"/>
      <c r="N122" s="23"/>
      <c r="O122" s="23"/>
    </row>
    <row r="123" spans="1:15" x14ac:dyDescent="0.25">
      <c r="A123" s="23"/>
      <c r="B123" s="23"/>
      <c r="C123" s="3" t="s">
        <v>21</v>
      </c>
      <c r="D123" s="3" t="s">
        <v>22</v>
      </c>
      <c r="E123" s="3" t="s">
        <v>12</v>
      </c>
      <c r="F123" s="3" t="s">
        <v>11</v>
      </c>
      <c r="G123" s="3" t="s">
        <v>3</v>
      </c>
      <c r="H123" s="3" t="s">
        <v>4</v>
      </c>
      <c r="I123" s="3" t="s">
        <v>5</v>
      </c>
      <c r="J123" s="3" t="s">
        <v>7</v>
      </c>
      <c r="K123" s="3" t="s">
        <v>13</v>
      </c>
      <c r="L123" s="3" t="s">
        <v>10</v>
      </c>
      <c r="M123" s="3" t="s">
        <v>14</v>
      </c>
      <c r="N123" s="3" t="s">
        <v>15</v>
      </c>
      <c r="O123" s="3" t="s">
        <v>18</v>
      </c>
    </row>
    <row r="124" spans="1:15" x14ac:dyDescent="0.25">
      <c r="A124" s="17">
        <v>0</v>
      </c>
      <c r="B124" s="17">
        <v>1</v>
      </c>
      <c r="C124" s="17">
        <f>(AA27-Y27)/AA27</f>
        <v>0.98581318443843435</v>
      </c>
      <c r="D124" s="17">
        <f>(1-K4)^C124</f>
        <v>0.99902529291785902</v>
      </c>
      <c r="E124" s="17">
        <v>1</v>
      </c>
      <c r="F124" s="17">
        <f>1-D124</f>
        <v>9.7470708214097979E-4</v>
      </c>
      <c r="G124" s="17">
        <f>F124*V27/(AA27-Y27)</f>
        <v>4.909359654827928E-5</v>
      </c>
      <c r="H124" s="17">
        <f>F124*W27/(AA27-Y27)</f>
        <v>1.4727355697747159E-4</v>
      </c>
      <c r="I124" s="17">
        <f>F124*X27/(AA27-Y27)</f>
        <v>2.8050236566085773E-4</v>
      </c>
      <c r="J124" s="17">
        <f>F124*Z27/(AA27-Y27)</f>
        <v>4.9783756295437116E-4</v>
      </c>
      <c r="K124" s="17">
        <f>E124-E125</f>
        <v>9.7470708214097979E-4</v>
      </c>
      <c r="L124" s="17">
        <f>B124+C124*K4/F124*(J4-B124)</f>
        <v>0.49789104429598896</v>
      </c>
      <c r="M124" s="17">
        <f>E125*B124+K124*L124</f>
        <v>0.99951059084486893</v>
      </c>
      <c r="N124" s="17">
        <f>SUM(M124:$M$143)</f>
        <v>77.026058574204853</v>
      </c>
      <c r="O124" s="17">
        <f>N124/E124</f>
        <v>77.026058574204853</v>
      </c>
    </row>
    <row r="125" spans="1:15" x14ac:dyDescent="0.25">
      <c r="A125" s="17">
        <v>1</v>
      </c>
      <c r="B125" s="17">
        <v>4</v>
      </c>
      <c r="C125" s="17">
        <f t="shared" ref="C125:C143" si="81">(AA28-Y28)/AA28</f>
        <v>0.94521908158921797</v>
      </c>
      <c r="D125" s="17">
        <f t="shared" ref="D125:D143" si="82">(1-K5)^C125</f>
        <v>0.98951904600262808</v>
      </c>
      <c r="E125" s="17">
        <f>E124*D124</f>
        <v>0.99902529291785902</v>
      </c>
      <c r="F125" s="17">
        <f t="shared" ref="F125:F143" si="83">1-D125</f>
        <v>1.0480953997371922E-2</v>
      </c>
      <c r="G125" s="17">
        <f t="shared" ref="G125:G143" si="84">F125*V28/(AA28-Y28)</f>
        <v>3.2711328827806046E-4</v>
      </c>
      <c r="H125" s="17">
        <f t="shared" ref="H125:H143" si="85">F125*W28/(AA28-Y28)</f>
        <v>4.0907812299921876E-3</v>
      </c>
      <c r="I125" s="17">
        <f t="shared" ref="I125:I143" si="86">F125*X28/(AA28-Y28)</f>
        <v>1.8806665471333324E-3</v>
      </c>
      <c r="J125" s="17">
        <f t="shared" ref="J125:J143" si="87">F125*Z28/(AA28-Y28)</f>
        <v>4.182392931968342E-3</v>
      </c>
      <c r="K125" s="17">
        <f t="shared" ref="K125:K143" si="88">E125-E126</f>
        <v>1.0470738137283053E-2</v>
      </c>
      <c r="L125" s="17">
        <f t="shared" ref="L125:L126" si="89">B125+C125*K5/F125*(J5-B125)</f>
        <v>1.9941806351522859</v>
      </c>
      <c r="M125" s="17">
        <f t="shared" ref="M125:M143" si="90">E126*B125+K125*L125</f>
        <v>3.9750987623514242</v>
      </c>
      <c r="N125" s="17">
        <f>SUM(M125:$M$143)</f>
        <v>76.02654798335999</v>
      </c>
      <c r="O125" s="17">
        <f t="shared" ref="O125:O143" si="91">N125/E125</f>
        <v>76.100723897899329</v>
      </c>
    </row>
    <row r="126" spans="1:15" x14ac:dyDescent="0.25">
      <c r="A126" s="17">
        <v>5</v>
      </c>
      <c r="B126" s="17">
        <v>5</v>
      </c>
      <c r="C126" s="17">
        <f t="shared" si="81"/>
        <v>0.91938886055517555</v>
      </c>
      <c r="D126" s="17">
        <f t="shared" si="82"/>
        <v>0.99556862401888091</v>
      </c>
      <c r="E126" s="17">
        <f t="shared" ref="E126:E143" si="92">E125*D125</f>
        <v>0.98855455478057597</v>
      </c>
      <c r="F126" s="17">
        <f t="shared" si="83"/>
        <v>4.43137598111909E-3</v>
      </c>
      <c r="G126" s="17">
        <f t="shared" si="84"/>
        <v>1.4743084837940518E-4</v>
      </c>
      <c r="H126" s="17">
        <f t="shared" si="85"/>
        <v>1.4076257010297679E-3</v>
      </c>
      <c r="I126" s="17">
        <f t="shared" si="86"/>
        <v>1.0029807249895264E-3</v>
      </c>
      <c r="J126" s="17">
        <f t="shared" si="87"/>
        <v>1.8733387067203903E-3</v>
      </c>
      <c r="K126" s="17">
        <f t="shared" si="88"/>
        <v>4.3806569100804937E-3</v>
      </c>
      <c r="L126" s="17">
        <f t="shared" si="89"/>
        <v>2.4577555193317906</v>
      </c>
      <c r="M126" s="17">
        <f t="shared" si="90"/>
        <v>4.9316360730515267</v>
      </c>
      <c r="N126" s="17">
        <f>SUM(M126:$M$143)</f>
        <v>72.051449221008554</v>
      </c>
      <c r="O126" s="17">
        <f t="shared" si="91"/>
        <v>72.885658027241007</v>
      </c>
    </row>
    <row r="127" spans="1:15" x14ac:dyDescent="0.25">
      <c r="A127" s="17">
        <v>10</v>
      </c>
      <c r="B127" s="17">
        <v>5</v>
      </c>
      <c r="C127" s="17">
        <f t="shared" si="81"/>
        <v>0.83193442428499598</v>
      </c>
      <c r="D127" s="17">
        <f t="shared" si="82"/>
        <v>0.99786564664350708</v>
      </c>
      <c r="E127" s="17">
        <f t="shared" si="92"/>
        <v>0.98417389787049547</v>
      </c>
      <c r="F127" s="17">
        <f t="shared" si="83"/>
        <v>2.134353356492924E-3</v>
      </c>
      <c r="G127" s="17">
        <f t="shared" si="84"/>
        <v>1.0151963546292287E-4</v>
      </c>
      <c r="H127" s="17">
        <f t="shared" si="85"/>
        <v>7.5093090638093593E-4</v>
      </c>
      <c r="I127" s="17">
        <f t="shared" si="86"/>
        <v>5.8837866117537755E-4</v>
      </c>
      <c r="J127" s="17">
        <f t="shared" si="87"/>
        <v>6.9352415347368758E-4</v>
      </c>
      <c r="K127" s="17">
        <f t="shared" si="88"/>
        <v>2.1005748622926479E-3</v>
      </c>
      <c r="L127" s="17">
        <f>(-(5/24)*K126+(B128/2)*K127+(5/24)*K128)/K127</f>
        <v>2.2884491345018678</v>
      </c>
      <c r="M127" s="17">
        <f t="shared" si="90"/>
        <v>4.9151736737665841</v>
      </c>
      <c r="N127" s="17">
        <f>SUM(M127:$M$143)</f>
        <v>67.119813147957004</v>
      </c>
      <c r="O127" s="17">
        <f t="shared" si="91"/>
        <v>68.199139697961286</v>
      </c>
    </row>
    <row r="128" spans="1:15" x14ac:dyDescent="0.25">
      <c r="A128" s="17">
        <v>15</v>
      </c>
      <c r="B128" s="17">
        <v>5</v>
      </c>
      <c r="C128" s="17">
        <f t="shared" si="81"/>
        <v>0.70627716915898853</v>
      </c>
      <c r="D128" s="17">
        <f t="shared" si="82"/>
        <v>0.99771133133071987</v>
      </c>
      <c r="E128" s="17">
        <f t="shared" si="92"/>
        <v>0.98207332300820283</v>
      </c>
      <c r="F128" s="17">
        <f t="shared" si="83"/>
        <v>2.288668669280125E-3</v>
      </c>
      <c r="G128" s="17">
        <f t="shared" si="84"/>
        <v>1.0031384058749165E-4</v>
      </c>
      <c r="H128" s="17">
        <f t="shared" si="85"/>
        <v>7.7267602019847714E-4</v>
      </c>
      <c r="I128" s="17">
        <f t="shared" si="86"/>
        <v>6.6855826899765648E-4</v>
      </c>
      <c r="J128" s="17">
        <f t="shared" si="87"/>
        <v>7.4712053949649976E-4</v>
      </c>
      <c r="K128" s="17">
        <f t="shared" si="88"/>
        <v>2.2476404453046772E-3</v>
      </c>
      <c r="L128" s="17">
        <f t="shared" ref="L128:L143" si="93">(-(5/24)*K127+(B129/2)*K128+(5/24)*K129)/K128</f>
        <v>2.5278949576022218</v>
      </c>
      <c r="M128" s="17">
        <f t="shared" si="90"/>
        <v>4.9048102117626797</v>
      </c>
      <c r="N128" s="17">
        <f>SUM(M128:$M$143)</f>
        <v>62.204639474190444</v>
      </c>
      <c r="O128" s="17">
        <f t="shared" si="91"/>
        <v>63.340117297607193</v>
      </c>
    </row>
    <row r="129" spans="1:15" x14ac:dyDescent="0.25">
      <c r="A129" s="17">
        <v>20</v>
      </c>
      <c r="B129" s="17">
        <v>5</v>
      </c>
      <c r="C129" s="17">
        <f t="shared" si="81"/>
        <v>0.69318552562355507</v>
      </c>
      <c r="D129" s="17">
        <f t="shared" si="82"/>
        <v>0.99754902886025631</v>
      </c>
      <c r="E129" s="17">
        <f t="shared" si="92"/>
        <v>0.97982568256289815</v>
      </c>
      <c r="F129" s="17">
        <f t="shared" si="83"/>
        <v>2.4509711397436851E-3</v>
      </c>
      <c r="G129" s="17">
        <f t="shared" si="84"/>
        <v>2.2236434711998888E-4</v>
      </c>
      <c r="H129" s="17">
        <f t="shared" si="85"/>
        <v>9.4474347873122074E-4</v>
      </c>
      <c r="I129" s="17">
        <f t="shared" si="86"/>
        <v>7.1983228114150244E-4</v>
      </c>
      <c r="J129" s="17">
        <f t="shared" si="87"/>
        <v>5.6403103275097304E-4</v>
      </c>
      <c r="K129" s="17">
        <f t="shared" si="88"/>
        <v>2.4015244699413518E-3</v>
      </c>
      <c r="L129" s="17">
        <f t="shared" si="93"/>
        <v>2.5826896005880173</v>
      </c>
      <c r="M129" s="17">
        <f t="shared" si="90"/>
        <v>4.8933231827388592</v>
      </c>
      <c r="N129" s="17">
        <f>SUM(M129:$M$143)</f>
        <v>57.299829262427764</v>
      </c>
      <c r="O129" s="17">
        <f t="shared" si="91"/>
        <v>58.479615590959469</v>
      </c>
    </row>
    <row r="130" spans="1:15" x14ac:dyDescent="0.25">
      <c r="A130" s="17">
        <v>25</v>
      </c>
      <c r="B130" s="17">
        <v>5</v>
      </c>
      <c r="C130" s="17">
        <f t="shared" si="81"/>
        <v>0.75127604385069191</v>
      </c>
      <c r="D130" s="17">
        <f t="shared" si="82"/>
        <v>0.99672523981009997</v>
      </c>
      <c r="E130" s="17">
        <f t="shared" si="92"/>
        <v>0.9774241580929568</v>
      </c>
      <c r="F130" s="17">
        <f t="shared" si="83"/>
        <v>3.2747601899000278E-3</v>
      </c>
      <c r="G130" s="17">
        <f t="shared" si="84"/>
        <v>3.3205699640098305E-4</v>
      </c>
      <c r="H130" s="17">
        <f t="shared" si="85"/>
        <v>1.1501548829907131E-3</v>
      </c>
      <c r="I130" s="17">
        <f t="shared" si="86"/>
        <v>9.5279412735680032E-4</v>
      </c>
      <c r="J130" s="17">
        <f t="shared" si="87"/>
        <v>8.3975418315153133E-4</v>
      </c>
      <c r="K130" s="17">
        <f t="shared" si="88"/>
        <v>3.2008297215693204E-3</v>
      </c>
      <c r="L130" s="17">
        <f t="shared" si="93"/>
        <v>2.6232697781109713</v>
      </c>
      <c r="M130" s="17">
        <f t="shared" si="90"/>
        <v>4.879513281730409</v>
      </c>
      <c r="N130" s="17">
        <f>SUM(M130:$M$143)</f>
        <v>52.40650607968891</v>
      </c>
      <c r="O130" s="17">
        <f t="shared" si="91"/>
        <v>53.6169539557307</v>
      </c>
    </row>
    <row r="131" spans="1:15" x14ac:dyDescent="0.25">
      <c r="A131" s="17">
        <v>30</v>
      </c>
      <c r="B131" s="17">
        <v>5</v>
      </c>
      <c r="C131" s="17">
        <f t="shared" si="81"/>
        <v>0.83661309570102049</v>
      </c>
      <c r="D131" s="17">
        <f t="shared" si="82"/>
        <v>0.99559090910812353</v>
      </c>
      <c r="E131" s="17">
        <f t="shared" si="92"/>
        <v>0.97422332837138748</v>
      </c>
      <c r="F131" s="17">
        <f t="shared" si="83"/>
        <v>4.409090891876466E-3</v>
      </c>
      <c r="G131" s="17">
        <f t="shared" si="84"/>
        <v>7.289696140478243E-4</v>
      </c>
      <c r="H131" s="17">
        <f t="shared" si="85"/>
        <v>9.9753232463902267E-4</v>
      </c>
      <c r="I131" s="17">
        <f t="shared" si="86"/>
        <v>1.6785035889648402E-3</v>
      </c>
      <c r="J131" s="17">
        <f t="shared" si="87"/>
        <v>1.0040853642247789E-3</v>
      </c>
      <c r="K131" s="17">
        <f t="shared" si="88"/>
        <v>4.2954392037758415E-3</v>
      </c>
      <c r="L131" s="17">
        <f t="shared" si="93"/>
        <v>2.6737068502592063</v>
      </c>
      <c r="M131" s="17">
        <f t="shared" si="90"/>
        <v>4.8611241910620651</v>
      </c>
      <c r="N131" s="17">
        <f>SUM(M131:$M$143)</f>
        <v>47.526992797958499</v>
      </c>
      <c r="O131" s="17">
        <f t="shared" si="91"/>
        <v>48.784494698366068</v>
      </c>
    </row>
    <row r="132" spans="1:15" x14ac:dyDescent="0.25">
      <c r="A132" s="17">
        <v>35</v>
      </c>
      <c r="B132" s="17">
        <v>5</v>
      </c>
      <c r="C132" s="17">
        <f t="shared" si="81"/>
        <v>0.87213434658481004</v>
      </c>
      <c r="D132" s="17">
        <f t="shared" si="82"/>
        <v>0.99300738082981055</v>
      </c>
      <c r="E132" s="17">
        <f t="shared" si="92"/>
        <v>0.96992788916761163</v>
      </c>
      <c r="F132" s="17">
        <f t="shared" si="83"/>
        <v>6.9926191701894513E-3</v>
      </c>
      <c r="G132" s="17">
        <f t="shared" si="84"/>
        <v>1.1350697528948329E-3</v>
      </c>
      <c r="H132" s="17">
        <f t="shared" si="85"/>
        <v>1.2803693924959357E-3</v>
      </c>
      <c r="I132" s="17">
        <f t="shared" si="86"/>
        <v>2.9455853686190963E-3</v>
      </c>
      <c r="J132" s="17">
        <f t="shared" si="87"/>
        <v>1.6315946561795862E-3</v>
      </c>
      <c r="K132" s="17">
        <f t="shared" si="88"/>
        <v>6.7823363514948332E-3</v>
      </c>
      <c r="L132" s="17">
        <f t="shared" si="93"/>
        <v>2.6713080014615622</v>
      </c>
      <c r="M132" s="17">
        <f t="shared" si="90"/>
        <v>4.8338454734449359</v>
      </c>
      <c r="N132" s="17">
        <f>SUM(M132:$M$143)</f>
        <v>42.665868606896431</v>
      </c>
      <c r="O132" s="17">
        <f t="shared" si="91"/>
        <v>43.988701720405331</v>
      </c>
    </row>
    <row r="133" spans="1:15" x14ac:dyDescent="0.25">
      <c r="A133" s="17">
        <v>40</v>
      </c>
      <c r="B133" s="17">
        <v>5</v>
      </c>
      <c r="C133" s="17">
        <f t="shared" si="81"/>
        <v>0.91453843406561053</v>
      </c>
      <c r="D133" s="17">
        <f t="shared" si="82"/>
        <v>0.98974982762900099</v>
      </c>
      <c r="E133" s="17">
        <f t="shared" si="92"/>
        <v>0.9631455528161168</v>
      </c>
      <c r="F133" s="17">
        <f t="shared" si="83"/>
        <v>1.0250172370999011E-2</v>
      </c>
      <c r="G133" s="17">
        <f t="shared" si="84"/>
        <v>2.2138711107151936E-3</v>
      </c>
      <c r="H133" s="17">
        <f t="shared" si="85"/>
        <v>1.1708548066852373E-3</v>
      </c>
      <c r="I133" s="17">
        <f t="shared" si="86"/>
        <v>4.3973852526525345E-3</v>
      </c>
      <c r="J133" s="17">
        <f t="shared" si="87"/>
        <v>2.4680612009460455E-3</v>
      </c>
      <c r="K133" s="17">
        <f t="shared" si="88"/>
        <v>9.8724079347263238E-3</v>
      </c>
      <c r="L133" s="17">
        <f t="shared" si="93"/>
        <v>2.6481745864912187</v>
      </c>
      <c r="M133" s="17">
        <f t="shared" si="90"/>
        <v>4.7925095842071688</v>
      </c>
      <c r="N133" s="17">
        <f>SUM(M133:$M$143)</f>
        <v>37.832023133451493</v>
      </c>
      <c r="O133" s="17">
        <f t="shared" si="91"/>
        <v>39.279653031502249</v>
      </c>
    </row>
    <row r="134" spans="1:15" x14ac:dyDescent="0.25">
      <c r="A134" s="17">
        <v>45</v>
      </c>
      <c r="B134" s="17">
        <v>5</v>
      </c>
      <c r="C134" s="17">
        <f t="shared" si="81"/>
        <v>0.95531031976951164</v>
      </c>
      <c r="D134" s="17">
        <f t="shared" si="82"/>
        <v>0.98551939887330431</v>
      </c>
      <c r="E134" s="17">
        <f t="shared" si="92"/>
        <v>0.95327314488139048</v>
      </c>
      <c r="F134" s="17">
        <f t="shared" si="83"/>
        <v>1.4480601126695691E-2</v>
      </c>
      <c r="G134" s="17">
        <f t="shared" si="84"/>
        <v>3.0558942944774125E-3</v>
      </c>
      <c r="H134" s="17">
        <f t="shared" si="85"/>
        <v>8.7875406547767573E-4</v>
      </c>
      <c r="I134" s="17">
        <f t="shared" si="86"/>
        <v>6.4785493942242324E-3</v>
      </c>
      <c r="J134" s="17">
        <f t="shared" si="87"/>
        <v>4.0674033725163709E-3</v>
      </c>
      <c r="K134" s="17">
        <f t="shared" si="88"/>
        <v>1.3803968175818193E-2</v>
      </c>
      <c r="L134" s="17">
        <f t="shared" si="93"/>
        <v>2.6839265305298809</v>
      </c>
      <c r="M134" s="17">
        <f t="shared" si="90"/>
        <v>4.7343947199415295</v>
      </c>
      <c r="N134" s="17">
        <f>SUM(M134:$M$143)</f>
        <v>33.039513549244326</v>
      </c>
      <c r="O134" s="17">
        <f t="shared" si="91"/>
        <v>34.659020582558441</v>
      </c>
    </row>
    <row r="135" spans="1:15" x14ac:dyDescent="0.25">
      <c r="A135" s="17">
        <v>50</v>
      </c>
      <c r="B135" s="17">
        <v>5</v>
      </c>
      <c r="C135" s="17">
        <f t="shared" si="81"/>
        <v>0.96817301274893586</v>
      </c>
      <c r="D135" s="17">
        <f t="shared" si="82"/>
        <v>0.97651950148287769</v>
      </c>
      <c r="E135" s="17">
        <f t="shared" si="92"/>
        <v>0.93946917670557228</v>
      </c>
      <c r="F135" s="17">
        <f t="shared" si="83"/>
        <v>2.3480498517122306E-2</v>
      </c>
      <c r="G135" s="17">
        <f t="shared" si="84"/>
        <v>5.3653353752960656E-3</v>
      </c>
      <c r="H135" s="17">
        <f t="shared" si="85"/>
        <v>1.1098631321591326E-3</v>
      </c>
      <c r="I135" s="17">
        <f t="shared" si="86"/>
        <v>1.0397958372942455E-2</v>
      </c>
      <c r="J135" s="17">
        <f t="shared" si="87"/>
        <v>6.6073416367246531E-3</v>
      </c>
      <c r="K135" s="17">
        <f t="shared" si="88"/>
        <v>2.2059204610517358E-2</v>
      </c>
      <c r="L135" s="17">
        <f t="shared" si="93"/>
        <v>2.6673883397072342</v>
      </c>
      <c r="M135" s="17">
        <f t="shared" si="90"/>
        <v>4.6458903256365849</v>
      </c>
      <c r="N135" s="17">
        <f>SUM(M135:$M$143)</f>
        <v>28.305118829302796</v>
      </c>
      <c r="O135" s="17">
        <f t="shared" si="91"/>
        <v>30.128842468850429</v>
      </c>
    </row>
    <row r="136" spans="1:15" x14ac:dyDescent="0.25">
      <c r="A136" s="17">
        <v>55</v>
      </c>
      <c r="B136" s="17">
        <v>5</v>
      </c>
      <c r="C136" s="17">
        <f t="shared" si="81"/>
        <v>0.97396558929386556</v>
      </c>
      <c r="D136" s="17">
        <f t="shared" si="82"/>
        <v>0.96563396236919097</v>
      </c>
      <c r="E136" s="17">
        <f t="shared" si="92"/>
        <v>0.91740997209505493</v>
      </c>
      <c r="F136" s="17">
        <f t="shared" si="83"/>
        <v>3.4366037630809032E-2</v>
      </c>
      <c r="G136" s="17">
        <f t="shared" si="84"/>
        <v>8.9134513690015873E-3</v>
      </c>
      <c r="H136" s="17">
        <f t="shared" si="85"/>
        <v>1.5460503799094062E-3</v>
      </c>
      <c r="I136" s="17">
        <f t="shared" si="86"/>
        <v>1.4330316564671102E-2</v>
      </c>
      <c r="J136" s="17">
        <f t="shared" si="87"/>
        <v>9.5762193172269361E-3</v>
      </c>
      <c r="K136" s="17">
        <f t="shared" si="88"/>
        <v>3.1527745623898151E-2</v>
      </c>
      <c r="L136" s="17">
        <f t="shared" si="93"/>
        <v>2.6799902532155961</v>
      </c>
      <c r="M136" s="17">
        <f t="shared" si="90"/>
        <v>4.5139051833336916</v>
      </c>
      <c r="N136" s="17">
        <f>SUM(M136:$M$143)</f>
        <v>23.659228503666213</v>
      </c>
      <c r="O136" s="17">
        <f t="shared" si="91"/>
        <v>25.789155582903156</v>
      </c>
    </row>
    <row r="137" spans="1:15" x14ac:dyDescent="0.25">
      <c r="A137" s="17">
        <v>60</v>
      </c>
      <c r="B137" s="17">
        <v>5</v>
      </c>
      <c r="C137" s="17">
        <f t="shared" si="81"/>
        <v>0.98314357070510994</v>
      </c>
      <c r="D137" s="17">
        <f t="shared" si="82"/>
        <v>0.94435185587358472</v>
      </c>
      <c r="E137" s="17">
        <f t="shared" si="92"/>
        <v>0.88588222647115678</v>
      </c>
      <c r="F137" s="17">
        <f t="shared" si="83"/>
        <v>5.5648144126415278E-2</v>
      </c>
      <c r="G137" s="17">
        <f t="shared" si="84"/>
        <v>1.419461678418469E-2</v>
      </c>
      <c r="H137" s="17">
        <f t="shared" si="85"/>
        <v>2.3680179228538017E-3</v>
      </c>
      <c r="I137" s="17">
        <f t="shared" si="86"/>
        <v>2.2651665475489125E-2</v>
      </c>
      <c r="J137" s="17">
        <f t="shared" si="87"/>
        <v>1.6433843943887659E-2</v>
      </c>
      <c r="K137" s="17">
        <f t="shared" si="88"/>
        <v>4.9297701817696549E-2</v>
      </c>
      <c r="L137" s="17">
        <f t="shared" si="93"/>
        <v>2.6766179187256456</v>
      </c>
      <c r="M137" s="17">
        <f t="shared" si="90"/>
        <v>4.3148737353045421</v>
      </c>
      <c r="N137" s="17">
        <f>SUM(M137:$M$143)</f>
        <v>19.145323320332519</v>
      </c>
      <c r="O137" s="17">
        <f t="shared" si="91"/>
        <v>21.611589834685397</v>
      </c>
    </row>
    <row r="138" spans="1:15" x14ac:dyDescent="0.25">
      <c r="A138" s="17">
        <v>65</v>
      </c>
      <c r="B138" s="17">
        <v>5</v>
      </c>
      <c r="C138" s="17">
        <f t="shared" si="81"/>
        <v>0.98380934241243667</v>
      </c>
      <c r="D138" s="17">
        <f t="shared" si="82"/>
        <v>0.91235713854417133</v>
      </c>
      <c r="E138" s="17">
        <f t="shared" si="92"/>
        <v>0.83658452465346023</v>
      </c>
      <c r="F138" s="17">
        <f t="shared" si="83"/>
        <v>8.7642861455828669E-2</v>
      </c>
      <c r="G138" s="17">
        <f t="shared" si="84"/>
        <v>2.2328998756654804E-2</v>
      </c>
      <c r="H138" s="17">
        <f t="shared" si="85"/>
        <v>3.1928508662158678E-3</v>
      </c>
      <c r="I138" s="17">
        <f t="shared" si="86"/>
        <v>3.5373490008391739E-2</v>
      </c>
      <c r="J138" s="17">
        <f t="shared" si="87"/>
        <v>2.6747521824566259E-2</v>
      </c>
      <c r="K138" s="17">
        <f t="shared" si="88"/>
        <v>7.332066159029349E-2</v>
      </c>
      <c r="L138" s="17">
        <f t="shared" si="93"/>
        <v>2.6395981209156996</v>
      </c>
      <c r="M138" s="17">
        <f t="shared" si="90"/>
        <v>4.0098563958738689</v>
      </c>
      <c r="N138" s="17">
        <f>SUM(M138:$M$143)</f>
        <v>14.830449585027976</v>
      </c>
      <c r="O138" s="17">
        <f t="shared" si="91"/>
        <v>17.727377387444761</v>
      </c>
    </row>
    <row r="139" spans="1:15" x14ac:dyDescent="0.25">
      <c r="A139" s="17">
        <v>70</v>
      </c>
      <c r="B139" s="17">
        <v>5</v>
      </c>
      <c r="C139" s="17">
        <f t="shared" si="81"/>
        <v>0.98776858711853621</v>
      </c>
      <c r="D139" s="17">
        <f t="shared" si="82"/>
        <v>0.87104361391128104</v>
      </c>
      <c r="E139" s="17">
        <f t="shared" si="92"/>
        <v>0.76326386306316674</v>
      </c>
      <c r="F139" s="17">
        <f t="shared" si="83"/>
        <v>0.12895638608871896</v>
      </c>
      <c r="G139" s="17">
        <f t="shared" si="84"/>
        <v>2.9740584693925622E-2</v>
      </c>
      <c r="H139" s="17">
        <f t="shared" si="85"/>
        <v>5.0449218445706512E-3</v>
      </c>
      <c r="I139" s="17">
        <f t="shared" si="86"/>
        <v>5.0153272616894964E-2</v>
      </c>
      <c r="J139" s="17">
        <f t="shared" si="87"/>
        <v>4.4017606933327721E-2</v>
      </c>
      <c r="K139" s="17">
        <f t="shared" si="88"/>
        <v>9.8427749412740795E-2</v>
      </c>
      <c r="L139" s="17">
        <f t="shared" si="93"/>
        <v>2.6111410105239976</v>
      </c>
      <c r="M139" s="17">
        <f t="shared" si="90"/>
        <v>3.5811893013173166</v>
      </c>
      <c r="N139" s="17">
        <f>SUM(M139:$M$143)</f>
        <v>10.820593189154108</v>
      </c>
      <c r="O139" s="17">
        <f t="shared" si="91"/>
        <v>14.176739804932453</v>
      </c>
    </row>
    <row r="140" spans="1:15" x14ac:dyDescent="0.25">
      <c r="A140" s="17">
        <v>75</v>
      </c>
      <c r="B140" s="17">
        <v>5</v>
      </c>
      <c r="C140" s="17">
        <f t="shared" si="81"/>
        <v>0.98442967317724261</v>
      </c>
      <c r="D140" s="17">
        <f t="shared" si="82"/>
        <v>0.8107359321090335</v>
      </c>
      <c r="E140" s="17">
        <f t="shared" si="92"/>
        <v>0.66483611365042594</v>
      </c>
      <c r="F140" s="17">
        <f t="shared" si="83"/>
        <v>0.1892640678909665</v>
      </c>
      <c r="G140" s="17">
        <f t="shared" si="84"/>
        <v>4.2812477994470223E-2</v>
      </c>
      <c r="H140" s="17">
        <f t="shared" si="85"/>
        <v>7.5941486443382548E-3</v>
      </c>
      <c r="I140" s="17">
        <f t="shared" si="86"/>
        <v>6.7716621398933183E-2</v>
      </c>
      <c r="J140" s="17">
        <f t="shared" si="87"/>
        <v>7.1140819853224846E-2</v>
      </c>
      <c r="K140" s="17">
        <f t="shared" si="88"/>
        <v>0.12582958735030059</v>
      </c>
      <c r="L140" s="17">
        <f t="shared" si="93"/>
        <v>2.6020459417508639</v>
      </c>
      <c r="M140" s="17">
        <f t="shared" si="90"/>
        <v>3.0224469986176623</v>
      </c>
      <c r="N140" s="17">
        <f>SUM(M140:$M$143)</f>
        <v>7.2394038878367919</v>
      </c>
      <c r="O140" s="17">
        <f t="shared" si="91"/>
        <v>10.889005183679457</v>
      </c>
    </row>
    <row r="141" spans="1:15" x14ac:dyDescent="0.25">
      <c r="A141" s="17">
        <v>80</v>
      </c>
      <c r="B141" s="17">
        <v>5</v>
      </c>
      <c r="C141" s="17">
        <f t="shared" si="81"/>
        <v>0.98318773969806439</v>
      </c>
      <c r="D141" s="17">
        <f t="shared" si="82"/>
        <v>0.70304318118445241</v>
      </c>
      <c r="E141" s="17">
        <f t="shared" si="92"/>
        <v>0.53900652630012535</v>
      </c>
      <c r="F141" s="17">
        <f t="shared" si="83"/>
        <v>0.29695681881554759</v>
      </c>
      <c r="G141" s="17">
        <f t="shared" si="84"/>
        <v>5.549261144338425E-2</v>
      </c>
      <c r="H141" s="17">
        <f t="shared" si="85"/>
        <v>1.2804846416315964E-2</v>
      </c>
      <c r="I141" s="17">
        <f t="shared" si="86"/>
        <v>0.10378572312812592</v>
      </c>
      <c r="J141" s="17">
        <f t="shared" si="87"/>
        <v>0.12487363782772147</v>
      </c>
      <c r="K141" s="17">
        <f t="shared" si="88"/>
        <v>0.16006166337090399</v>
      </c>
      <c r="L141" s="17">
        <f t="shared" si="93"/>
        <v>2.8281175791529725</v>
      </c>
      <c r="M141" s="17">
        <f t="shared" si="90"/>
        <v>2.3473975185738256</v>
      </c>
      <c r="N141" s="17">
        <f>SUM(M141:$M$143)</f>
        <v>4.2169568892191291</v>
      </c>
      <c r="O141" s="17">
        <f t="shared" si="91"/>
        <v>7.8235729688940285</v>
      </c>
    </row>
    <row r="142" spans="1:15" x14ac:dyDescent="0.25">
      <c r="A142" s="17">
        <v>85</v>
      </c>
      <c r="B142" s="17">
        <v>5</v>
      </c>
      <c r="C142" s="17">
        <f t="shared" si="81"/>
        <v>0.95159881032158011</v>
      </c>
      <c r="D142" s="17">
        <f t="shared" si="82"/>
        <v>2.7018631913972614E-3</v>
      </c>
      <c r="E142" s="17">
        <f t="shared" si="92"/>
        <v>0.37894486292922136</v>
      </c>
      <c r="F142" s="17">
        <f t="shared" si="83"/>
        <v>0.99729813680860269</v>
      </c>
      <c r="G142" s="17">
        <f t="shared" si="84"/>
        <v>0.24921409565402441</v>
      </c>
      <c r="H142" s="17">
        <f t="shared" si="85"/>
        <v>9.8659545754191239E-2</v>
      </c>
      <c r="I142" s="17">
        <f t="shared" si="86"/>
        <v>0.31169463095347116</v>
      </c>
      <c r="J142" s="17">
        <f t="shared" si="87"/>
        <v>0.33772986444691572</v>
      </c>
      <c r="K142" s="17">
        <f t="shared" si="88"/>
        <v>0.37792100575250381</v>
      </c>
      <c r="L142" s="17">
        <f t="shared" si="93"/>
        <v>4.9123285665889824</v>
      </c>
      <c r="M142" s="17">
        <f t="shared" si="90"/>
        <v>1.8615914383556513</v>
      </c>
      <c r="N142" s="17">
        <f>SUM(M142:$M$143)</f>
        <v>1.8695593706453038</v>
      </c>
      <c r="O142" s="17">
        <f t="shared" si="91"/>
        <v>4.9335920698164912</v>
      </c>
    </row>
    <row r="143" spans="1:15" x14ac:dyDescent="0.25">
      <c r="A143" s="17">
        <v>90</v>
      </c>
      <c r="B143" s="1">
        <v>10</v>
      </c>
      <c r="C143" s="17">
        <f t="shared" si="81"/>
        <v>0.58091165213484497</v>
      </c>
      <c r="D143" s="17">
        <f t="shared" si="82"/>
        <v>0</v>
      </c>
      <c r="E143" s="17">
        <f t="shared" si="92"/>
        <v>1.0238571767175438E-3</v>
      </c>
      <c r="F143" s="17">
        <f t="shared" si="83"/>
        <v>1</v>
      </c>
      <c r="G143" s="17">
        <f t="shared" si="84"/>
        <v>0.27516276995822792</v>
      </c>
      <c r="H143" s="17">
        <f t="shared" si="85"/>
        <v>0.62483557592198724</v>
      </c>
      <c r="I143" s="17">
        <f t="shared" si="86"/>
        <v>6.7006729788822883E-2</v>
      </c>
      <c r="J143" s="17">
        <f t="shared" si="87"/>
        <v>3.299492433096185E-2</v>
      </c>
      <c r="K143" s="17">
        <f t="shared" si="88"/>
        <v>1.0238571767175438E-3</v>
      </c>
      <c r="L143" s="17">
        <f>P23/C143</f>
        <v>7.7822693153329627</v>
      </c>
      <c r="M143" s="17">
        <f t="shared" si="90"/>
        <v>7.967932289652379E-3</v>
      </c>
      <c r="N143" s="17">
        <f>SUM(M143:$M$143)</f>
        <v>7.967932289652379E-3</v>
      </c>
      <c r="O143" s="17">
        <f t="shared" si="91"/>
        <v>7.7822693153329618</v>
      </c>
    </row>
    <row r="146" spans="1:15" x14ac:dyDescent="0.25">
      <c r="A146" s="23" t="s">
        <v>0</v>
      </c>
      <c r="B146" s="23" t="s">
        <v>1</v>
      </c>
      <c r="C146" s="23" t="s">
        <v>29</v>
      </c>
      <c r="D146" s="23"/>
      <c r="E146" s="23"/>
      <c r="F146" s="23"/>
      <c r="G146" s="23" t="s">
        <v>16</v>
      </c>
      <c r="H146" s="23"/>
      <c r="I146" s="23"/>
      <c r="J146" s="23"/>
      <c r="K146" s="23" t="s">
        <v>17</v>
      </c>
      <c r="L146" s="23"/>
      <c r="M146" s="23"/>
      <c r="N146" s="23"/>
      <c r="O146" s="23"/>
    </row>
    <row r="147" spans="1:15" x14ac:dyDescent="0.25">
      <c r="A147" s="23"/>
      <c r="B147" s="23"/>
      <c r="C147" s="3" t="s">
        <v>21</v>
      </c>
      <c r="D147" s="3" t="s">
        <v>22</v>
      </c>
      <c r="E147" s="3" t="s">
        <v>12</v>
      </c>
      <c r="F147" s="3" t="s">
        <v>11</v>
      </c>
      <c r="G147" s="3" t="s">
        <v>3</v>
      </c>
      <c r="H147" s="3" t="s">
        <v>4</v>
      </c>
      <c r="I147" s="3" t="s">
        <v>5</v>
      </c>
      <c r="J147" s="3" t="s">
        <v>6</v>
      </c>
      <c r="K147" s="3" t="s">
        <v>13</v>
      </c>
      <c r="L147" s="3" t="s">
        <v>10</v>
      </c>
      <c r="M147" s="3" t="s">
        <v>14</v>
      </c>
      <c r="N147" s="3" t="s">
        <v>15</v>
      </c>
      <c r="O147" s="3" t="s">
        <v>18</v>
      </c>
    </row>
    <row r="148" spans="1:15" x14ac:dyDescent="0.25">
      <c r="A148" s="17">
        <v>0</v>
      </c>
      <c r="B148" s="17">
        <v>1</v>
      </c>
      <c r="C148" s="17">
        <f>(AA27-Z27)/AA27</f>
        <v>0.49648992783440815</v>
      </c>
      <c r="D148" s="17">
        <f>(1-K4)^C148</f>
        <v>0.9995089846846934</v>
      </c>
      <c r="E148" s="17">
        <v>1</v>
      </c>
      <c r="F148" s="17">
        <f>1-D148</f>
        <v>4.910153153065977E-4</v>
      </c>
      <c r="G148" s="17">
        <f>F148*V27/(AA27-Z27)</f>
        <v>4.9105478326164266E-5</v>
      </c>
      <c r="H148" s="17">
        <f>F148*W27/(AA27-Z27)</f>
        <v>1.4730920056065493E-4</v>
      </c>
      <c r="I148" s="17">
        <f>F148*X27/(AA27-Z27)</f>
        <v>2.8057025367557502E-4</v>
      </c>
      <c r="J148" s="17">
        <f>F148*Y27/(AA27-Z27)</f>
        <v>1.4030382744203493E-5</v>
      </c>
      <c r="K148" s="17">
        <f>E148-E149</f>
        <v>4.910153153065977E-4</v>
      </c>
      <c r="L148" s="17">
        <f>B148+C148*K4/F148*(J4-B148)</f>
        <v>0.49801253679110558</v>
      </c>
      <c r="M148" s="17">
        <f>E149*B148+K148*L148</f>
        <v>0.99975351646747257</v>
      </c>
      <c r="N148" s="17">
        <f>SUM(M148:$M$167)</f>
        <v>79.250051775519097</v>
      </c>
      <c r="O148" s="17">
        <f>N148/E148</f>
        <v>79.250051775519097</v>
      </c>
    </row>
    <row r="149" spans="1:15" x14ac:dyDescent="0.25">
      <c r="A149" s="17">
        <v>1</v>
      </c>
      <c r="B149" s="17">
        <v>4</v>
      </c>
      <c r="C149" s="17">
        <f t="shared" ref="C149:C167" si="94">(AA28-Z28)/AA28</f>
        <v>0.62281318981157352</v>
      </c>
      <c r="D149" s="17">
        <f t="shared" ref="D149:D167" si="95">(1-K5)^C149</f>
        <v>0.99308160444579885</v>
      </c>
      <c r="E149" s="17">
        <f>E148*D148</f>
        <v>0.9995089846846934</v>
      </c>
      <c r="F149" s="17">
        <f t="shared" ref="F149:F167" si="96">1-D149</f>
        <v>6.918395554201151E-3</v>
      </c>
      <c r="G149" s="17">
        <f t="shared" ref="G149:G167" si="97">F149*V28/(AA28-Z28)</f>
        <v>3.2770075335817071E-4</v>
      </c>
      <c r="H149" s="17">
        <f t="shared" ref="H149:H167" si="98">F149*W28/(AA28-Z28)</f>
        <v>4.0981278930875371E-3</v>
      </c>
      <c r="I149" s="17">
        <f t="shared" ref="I149:I167" si="99">F149*X28/(AA28-Z28)</f>
        <v>1.8840440495563866E-3</v>
      </c>
      <c r="J149" s="17">
        <f t="shared" ref="J149:J167" si="100">F149*Y28/(AA28-Z28)</f>
        <v>6.0852285819905719E-4</v>
      </c>
      <c r="K149" s="17">
        <f t="shared" ref="K149:K167" si="101">E149-E150</f>
        <v>6.9149985160267269E-3</v>
      </c>
      <c r="L149" s="17">
        <f t="shared" ref="L149:L150" si="102">B149+C149*K5/F149*(J5-B149)</f>
        <v>1.997776442674184</v>
      </c>
      <c r="M149" s="17">
        <f t="shared" ref="M149:M167" si="103">E150*B149+K149*L149</f>
        <v>3.9841905658111116</v>
      </c>
      <c r="N149" s="17">
        <f>SUM(M149:$M$167)</f>
        <v>78.250298259051618</v>
      </c>
      <c r="O149" s="17">
        <f t="shared" ref="O149:O167" si="104">N149/E149</f>
        <v>78.288739229029119</v>
      </c>
    </row>
    <row r="150" spans="1:15" x14ac:dyDescent="0.25">
      <c r="A150" s="17">
        <v>5</v>
      </c>
      <c r="B150" s="17">
        <v>5</v>
      </c>
      <c r="C150" s="17">
        <f t="shared" si="94"/>
        <v>0.61133364752981012</v>
      </c>
      <c r="D150" s="17">
        <f t="shared" si="95"/>
        <v>0.99705123203802448</v>
      </c>
      <c r="E150" s="17">
        <f t="shared" ref="E150:E167" si="105">E149*D149</f>
        <v>0.99259398616866668</v>
      </c>
      <c r="F150" s="17">
        <f t="shared" si="96"/>
        <v>2.948767961975518E-3</v>
      </c>
      <c r="G150" s="17">
        <f t="shared" si="97"/>
        <v>1.4754051743963895E-4</v>
      </c>
      <c r="H150" s="17">
        <f t="shared" si="98"/>
        <v>1.4086727884574653E-3</v>
      </c>
      <c r="I150" s="17">
        <f t="shared" si="99"/>
        <v>1.0037268100507692E-3</v>
      </c>
      <c r="J150" s="17">
        <f t="shared" si="100"/>
        <v>3.8882784602764465E-4</v>
      </c>
      <c r="K150" s="17">
        <f t="shared" si="101"/>
        <v>2.9269293456637424E-3</v>
      </c>
      <c r="L150" s="17">
        <f t="shared" si="102"/>
        <v>2.4596452074521631</v>
      </c>
      <c r="M150" s="17">
        <f t="shared" si="103"/>
        <v>4.9555344918526272</v>
      </c>
      <c r="N150" s="17">
        <f>SUM(M150:$M$167)</f>
        <v>74.266107693240514</v>
      </c>
      <c r="O150" s="17">
        <f t="shared" si="104"/>
        <v>74.820227331722762</v>
      </c>
    </row>
    <row r="151" spans="1:15" x14ac:dyDescent="0.25">
      <c r="A151" s="17">
        <v>10</v>
      </c>
      <c r="B151" s="17">
        <v>5</v>
      </c>
      <c r="C151" s="17">
        <f t="shared" si="94"/>
        <v>0.72967614964378824</v>
      </c>
      <c r="D151" s="17">
        <f t="shared" si="95"/>
        <v>0.99812774763882572</v>
      </c>
      <c r="E151" s="17">
        <f t="shared" si="105"/>
        <v>0.98966705682300293</v>
      </c>
      <c r="F151" s="17">
        <f t="shared" si="96"/>
        <v>1.8722523611742758E-3</v>
      </c>
      <c r="G151" s="17">
        <f t="shared" si="97"/>
        <v>1.0153296278685336E-4</v>
      </c>
      <c r="H151" s="17">
        <f t="shared" si="98"/>
        <v>7.5102948730464711E-4</v>
      </c>
      <c r="I151" s="17">
        <f t="shared" si="99"/>
        <v>5.8845590251864596E-4</v>
      </c>
      <c r="J151" s="17">
        <f t="shared" si="100"/>
        <v>4.3123400856412951E-4</v>
      </c>
      <c r="K151" s="17">
        <f t="shared" si="101"/>
        <v>1.8529064839132303E-3</v>
      </c>
      <c r="L151" s="17">
        <f>(-(5/24)*K150+(B152/2)*K151+(5/24)*K152)/K151</f>
        <v>2.4478052526897711</v>
      </c>
      <c r="M151" s="17">
        <f t="shared" si="103"/>
        <v>4.9436063059195137</v>
      </c>
      <c r="N151" s="17">
        <f>SUM(M151:$M$167)</f>
        <v>69.310573201387896</v>
      </c>
      <c r="O151" s="17">
        <f t="shared" si="104"/>
        <v>70.034232950914273</v>
      </c>
    </row>
    <row r="152" spans="1:15" x14ac:dyDescent="0.25">
      <c r="A152" s="17">
        <v>15</v>
      </c>
      <c r="B152" s="17">
        <v>5</v>
      </c>
      <c r="C152" s="17">
        <f t="shared" si="94"/>
        <v>0.76944055435420533</v>
      </c>
      <c r="D152" s="17">
        <f t="shared" si="95"/>
        <v>0.99750690773828743</v>
      </c>
      <c r="E152" s="17">
        <f t="shared" si="105"/>
        <v>0.9878141503390897</v>
      </c>
      <c r="F152" s="17">
        <f t="shared" si="96"/>
        <v>2.4930922617125706E-3</v>
      </c>
      <c r="G152" s="17">
        <f t="shared" si="97"/>
        <v>1.0030356738306149E-4</v>
      </c>
      <c r="H152" s="17">
        <f t="shared" si="98"/>
        <v>7.7259688995416317E-4</v>
      </c>
      <c r="I152" s="17">
        <f t="shared" si="99"/>
        <v>6.6848980151868592E-4</v>
      </c>
      <c r="J152" s="17">
        <f t="shared" si="100"/>
        <v>9.5170200285665991E-4</v>
      </c>
      <c r="K152" s="17">
        <f t="shared" si="101"/>
        <v>2.4627118142205306E-3</v>
      </c>
      <c r="L152" s="17">
        <f t="shared" ref="L152:L165" si="106">(-(5/24)*K151+(B153/2)*K152+(5/24)*K153)/K152</f>
        <v>2.5909038147543084</v>
      </c>
      <c r="M152" s="17">
        <f t="shared" si="103"/>
        <v>4.9331378420584509</v>
      </c>
      <c r="N152" s="17">
        <f>SUM(M152:$M$167)</f>
        <v>64.36696689546838</v>
      </c>
      <c r="O152" s="17">
        <f t="shared" si="104"/>
        <v>65.161009156806429</v>
      </c>
    </row>
    <row r="153" spans="1:15" x14ac:dyDescent="0.25">
      <c r="A153" s="17">
        <v>20</v>
      </c>
      <c r="B153" s="17">
        <v>5</v>
      </c>
      <c r="C153" s="17">
        <f t="shared" si="94"/>
        <v>0.84048031347020791</v>
      </c>
      <c r="D153" s="17">
        <f t="shared" si="95"/>
        <v>0.99702899708417636</v>
      </c>
      <c r="E153" s="17">
        <f t="shared" si="105"/>
        <v>0.98535143852486917</v>
      </c>
      <c r="F153" s="17">
        <f t="shared" si="96"/>
        <v>2.9710029158236395E-3</v>
      </c>
      <c r="G153" s="17">
        <f t="shared" si="97"/>
        <v>2.2230640546611099E-4</v>
      </c>
      <c r="H153" s="17">
        <f t="shared" si="98"/>
        <v>9.4449730617542646E-4</v>
      </c>
      <c r="I153" s="17">
        <f t="shared" si="99"/>
        <v>7.1964471387442818E-4</v>
      </c>
      <c r="J153" s="17">
        <f t="shared" si="100"/>
        <v>1.084554490307674E-3</v>
      </c>
      <c r="K153" s="17">
        <f t="shared" si="101"/>
        <v>2.9274819969683508E-3</v>
      </c>
      <c r="L153" s="17">
        <f t="shared" si="106"/>
        <v>2.5707511135809877</v>
      </c>
      <c r="M153" s="17">
        <f t="shared" si="103"/>
        <v>4.9196456102431982</v>
      </c>
      <c r="N153" s="17">
        <f>SUM(M153:$M$167)</f>
        <v>59.433829053409916</v>
      </c>
      <c r="O153" s="17">
        <f t="shared" si="104"/>
        <v>60.317392079303154</v>
      </c>
    </row>
    <row r="154" spans="1:15" x14ac:dyDescent="0.25">
      <c r="A154" s="17">
        <v>25</v>
      </c>
      <c r="B154" s="17">
        <v>5</v>
      </c>
      <c r="C154" s="17">
        <f t="shared" si="94"/>
        <v>0.80734858006674026</v>
      </c>
      <c r="D154" s="17">
        <f t="shared" si="95"/>
        <v>0.99648125401934184</v>
      </c>
      <c r="E154" s="17">
        <f t="shared" si="105"/>
        <v>0.98242395652790082</v>
      </c>
      <c r="F154" s="17">
        <f t="shared" si="96"/>
        <v>3.5187459806581556E-3</v>
      </c>
      <c r="G154" s="17">
        <f t="shared" si="97"/>
        <v>3.3201637527483782E-4</v>
      </c>
      <c r="H154" s="17">
        <f t="shared" si="98"/>
        <v>1.1500141824872005E-3</v>
      </c>
      <c r="I154" s="17">
        <f t="shared" si="99"/>
        <v>9.5267757034743961E-4</v>
      </c>
      <c r="J154" s="17">
        <f t="shared" si="100"/>
        <v>1.0840378525486776E-3</v>
      </c>
      <c r="K154" s="17">
        <f t="shared" si="101"/>
        <v>3.4569003483347904E-3</v>
      </c>
      <c r="L154" s="17">
        <f t="shared" si="106"/>
        <v>2.5752824381917505</v>
      </c>
      <c r="M154" s="17">
        <f t="shared" si="103"/>
        <v>4.9037377756554754</v>
      </c>
      <c r="N154" s="17">
        <f>SUM(M154:$M$167)</f>
        <v>54.514183443166722</v>
      </c>
      <c r="O154" s="17">
        <f t="shared" si="104"/>
        <v>55.489468758306401</v>
      </c>
    </row>
    <row r="155" spans="1:15" x14ac:dyDescent="0.25">
      <c r="A155" s="17">
        <v>30</v>
      </c>
      <c r="B155" s="17">
        <v>5</v>
      </c>
      <c r="C155" s="17">
        <f t="shared" si="94"/>
        <v>0.80947751236884347</v>
      </c>
      <c r="D155" s="17">
        <f t="shared" si="95"/>
        <v>0.99573361266113602</v>
      </c>
      <c r="E155" s="17">
        <f t="shared" si="105"/>
        <v>0.97896705617956603</v>
      </c>
      <c r="F155" s="17">
        <f t="shared" si="96"/>
        <v>4.266387338863975E-3</v>
      </c>
      <c r="G155" s="17">
        <f t="shared" si="97"/>
        <v>7.2902181794768913E-4</v>
      </c>
      <c r="H155" s="17">
        <f t="shared" si="98"/>
        <v>9.9760376119355644E-4</v>
      </c>
      <c r="I155" s="17">
        <f t="shared" si="99"/>
        <v>1.6786237921003241E-3</v>
      </c>
      <c r="J155" s="17">
        <f t="shared" si="100"/>
        <v>8.6113796762240504E-4</v>
      </c>
      <c r="K155" s="17">
        <f t="shared" si="101"/>
        <v>4.1766526536494153E-3</v>
      </c>
      <c r="L155" s="17">
        <f t="shared" si="106"/>
        <v>2.6381801525317203</v>
      </c>
      <c r="M155" s="17">
        <f t="shared" si="103"/>
        <v>4.8849707797644601</v>
      </c>
      <c r="N155" s="17">
        <f>SUM(M155:$M$167)</f>
        <v>49.610445667511236</v>
      </c>
      <c r="O155" s="17">
        <f t="shared" si="104"/>
        <v>50.676317813100638</v>
      </c>
    </row>
    <row r="156" spans="1:15" x14ac:dyDescent="0.25">
      <c r="A156" s="17">
        <v>35</v>
      </c>
      <c r="B156" s="17">
        <v>5</v>
      </c>
      <c r="C156" s="17">
        <f t="shared" si="94"/>
        <v>0.7965040416579845</v>
      </c>
      <c r="D156" s="17">
        <f t="shared" si="95"/>
        <v>0.99361183006169695</v>
      </c>
      <c r="E156" s="17">
        <f t="shared" si="105"/>
        <v>0.97479040352591662</v>
      </c>
      <c r="F156" s="17">
        <f t="shared" si="96"/>
        <v>6.3881699383030455E-3</v>
      </c>
      <c r="G156" s="17">
        <f t="shared" si="97"/>
        <v>1.1354147755327671E-3</v>
      </c>
      <c r="H156" s="17">
        <f t="shared" si="98"/>
        <v>1.2807585812873758E-3</v>
      </c>
      <c r="I156" s="17">
        <f t="shared" si="99"/>
        <v>2.9464807264872358E-3</v>
      </c>
      <c r="J156" s="17">
        <f t="shared" si="100"/>
        <v>1.0255158549956672E-3</v>
      </c>
      <c r="K156" s="17">
        <f t="shared" si="101"/>
        <v>6.2271267519505846E-3</v>
      </c>
      <c r="L156" s="17">
        <f t="shared" si="106"/>
        <v>2.643691722215713</v>
      </c>
      <c r="M156" s="17">
        <f t="shared" si="103"/>
        <v>4.8592789873171496</v>
      </c>
      <c r="N156" s="17">
        <f>SUM(M156:$M$167)</f>
        <v>44.725474887746792</v>
      </c>
      <c r="O156" s="17">
        <f t="shared" si="104"/>
        <v>45.882145254990377</v>
      </c>
    </row>
    <row r="157" spans="1:15" x14ac:dyDescent="0.25">
      <c r="A157" s="17">
        <v>40</v>
      </c>
      <c r="B157" s="17">
        <v>5</v>
      </c>
      <c r="C157" s="17">
        <f t="shared" si="94"/>
        <v>0.77979523229507408</v>
      </c>
      <c r="D157" s="17">
        <f t="shared" si="95"/>
        <v>0.99125340761876279</v>
      </c>
      <c r="E157" s="17">
        <f t="shared" si="105"/>
        <v>0.96856327677396603</v>
      </c>
      <c r="F157" s="17">
        <f t="shared" si="96"/>
        <v>8.7465923812372059E-3</v>
      </c>
      <c r="G157" s="17">
        <f t="shared" si="97"/>
        <v>2.2155494005350607E-3</v>
      </c>
      <c r="H157" s="17">
        <f t="shared" si="98"/>
        <v>1.1717424074552604E-3</v>
      </c>
      <c r="I157" s="17">
        <f t="shared" si="99"/>
        <v>4.4007188193032039E-3</v>
      </c>
      <c r="J157" s="17">
        <f t="shared" si="100"/>
        <v>9.5858175394368029E-4</v>
      </c>
      <c r="K157" s="17">
        <f t="shared" si="101"/>
        <v>8.4716281773773439E-3</v>
      </c>
      <c r="L157" s="17">
        <f t="shared" si="106"/>
        <v>2.6091640438423651</v>
      </c>
      <c r="M157" s="17">
        <f t="shared" si="103"/>
        <v>4.8225621106161576</v>
      </c>
      <c r="N157" s="17">
        <f>SUM(M157:$M$167)</f>
        <v>39.866195900429638</v>
      </c>
      <c r="O157" s="17">
        <f t="shared" si="104"/>
        <v>41.160135694194018</v>
      </c>
    </row>
    <row r="158" spans="1:15" x14ac:dyDescent="0.25">
      <c r="A158" s="17">
        <v>45</v>
      </c>
      <c r="B158" s="17">
        <v>5</v>
      </c>
      <c r="C158" s="17">
        <f t="shared" si="94"/>
        <v>0.73166635953621761</v>
      </c>
      <c r="D158" s="17">
        <f t="shared" si="95"/>
        <v>0.9888904842798657</v>
      </c>
      <c r="E158" s="17">
        <f t="shared" si="105"/>
        <v>0.96009164859658869</v>
      </c>
      <c r="F158" s="17">
        <f t="shared" si="96"/>
        <v>1.11095157201343E-2</v>
      </c>
      <c r="G158" s="17">
        <f t="shared" si="97"/>
        <v>3.0611051374098267E-3</v>
      </c>
      <c r="H158" s="17">
        <f t="shared" si="98"/>
        <v>8.8025249735069555E-4</v>
      </c>
      <c r="I158" s="17">
        <f t="shared" si="99"/>
        <v>6.4895964724507923E-3</v>
      </c>
      <c r="J158" s="17">
        <f t="shared" si="100"/>
        <v>6.7856161292298618E-4</v>
      </c>
      <c r="K158" s="17">
        <f t="shared" si="101"/>
        <v>1.0666153262853473E-2</v>
      </c>
      <c r="L158" s="17">
        <f t="shared" si="106"/>
        <v>2.6627106364583542</v>
      </c>
      <c r="M158" s="17">
        <f t="shared" si="103"/>
        <v>4.7755283564117708</v>
      </c>
      <c r="N158" s="17">
        <f>SUM(M158:$M$167)</f>
        <v>35.043633789813477</v>
      </c>
      <c r="O158" s="17">
        <f t="shared" si="104"/>
        <v>36.500300613007532</v>
      </c>
    </row>
    <row r="159" spans="1:15" x14ac:dyDescent="0.25">
      <c r="A159" s="17">
        <v>50</v>
      </c>
      <c r="B159" s="17">
        <v>5</v>
      </c>
      <c r="C159" s="17">
        <f t="shared" si="94"/>
        <v>0.72755902716356835</v>
      </c>
      <c r="D159" s="17">
        <f t="shared" si="95"/>
        <v>0.9823029696668456</v>
      </c>
      <c r="E159" s="17">
        <f t="shared" si="105"/>
        <v>0.94942549533373521</v>
      </c>
      <c r="F159" s="17">
        <f t="shared" si="96"/>
        <v>1.7697030333154395E-2</v>
      </c>
      <c r="G159" s="17">
        <f t="shared" si="97"/>
        <v>5.3811450063394944E-3</v>
      </c>
      <c r="H159" s="17">
        <f t="shared" si="98"/>
        <v>1.1131334825474663E-3</v>
      </c>
      <c r="I159" s="17">
        <f t="shared" si="99"/>
        <v>1.0428597256438545E-2</v>
      </c>
      <c r="J159" s="17">
        <f t="shared" si="100"/>
        <v>7.7415458782888983E-4</v>
      </c>
      <c r="K159" s="17">
        <f t="shared" si="101"/>
        <v>1.68020117899913E-2</v>
      </c>
      <c r="L159" s="17">
        <f t="shared" si="106"/>
        <v>2.6663422088918578</v>
      </c>
      <c r="M159" s="17">
        <f t="shared" si="103"/>
        <v>4.7079173309486722</v>
      </c>
      <c r="N159" s="17">
        <f>SUM(M159:$M$167)</f>
        <v>30.268105433401704</v>
      </c>
      <c r="O159" s="17">
        <f t="shared" si="104"/>
        <v>31.880443049153719</v>
      </c>
    </row>
    <row r="160" spans="1:15" x14ac:dyDescent="0.25">
      <c r="A160" s="17">
        <v>55</v>
      </c>
      <c r="B160" s="17">
        <v>5</v>
      </c>
      <c r="C160" s="17">
        <f t="shared" si="94"/>
        <v>0.7286010045525676</v>
      </c>
      <c r="D160" s="17">
        <f t="shared" si="95"/>
        <v>0.97417865225179046</v>
      </c>
      <c r="E160" s="17">
        <f t="shared" si="105"/>
        <v>0.93262348354374391</v>
      </c>
      <c r="F160" s="17">
        <f t="shared" si="96"/>
        <v>2.5821347748209544E-2</v>
      </c>
      <c r="G160" s="17">
        <f t="shared" si="97"/>
        <v>8.952600236580786E-3</v>
      </c>
      <c r="H160" s="17">
        <f t="shared" si="98"/>
        <v>1.5528408047502636E-3</v>
      </c>
      <c r="I160" s="17">
        <f t="shared" si="99"/>
        <v>1.4393256905324036E-2</v>
      </c>
      <c r="J160" s="17">
        <f t="shared" si="100"/>
        <v>9.2264980155445887E-4</v>
      </c>
      <c r="K160" s="17">
        <f t="shared" si="101"/>
        <v>2.4081595286729596E-2</v>
      </c>
      <c r="L160" s="17">
        <f t="shared" si="106"/>
        <v>2.6728676183282856</v>
      </c>
      <c r="M160" s="17">
        <f t="shared" si="103"/>
        <v>4.6070763575246589</v>
      </c>
      <c r="N160" s="17">
        <f>SUM(M160:$M$167)</f>
        <v>25.560188102453033</v>
      </c>
      <c r="O160" s="17">
        <f t="shared" si="104"/>
        <v>27.406760127174252</v>
      </c>
    </row>
    <row r="161" spans="1:15" x14ac:dyDescent="0.25">
      <c r="A161" s="17">
        <v>60</v>
      </c>
      <c r="B161" s="17">
        <v>5</v>
      </c>
      <c r="C161" s="17">
        <f t="shared" si="94"/>
        <v>0.7096609730829303</v>
      </c>
      <c r="D161" s="17">
        <f t="shared" si="95"/>
        <v>0.95951307608962322</v>
      </c>
      <c r="E161" s="17">
        <f t="shared" si="105"/>
        <v>0.90854188825701432</v>
      </c>
      <c r="F161" s="17">
        <f t="shared" si="96"/>
        <v>4.0486923910376782E-2</v>
      </c>
      <c r="G161" s="17">
        <f t="shared" si="97"/>
        <v>1.4307171717662629E-2</v>
      </c>
      <c r="H161" s="17">
        <f t="shared" si="98"/>
        <v>2.3867949073848906E-3</v>
      </c>
      <c r="I161" s="17">
        <f t="shared" si="99"/>
        <v>2.2831279813764104E-2</v>
      </c>
      <c r="J161" s="17">
        <f t="shared" si="100"/>
        <v>9.6167747156515691E-4</v>
      </c>
      <c r="K161" s="17">
        <f t="shared" si="101"/>
        <v>3.6784066299251794E-2</v>
      </c>
      <c r="L161" s="17">
        <f t="shared" si="106"/>
        <v>2.6754417969569504</v>
      </c>
      <c r="M161" s="17">
        <f t="shared" si="103"/>
        <v>4.4572027382278661</v>
      </c>
      <c r="N161" s="17">
        <f>SUM(M161:$M$167)</f>
        <v>20.953111744928375</v>
      </c>
      <c r="O161" s="17">
        <f t="shared" si="104"/>
        <v>23.062350801596747</v>
      </c>
    </row>
    <row r="162" spans="1:15" x14ac:dyDescent="0.25">
      <c r="A162" s="17">
        <v>65</v>
      </c>
      <c r="B162" s="17">
        <v>5</v>
      </c>
      <c r="C162" s="17">
        <f t="shared" si="94"/>
        <v>0.69975350621509413</v>
      </c>
      <c r="D162" s="17">
        <f t="shared" si="95"/>
        <v>0.93684230319893358</v>
      </c>
      <c r="E162" s="17">
        <f t="shared" si="105"/>
        <v>0.87175782195776252</v>
      </c>
      <c r="F162" s="17">
        <f t="shared" si="96"/>
        <v>6.3157696801066421E-2</v>
      </c>
      <c r="G162" s="17">
        <f t="shared" si="97"/>
        <v>2.2622721248036812E-2</v>
      </c>
      <c r="H162" s="17">
        <f t="shared" si="98"/>
        <v>3.2348506048184159E-3</v>
      </c>
      <c r="I162" s="17">
        <f t="shared" si="99"/>
        <v>3.5838803734608175E-2</v>
      </c>
      <c r="J162" s="17">
        <f t="shared" si="100"/>
        <v>1.461321213603022E-3</v>
      </c>
      <c r="K162" s="17">
        <f t="shared" si="101"/>
        <v>5.5058216203166421E-2</v>
      </c>
      <c r="L162" s="17">
        <f t="shared" si="106"/>
        <v>2.6342565035259344</v>
      </c>
      <c r="M162" s="17">
        <f t="shared" si="103"/>
        <v>4.2285354928787093</v>
      </c>
      <c r="N162" s="17">
        <f>SUM(M162:$M$167)</f>
        <v>16.495909006700511</v>
      </c>
      <c r="O162" s="17">
        <f t="shared" si="104"/>
        <v>18.922582156652851</v>
      </c>
    </row>
    <row r="163" spans="1:15" x14ac:dyDescent="0.25">
      <c r="A163" s="17">
        <v>70</v>
      </c>
      <c r="B163" s="17">
        <v>5</v>
      </c>
      <c r="C163" s="17">
        <f t="shared" si="94"/>
        <v>0.66283787311657805</v>
      </c>
      <c r="D163" s="17">
        <f t="shared" si="95"/>
        <v>0.91151544697761966</v>
      </c>
      <c r="E163" s="17">
        <f t="shared" si="105"/>
        <v>0.8166996057545961</v>
      </c>
      <c r="F163" s="17">
        <f t="shared" si="96"/>
        <v>8.8484553022380341E-2</v>
      </c>
      <c r="G163" s="17">
        <f t="shared" si="97"/>
        <v>3.0410391101594065E-2</v>
      </c>
      <c r="H163" s="17">
        <f t="shared" si="98"/>
        <v>5.1585417014919609E-3</v>
      </c>
      <c r="I163" s="17">
        <f t="shared" si="99"/>
        <v>5.1282806004017641E-2</v>
      </c>
      <c r="J163" s="17">
        <f t="shared" si="100"/>
        <v>1.6328142152766724E-3</v>
      </c>
      <c r="K163" s="17">
        <f t="shared" si="101"/>
        <v>7.2265299568749719E-2</v>
      </c>
      <c r="L163" s="17">
        <f t="shared" si="106"/>
        <v>2.6109189706732372</v>
      </c>
      <c r="M163" s="17">
        <f t="shared" si="103"/>
        <v>3.9108503724946653</v>
      </c>
      <c r="N163" s="17">
        <f>SUM(M163:$M$167)</f>
        <v>12.267373513821802</v>
      </c>
      <c r="O163" s="17">
        <f t="shared" si="104"/>
        <v>15.02066785312975</v>
      </c>
    </row>
    <row r="164" spans="1:15" x14ac:dyDescent="0.25">
      <c r="A164" s="17">
        <v>75</v>
      </c>
      <c r="B164" s="17">
        <v>5</v>
      </c>
      <c r="C164" s="17">
        <f t="shared" si="94"/>
        <v>0.62997131564340703</v>
      </c>
      <c r="D164" s="17">
        <f t="shared" si="95"/>
        <v>0.87435686384273292</v>
      </c>
      <c r="E164" s="17">
        <f t="shared" si="105"/>
        <v>0.74443430618584638</v>
      </c>
      <c r="F164" s="17">
        <f t="shared" si="96"/>
        <v>0.12564313615726708</v>
      </c>
      <c r="G164" s="17">
        <f t="shared" si="97"/>
        <v>4.44124656172281E-2</v>
      </c>
      <c r="H164" s="17">
        <f t="shared" si="98"/>
        <v>7.8779571133994024E-3</v>
      </c>
      <c r="I164" s="17">
        <f t="shared" si="99"/>
        <v>7.0247326491669648E-2</v>
      </c>
      <c r="J164" s="17">
        <f t="shared" si="100"/>
        <v>3.1053869349699247E-3</v>
      </c>
      <c r="K164" s="17">
        <f t="shared" si="101"/>
        <v>9.3533060892248998E-2</v>
      </c>
      <c r="L164" s="17">
        <f t="shared" si="106"/>
        <v>2.6138886186880494</v>
      </c>
      <c r="M164" s="17">
        <f t="shared" si="103"/>
        <v>3.4989912298052928</v>
      </c>
      <c r="N164" s="17">
        <f>SUM(M164:$M$167)</f>
        <v>8.3565231413271377</v>
      </c>
      <c r="O164" s="17">
        <f t="shared" si="104"/>
        <v>11.225333211928778</v>
      </c>
    </row>
    <row r="165" spans="1:15" x14ac:dyDescent="0.25">
      <c r="A165" s="17">
        <v>80</v>
      </c>
      <c r="B165" s="17">
        <v>5</v>
      </c>
      <c r="C165" s="17">
        <f t="shared" si="94"/>
        <v>0.58655864440690808</v>
      </c>
      <c r="D165" s="17">
        <f t="shared" si="95"/>
        <v>0.81042195606006151</v>
      </c>
      <c r="E165" s="17">
        <f t="shared" si="105"/>
        <v>0.65090124529359739</v>
      </c>
      <c r="F165" s="17">
        <f t="shared" si="96"/>
        <v>0.18957804393993849</v>
      </c>
      <c r="G165" s="17">
        <f t="shared" si="97"/>
        <v>5.9382012677724923E-2</v>
      </c>
      <c r="H165" s="17">
        <f t="shared" si="98"/>
        <v>1.3702320587413016E-2</v>
      </c>
      <c r="I165" s="17">
        <f t="shared" si="99"/>
        <v>0.11105992250606124</v>
      </c>
      <c r="J165" s="17">
        <f t="shared" si="100"/>
        <v>5.4337881687393048E-3</v>
      </c>
      <c r="K165" s="17">
        <f t="shared" si="101"/>
        <v>0.12339658488083027</v>
      </c>
      <c r="L165" s="17">
        <f t="shared" si="106"/>
        <v>3.2194876611188157</v>
      </c>
      <c r="M165" s="17">
        <f t="shared" si="103"/>
        <v>3.0347970845118692</v>
      </c>
      <c r="N165" s="17">
        <f>SUM(M165:$M$167)</f>
        <v>4.8575319115218454</v>
      </c>
      <c r="O165" s="17">
        <f t="shared" si="104"/>
        <v>7.4627786421437756</v>
      </c>
    </row>
    <row r="166" spans="1:15" x14ac:dyDescent="0.25">
      <c r="A166" s="17">
        <v>85</v>
      </c>
      <c r="B166" s="17">
        <v>5</v>
      </c>
      <c r="C166" s="17">
        <f t="shared" si="94"/>
        <v>0.67774597649786639</v>
      </c>
      <c r="D166" s="17">
        <f t="shared" si="95"/>
        <v>1.4817807171226986E-2</v>
      </c>
      <c r="E166" s="17">
        <f t="shared" si="105"/>
        <v>0.52750466041276711</v>
      </c>
      <c r="F166" s="17">
        <f t="shared" si="96"/>
        <v>0.98518219282877306</v>
      </c>
      <c r="G166" s="17">
        <f t="shared" si="97"/>
        <v>0.34566156398867215</v>
      </c>
      <c r="H166" s="17">
        <f t="shared" si="98"/>
        <v>0.13684142864514975</v>
      </c>
      <c r="I166" s="17">
        <f t="shared" si="99"/>
        <v>0.43232247092404369</v>
      </c>
      <c r="J166" s="17">
        <f t="shared" si="100"/>
        <v>7.0356729270907151E-2</v>
      </c>
      <c r="K166" s="17">
        <f t="shared" si="101"/>
        <v>0.51968819807284716</v>
      </c>
      <c r="L166" s="17">
        <f t="shared" ref="L166" si="107">B166+C166*K118/F166*(J118-B166)</f>
        <v>3.3628341638563675</v>
      </c>
      <c r="M166" s="17">
        <f t="shared" si="103"/>
        <v>1.7867075387319251</v>
      </c>
      <c r="N166" s="17">
        <f>SUM(M166:$M$167)</f>
        <v>1.8227348270099757</v>
      </c>
      <c r="O166" s="17">
        <f t="shared" si="104"/>
        <v>3.4553909449514699</v>
      </c>
    </row>
    <row r="167" spans="1:15" x14ac:dyDescent="0.25">
      <c r="A167" s="17">
        <v>90</v>
      </c>
      <c r="B167" s="1">
        <v>10</v>
      </c>
      <c r="C167" s="17">
        <f t="shared" si="94"/>
        <v>0.9808328639948366</v>
      </c>
      <c r="D167" s="17">
        <f t="shared" si="95"/>
        <v>0</v>
      </c>
      <c r="E167" s="17">
        <f t="shared" si="105"/>
        <v>7.8164623399199565E-3</v>
      </c>
      <c r="F167" s="17">
        <f t="shared" si="96"/>
        <v>1</v>
      </c>
      <c r="G167" s="17">
        <f t="shared" si="97"/>
        <v>0.16296890649789234</v>
      </c>
      <c r="H167" s="17">
        <f t="shared" si="98"/>
        <v>0.37006739888701345</v>
      </c>
      <c r="I167" s="17">
        <f t="shared" si="99"/>
        <v>3.9685650363753662E-2</v>
      </c>
      <c r="J167" s="17">
        <f t="shared" si="100"/>
        <v>0.42727804425134058</v>
      </c>
      <c r="K167" s="17">
        <f t="shared" si="101"/>
        <v>7.8164623399199565E-3</v>
      </c>
      <c r="L167" s="17">
        <f>P23/C167</f>
        <v>4.6091552305002894</v>
      </c>
      <c r="M167" s="17">
        <f t="shared" si="103"/>
        <v>3.6027288278050601E-2</v>
      </c>
      <c r="N167" s="17">
        <f>SUM(M167:$M$167)</f>
        <v>3.6027288278050601E-2</v>
      </c>
      <c r="O167" s="17">
        <f t="shared" si="104"/>
        <v>4.6091552305002894</v>
      </c>
    </row>
  </sheetData>
  <mergeCells count="39">
    <mergeCell ref="A146:A147"/>
    <mergeCell ref="B146:B147"/>
    <mergeCell ref="C146:F146"/>
    <mergeCell ref="G146:J146"/>
    <mergeCell ref="K146:O146"/>
    <mergeCell ref="A122:A123"/>
    <mergeCell ref="B122:B123"/>
    <mergeCell ref="C122:F122"/>
    <mergeCell ref="G122:J122"/>
    <mergeCell ref="K122:O122"/>
    <mergeCell ref="A98:A99"/>
    <mergeCell ref="B98:B99"/>
    <mergeCell ref="C98:F98"/>
    <mergeCell ref="G98:J98"/>
    <mergeCell ref="K98:O98"/>
    <mergeCell ref="A74:A75"/>
    <mergeCell ref="B74:B75"/>
    <mergeCell ref="C74:F74"/>
    <mergeCell ref="G74:J74"/>
    <mergeCell ref="K74:O74"/>
    <mergeCell ref="V25:Z25"/>
    <mergeCell ref="AB25:AF25"/>
    <mergeCell ref="AH25:AL25"/>
    <mergeCell ref="AN25:AR25"/>
    <mergeCell ref="K50:O50"/>
    <mergeCell ref="J25:N25"/>
    <mergeCell ref="P25:T25"/>
    <mergeCell ref="A2:A3"/>
    <mergeCell ref="B2:B3"/>
    <mergeCell ref="C2:H2"/>
    <mergeCell ref="I2:I3"/>
    <mergeCell ref="J2:P2"/>
    <mergeCell ref="A25:A26"/>
    <mergeCell ref="B25:B26"/>
    <mergeCell ref="C25:H25"/>
    <mergeCell ref="A50:A51"/>
    <mergeCell ref="B50:B51"/>
    <mergeCell ref="C50:F50"/>
    <mergeCell ref="G50:J5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0C2E-1C53-43BE-8804-32EBF8C55542}">
  <dimension ref="A2:AR168"/>
  <sheetViews>
    <sheetView topLeftCell="A147" workbookViewId="0">
      <selection activeCell="AA27" sqref="AA27:AA46"/>
    </sheetView>
  </sheetViews>
  <sheetFormatPr defaultColWidth="9.28515625" defaultRowHeight="15" x14ac:dyDescent="0.25"/>
  <cols>
    <col min="1" max="1" width="3" bestFit="1" customWidth="1"/>
    <col min="2" max="2" width="2.140625" bestFit="1" customWidth="1"/>
    <col min="3" max="9" width="12" bestFit="1" customWidth="1"/>
    <col min="10" max="10" width="10.5703125" bestFit="1" customWidth="1"/>
    <col min="11" max="16" width="12" bestFit="1" customWidth="1"/>
    <col min="17" max="20" width="10.5703125" bestFit="1" customWidth="1"/>
    <col min="22" max="32" width="10.5703125" bestFit="1" customWidth="1"/>
    <col min="34" max="38" width="11.5703125" bestFit="1" customWidth="1"/>
    <col min="40" max="44" width="11.5703125" bestFit="1" customWidth="1"/>
  </cols>
  <sheetData>
    <row r="2" spans="1:16" x14ac:dyDescent="0.25">
      <c r="A2" s="23" t="s">
        <v>0</v>
      </c>
      <c r="B2" s="23" t="s">
        <v>1</v>
      </c>
      <c r="C2" s="23" t="s">
        <v>16</v>
      </c>
      <c r="D2" s="23"/>
      <c r="E2" s="23"/>
      <c r="F2" s="23"/>
      <c r="G2" s="23"/>
      <c r="H2" s="23"/>
      <c r="I2" s="23" t="s">
        <v>9</v>
      </c>
      <c r="J2" s="23" t="s">
        <v>17</v>
      </c>
      <c r="K2" s="23"/>
      <c r="L2" s="23"/>
      <c r="M2" s="23"/>
      <c r="N2" s="23"/>
      <c r="O2" s="23"/>
      <c r="P2" s="23"/>
    </row>
    <row r="3" spans="1:16" x14ac:dyDescent="0.25">
      <c r="A3" s="23"/>
      <c r="B3" s="23"/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23"/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18</v>
      </c>
    </row>
    <row r="4" spans="1:16" x14ac:dyDescent="0.25">
      <c r="A4">
        <v>0</v>
      </c>
      <c r="B4">
        <v>1</v>
      </c>
      <c r="C4">
        <v>5</v>
      </c>
      <c r="D4">
        <v>22</v>
      </c>
      <c r="E4">
        <v>14</v>
      </c>
      <c r="F4">
        <v>0</v>
      </c>
      <c r="G4">
        <v>34</v>
      </c>
      <c r="H4">
        <f>SUM(C4:G4)</f>
        <v>75</v>
      </c>
      <c r="I4" s="6">
        <v>1.0203040000000001E-3</v>
      </c>
      <c r="J4" s="7">
        <v>0.52569016655258904</v>
      </c>
      <c r="K4">
        <f xml:space="preserve"> (B4*I4)/(1+(B4-J4)*I4)</f>
        <v>1.0198104726951739E-3</v>
      </c>
      <c r="L4">
        <v>1</v>
      </c>
      <c r="M4">
        <f>L4-L5</f>
        <v>1.0198104726951707E-3</v>
      </c>
      <c r="N4">
        <f xml:space="preserve"> L5*B4 + M4*J4</f>
        <v>0.99951629386454799</v>
      </c>
      <c r="O4">
        <f>O5+N4</f>
        <v>53.66055807314946</v>
      </c>
      <c r="P4">
        <f>O4/L4</f>
        <v>53.66055807314946</v>
      </c>
    </row>
    <row r="5" spans="1:16" x14ac:dyDescent="0.25">
      <c r="A5">
        <v>1</v>
      </c>
      <c r="B5">
        <v>4</v>
      </c>
      <c r="C5">
        <v>52</v>
      </c>
      <c r="D5">
        <v>865</v>
      </c>
      <c r="E5">
        <v>283</v>
      </c>
      <c r="F5">
        <v>137</v>
      </c>
      <c r="G5">
        <v>489</v>
      </c>
      <c r="H5">
        <f t="shared" ref="H5:H23" si="0">SUM(C5:G5)</f>
        <v>1826</v>
      </c>
      <c r="I5" s="8">
        <v>9.3132778103403625E-3</v>
      </c>
      <c r="J5" s="7">
        <v>2.0451076127462202</v>
      </c>
      <c r="K5">
        <f t="shared" ref="K5:K21" si="1" xml:space="preserve"> (B5*I5)/(1+(B5-J5)*I5)</f>
        <v>3.6586991789138344E-2</v>
      </c>
      <c r="L5">
        <f xml:space="preserve"> L4*(1-K4)</f>
        <v>0.99898018952730483</v>
      </c>
      <c r="M5">
        <f t="shared" ref="M5:M23" si="2">L5-L6</f>
        <v>3.6549679991747408E-2</v>
      </c>
      <c r="N5">
        <f t="shared" ref="N5:N22" si="3" xml:space="preserve"> L6*B5 + M5*J5</f>
        <v>3.9244700669367907</v>
      </c>
      <c r="O5">
        <f t="shared" ref="O5:O22" si="4">O6+N5</f>
        <v>52.661041779284915</v>
      </c>
      <c r="P5">
        <f t="shared" ref="P5:P23" si="5">O5/L5</f>
        <v>52.714800885293776</v>
      </c>
    </row>
    <row r="6" spans="1:16" x14ac:dyDescent="0.25">
      <c r="A6">
        <v>5</v>
      </c>
      <c r="B6">
        <v>5</v>
      </c>
      <c r="C6">
        <v>17</v>
      </c>
      <c r="D6">
        <v>300</v>
      </c>
      <c r="E6">
        <v>140</v>
      </c>
      <c r="F6">
        <v>70</v>
      </c>
      <c r="G6">
        <v>199</v>
      </c>
      <c r="H6">
        <f t="shared" si="0"/>
        <v>726</v>
      </c>
      <c r="I6" s="8">
        <v>2.8987650669230198E-3</v>
      </c>
      <c r="J6" s="7">
        <v>2.44108071110124</v>
      </c>
      <c r="K6">
        <f t="shared" si="1"/>
        <v>1.4387106014258695E-2</v>
      </c>
      <c r="L6">
        <f t="shared" ref="L6:L23" si="6" xml:space="preserve"> L5*(1-K5)</f>
        <v>0.96243050953555742</v>
      </c>
      <c r="M6">
        <f t="shared" si="2"/>
        <v>1.3846589772045115E-2</v>
      </c>
      <c r="N6">
        <f t="shared" si="3"/>
        <v>4.7767202420246324</v>
      </c>
      <c r="O6">
        <f t="shared" si="4"/>
        <v>48.736571712348123</v>
      </c>
      <c r="P6">
        <f t="shared" si="5"/>
        <v>50.639055214352105</v>
      </c>
    </row>
    <row r="7" spans="1:16" x14ac:dyDescent="0.25">
      <c r="A7">
        <v>10</v>
      </c>
      <c r="B7">
        <v>5</v>
      </c>
      <c r="C7">
        <v>11</v>
      </c>
      <c r="D7">
        <v>173</v>
      </c>
      <c r="E7">
        <v>87</v>
      </c>
      <c r="F7">
        <v>121</v>
      </c>
      <c r="G7">
        <v>121</v>
      </c>
      <c r="H7">
        <f t="shared" si="0"/>
        <v>513</v>
      </c>
      <c r="I7" s="8">
        <v>1.9133020885836298E-3</v>
      </c>
      <c r="J7" s="7">
        <v>2.3384244032151602</v>
      </c>
      <c r="K7">
        <f t="shared" si="1"/>
        <v>9.518040789626073E-3</v>
      </c>
      <c r="L7">
        <f t="shared" si="6"/>
        <v>0.94858391976351231</v>
      </c>
      <c r="M7">
        <f t="shared" si="2"/>
        <v>9.0286604406925042E-3</v>
      </c>
      <c r="N7">
        <f t="shared" si="3"/>
        <v>4.7188891365169576</v>
      </c>
      <c r="O7">
        <f t="shared" si="4"/>
        <v>43.959851470323493</v>
      </c>
      <c r="P7">
        <f t="shared" si="5"/>
        <v>46.342606652327554</v>
      </c>
    </row>
    <row r="8" spans="1:16" x14ac:dyDescent="0.25">
      <c r="A8">
        <v>15</v>
      </c>
      <c r="B8">
        <v>5</v>
      </c>
      <c r="C8">
        <v>25</v>
      </c>
      <c r="D8">
        <v>97</v>
      </c>
      <c r="E8">
        <v>119</v>
      </c>
      <c r="F8">
        <v>1029</v>
      </c>
      <c r="G8">
        <v>160</v>
      </c>
      <c r="H8">
        <f t="shared" si="0"/>
        <v>1430</v>
      </c>
      <c r="I8" s="8">
        <v>5.0876847386481646E-3</v>
      </c>
      <c r="J8" s="7">
        <v>2.5688599559236098</v>
      </c>
      <c r="K8">
        <f t="shared" si="1"/>
        <v>2.5127623284409668E-2</v>
      </c>
      <c r="L8">
        <f t="shared" si="6"/>
        <v>0.9395552593228198</v>
      </c>
      <c r="M8">
        <f t="shared" si="2"/>
        <v>2.3608790611149622E-2</v>
      </c>
      <c r="N8">
        <f t="shared" si="3"/>
        <v>4.6403800203671182</v>
      </c>
      <c r="O8">
        <f t="shared" si="4"/>
        <v>39.240962333806536</v>
      </c>
      <c r="P8">
        <f t="shared" si="5"/>
        <v>41.765465037244624</v>
      </c>
    </row>
    <row r="9" spans="1:16" x14ac:dyDescent="0.25">
      <c r="A9">
        <v>20</v>
      </c>
      <c r="B9">
        <v>5</v>
      </c>
      <c r="C9">
        <v>42</v>
      </c>
      <c r="D9">
        <v>156</v>
      </c>
      <c r="E9">
        <v>149</v>
      </c>
      <c r="F9">
        <v>1785</v>
      </c>
      <c r="G9">
        <v>208</v>
      </c>
      <c r="H9">
        <f t="shared" si="0"/>
        <v>2340</v>
      </c>
      <c r="I9" s="8">
        <v>8.4184860431312149E-3</v>
      </c>
      <c r="J9" s="7">
        <v>2.4697757238969098</v>
      </c>
      <c r="K9">
        <f t="shared" si="1"/>
        <v>4.1214533542168516E-2</v>
      </c>
      <c r="L9">
        <f t="shared" si="6"/>
        <v>0.91594646871167018</v>
      </c>
      <c r="M9">
        <f t="shared" si="2"/>
        <v>3.7750306457547955E-2</v>
      </c>
      <c r="N9">
        <f t="shared" si="3"/>
        <v>4.4842156017291321</v>
      </c>
      <c r="O9">
        <f t="shared" si="4"/>
        <v>34.600582313439418</v>
      </c>
      <c r="P9">
        <f t="shared" si="5"/>
        <v>37.775769103741474</v>
      </c>
    </row>
    <row r="10" spans="1:16" x14ac:dyDescent="0.25">
      <c r="A10">
        <v>25</v>
      </c>
      <c r="B10">
        <v>5</v>
      </c>
      <c r="C10">
        <v>89</v>
      </c>
      <c r="D10">
        <v>200</v>
      </c>
      <c r="E10">
        <v>203</v>
      </c>
      <c r="F10">
        <v>1384</v>
      </c>
      <c r="G10">
        <v>254</v>
      </c>
      <c r="H10">
        <f t="shared" si="0"/>
        <v>2130</v>
      </c>
      <c r="I10" s="8">
        <v>8.3434639402346147E-3</v>
      </c>
      <c r="J10" s="7">
        <v>2.4752937095065302</v>
      </c>
      <c r="K10">
        <f t="shared" si="1"/>
        <v>4.0856682033220251E-2</v>
      </c>
      <c r="L10">
        <f t="shared" si="6"/>
        <v>0.87819616225412223</v>
      </c>
      <c r="M10">
        <f t="shared" si="2"/>
        <v>3.5880181364010943E-2</v>
      </c>
      <c r="N10">
        <f t="shared" si="3"/>
        <v>4.3003938916768467</v>
      </c>
      <c r="O10">
        <f t="shared" si="4"/>
        <v>30.116366711710288</v>
      </c>
      <c r="P10">
        <f t="shared" si="5"/>
        <v>34.293439217963197</v>
      </c>
    </row>
    <row r="11" spans="1:16" x14ac:dyDescent="0.25">
      <c r="A11">
        <v>30</v>
      </c>
      <c r="B11">
        <v>5</v>
      </c>
      <c r="C11">
        <v>186</v>
      </c>
      <c r="D11">
        <v>231</v>
      </c>
      <c r="E11">
        <v>252</v>
      </c>
      <c r="F11">
        <v>1180</v>
      </c>
      <c r="G11">
        <v>285</v>
      </c>
      <c r="H11">
        <f t="shared" si="0"/>
        <v>2134</v>
      </c>
      <c r="I11" s="8">
        <v>8.7602812207147763E-3</v>
      </c>
      <c r="J11" s="7">
        <v>2.5242261680729099</v>
      </c>
      <c r="K11">
        <f t="shared" si="1"/>
        <v>4.2871586765518027E-2</v>
      </c>
      <c r="L11">
        <f t="shared" si="6"/>
        <v>0.84231598089011128</v>
      </c>
      <c r="M11">
        <f t="shared" si="2"/>
        <v>3.6111422658712811E-2</v>
      </c>
      <c r="N11">
        <f t="shared" si="3"/>
        <v>4.1221761891984565</v>
      </c>
      <c r="O11">
        <f t="shared" si="4"/>
        <v>25.815972820033441</v>
      </c>
      <c r="P11">
        <f t="shared" si="5"/>
        <v>30.648798557463671</v>
      </c>
    </row>
    <row r="12" spans="1:16" x14ac:dyDescent="0.25">
      <c r="A12">
        <v>35</v>
      </c>
      <c r="B12">
        <v>5</v>
      </c>
      <c r="C12">
        <v>279</v>
      </c>
      <c r="D12">
        <v>212</v>
      </c>
      <c r="E12">
        <v>419</v>
      </c>
      <c r="F12">
        <v>1044</v>
      </c>
      <c r="G12">
        <v>371</v>
      </c>
      <c r="H12">
        <f t="shared" si="0"/>
        <v>2325</v>
      </c>
      <c r="I12" s="8">
        <v>1.028241692142107E-2</v>
      </c>
      <c r="J12" s="7">
        <v>2.5521436127185599</v>
      </c>
      <c r="K12">
        <f t="shared" si="1"/>
        <v>5.0149819667180531E-2</v>
      </c>
      <c r="L12">
        <f t="shared" si="6"/>
        <v>0.80620455823139847</v>
      </c>
      <c r="M12">
        <f t="shared" si="2"/>
        <v>4.0431013210163624E-2</v>
      </c>
      <c r="N12">
        <f t="shared" si="3"/>
        <v>3.932053477226233</v>
      </c>
      <c r="O12">
        <f t="shared" si="4"/>
        <v>21.693796630834985</v>
      </c>
      <c r="P12">
        <f t="shared" si="5"/>
        <v>26.90855119750934</v>
      </c>
    </row>
    <row r="13" spans="1:16" x14ac:dyDescent="0.25">
      <c r="A13">
        <v>40</v>
      </c>
      <c r="B13">
        <v>5</v>
      </c>
      <c r="C13">
        <v>392</v>
      </c>
      <c r="D13">
        <v>210</v>
      </c>
      <c r="E13">
        <v>554</v>
      </c>
      <c r="F13">
        <v>830</v>
      </c>
      <c r="G13">
        <v>573</v>
      </c>
      <c r="H13">
        <f t="shared" si="0"/>
        <v>2559</v>
      </c>
      <c r="I13" s="8">
        <v>1.2866173029774636E-2</v>
      </c>
      <c r="J13" s="7">
        <v>2.45995760059871</v>
      </c>
      <c r="K13">
        <f t="shared" si="1"/>
        <v>6.2295024803067429E-2</v>
      </c>
      <c r="L13">
        <f t="shared" si="6"/>
        <v>0.76577354502123485</v>
      </c>
      <c r="M13">
        <f t="shared" si="2"/>
        <v>4.7703881980630691E-2</v>
      </c>
      <c r="N13">
        <f t="shared" si="3"/>
        <v>3.707697842259337</v>
      </c>
      <c r="O13">
        <f t="shared" si="4"/>
        <v>17.761743153608752</v>
      </c>
      <c r="P13">
        <f t="shared" si="5"/>
        <v>23.194511313545338</v>
      </c>
    </row>
    <row r="14" spans="1:16" x14ac:dyDescent="0.25">
      <c r="A14">
        <v>45</v>
      </c>
      <c r="B14">
        <v>5</v>
      </c>
      <c r="C14">
        <v>562</v>
      </c>
      <c r="D14">
        <v>192</v>
      </c>
      <c r="E14">
        <v>686</v>
      </c>
      <c r="F14">
        <v>605</v>
      </c>
      <c r="G14">
        <v>757</v>
      </c>
      <c r="H14">
        <f t="shared" si="0"/>
        <v>2802</v>
      </c>
      <c r="I14" s="8">
        <v>1.6804894737050265E-2</v>
      </c>
      <c r="J14" s="7">
        <v>2.3967762771013499</v>
      </c>
      <c r="K14">
        <f t="shared" si="1"/>
        <v>8.0502728806864113E-2</v>
      </c>
      <c r="L14">
        <f t="shared" si="6"/>
        <v>0.71806966304060416</v>
      </c>
      <c r="M14">
        <f t="shared" si="2"/>
        <v>5.7806567348194116E-2</v>
      </c>
      <c r="N14">
        <f t="shared" si="3"/>
        <v>3.4398648877428633</v>
      </c>
      <c r="O14">
        <f t="shared" si="4"/>
        <v>14.054045311349416</v>
      </c>
      <c r="P14">
        <f t="shared" si="5"/>
        <v>19.571980317116825</v>
      </c>
    </row>
    <row r="15" spans="1:16" x14ac:dyDescent="0.25">
      <c r="A15">
        <v>50</v>
      </c>
      <c r="B15">
        <v>5</v>
      </c>
      <c r="C15">
        <v>732</v>
      </c>
      <c r="D15">
        <v>205</v>
      </c>
      <c r="E15">
        <v>1010</v>
      </c>
      <c r="F15">
        <v>536</v>
      </c>
      <c r="G15">
        <v>1030</v>
      </c>
      <c r="H15">
        <f t="shared" si="0"/>
        <v>3513</v>
      </c>
      <c r="I15" s="8">
        <v>2.5435695264449731E-2</v>
      </c>
      <c r="J15" s="7">
        <v>2.3407082419621101</v>
      </c>
      <c r="K15">
        <f t="shared" si="1"/>
        <v>0.11912101922997795</v>
      </c>
      <c r="L15">
        <f t="shared" si="6"/>
        <v>0.66026309569241004</v>
      </c>
      <c r="M15">
        <f t="shared" si="2"/>
        <v>7.8651212918820379E-2</v>
      </c>
      <c r="N15">
        <f t="shared" si="3"/>
        <v>3.0921589561873484</v>
      </c>
      <c r="O15">
        <f t="shared" si="4"/>
        <v>10.614180423606552</v>
      </c>
      <c r="P15">
        <f t="shared" si="5"/>
        <v>16.07568330390416</v>
      </c>
    </row>
    <row r="16" spans="1:16" x14ac:dyDescent="0.25">
      <c r="A16">
        <v>55</v>
      </c>
      <c r="B16">
        <v>5</v>
      </c>
      <c r="C16">
        <v>927</v>
      </c>
      <c r="D16">
        <v>200</v>
      </c>
      <c r="E16">
        <v>1330</v>
      </c>
      <c r="F16">
        <v>391</v>
      </c>
      <c r="G16">
        <v>1285</v>
      </c>
      <c r="H16">
        <f t="shared" si="0"/>
        <v>4133</v>
      </c>
      <c r="I16" s="8">
        <v>3.6965230457629193E-2</v>
      </c>
      <c r="J16" s="7">
        <v>2.3771698390268901</v>
      </c>
      <c r="K16">
        <f t="shared" si="1"/>
        <v>0.16849041339546977</v>
      </c>
      <c r="L16">
        <f t="shared" si="6"/>
        <v>0.58161188277358966</v>
      </c>
      <c r="M16">
        <f t="shared" si="2"/>
        <v>9.7996026564239613E-2</v>
      </c>
      <c r="N16">
        <f t="shared" si="3"/>
        <v>2.6510324797397389</v>
      </c>
      <c r="O16">
        <f t="shared" si="4"/>
        <v>7.5220214674192043</v>
      </c>
      <c r="P16">
        <f t="shared" si="5"/>
        <v>12.933060156109951</v>
      </c>
    </row>
    <row r="17" spans="1:44" x14ac:dyDescent="0.25">
      <c r="A17">
        <v>60</v>
      </c>
      <c r="B17">
        <v>5</v>
      </c>
      <c r="C17">
        <v>1138</v>
      </c>
      <c r="D17">
        <v>208</v>
      </c>
      <c r="E17">
        <v>1729</v>
      </c>
      <c r="F17">
        <v>313</v>
      </c>
      <c r="G17">
        <v>1687</v>
      </c>
      <c r="H17">
        <f t="shared" si="0"/>
        <v>5075</v>
      </c>
      <c r="I17" s="8">
        <v>5.7201026222771477E-2</v>
      </c>
      <c r="J17" s="7">
        <v>2.2667179673499001</v>
      </c>
      <c r="K17">
        <f t="shared" si="1"/>
        <v>0.2473351386518588</v>
      </c>
      <c r="L17">
        <f t="shared" si="6"/>
        <v>0.48361585620935005</v>
      </c>
      <c r="M17">
        <f t="shared" si="2"/>
        <v>0.11961519484977695</v>
      </c>
      <c r="N17">
        <f t="shared" si="3"/>
        <v>2.0911372181319141</v>
      </c>
      <c r="O17">
        <f t="shared" si="4"/>
        <v>4.8709889876794659</v>
      </c>
      <c r="P17">
        <f t="shared" si="5"/>
        <v>10.072020851133731</v>
      </c>
    </row>
    <row r="18" spans="1:44" x14ac:dyDescent="0.25">
      <c r="A18">
        <v>65</v>
      </c>
      <c r="B18">
        <v>5</v>
      </c>
      <c r="C18">
        <v>1461</v>
      </c>
      <c r="D18">
        <v>214</v>
      </c>
      <c r="E18">
        <v>2136</v>
      </c>
      <c r="F18">
        <v>235</v>
      </c>
      <c r="G18">
        <v>2032</v>
      </c>
      <c r="H18">
        <f t="shared" si="0"/>
        <v>6078</v>
      </c>
      <c r="I18" s="8">
        <v>9.138638558094625E-2</v>
      </c>
      <c r="J18" s="7">
        <v>2.27252284082501</v>
      </c>
      <c r="K18">
        <f t="shared" si="1"/>
        <v>0.36576374839333076</v>
      </c>
      <c r="L18">
        <f t="shared" si="6"/>
        <v>0.3640006613595731</v>
      </c>
      <c r="M18">
        <f t="shared" si="2"/>
        <v>0.13313824631652887</v>
      </c>
      <c r="N18">
        <f t="shared" si="3"/>
        <v>1.4568717809569192</v>
      </c>
      <c r="O18">
        <f t="shared" si="4"/>
        <v>2.7798517695475513</v>
      </c>
      <c r="P18">
        <f t="shared" si="5"/>
        <v>7.6369415351185657</v>
      </c>
    </row>
    <row r="19" spans="1:44" x14ac:dyDescent="0.25">
      <c r="A19">
        <v>70</v>
      </c>
      <c r="B19">
        <v>5</v>
      </c>
      <c r="C19">
        <v>1430</v>
      </c>
      <c r="D19">
        <v>214</v>
      </c>
      <c r="E19">
        <v>2181</v>
      </c>
      <c r="F19">
        <v>168</v>
      </c>
      <c r="G19">
        <v>2268</v>
      </c>
      <c r="H19">
        <f t="shared" si="0"/>
        <v>6261</v>
      </c>
      <c r="I19" s="8">
        <v>0.13804823747680892</v>
      </c>
      <c r="J19" s="7">
        <v>2.2603615006461899</v>
      </c>
      <c r="K19">
        <f t="shared" si="1"/>
        <v>0.50082720391072932</v>
      </c>
      <c r="L19">
        <f t="shared" si="6"/>
        <v>0.23086241504304422</v>
      </c>
      <c r="M19">
        <f t="shared" si="2"/>
        <v>0.11562217781408614</v>
      </c>
      <c r="N19">
        <f t="shared" si="3"/>
        <v>0.83754910549661876</v>
      </c>
      <c r="O19">
        <f t="shared" si="4"/>
        <v>1.3229799885906321</v>
      </c>
      <c r="P19">
        <f t="shared" si="5"/>
        <v>5.730599276387033</v>
      </c>
    </row>
    <row r="20" spans="1:44" x14ac:dyDescent="0.25">
      <c r="A20">
        <v>75</v>
      </c>
      <c r="B20">
        <v>5</v>
      </c>
      <c r="C20">
        <v>1380</v>
      </c>
      <c r="D20">
        <v>202</v>
      </c>
      <c r="E20">
        <v>2102</v>
      </c>
      <c r="F20">
        <v>121</v>
      </c>
      <c r="G20">
        <v>2359</v>
      </c>
      <c r="H20">
        <f t="shared" si="0"/>
        <v>6164</v>
      </c>
      <c r="I20" s="8">
        <v>0.20853559174211908</v>
      </c>
      <c r="J20" s="7">
        <v>2.3338232495789599</v>
      </c>
      <c r="K20">
        <f t="shared" si="1"/>
        <v>0.67010463973204903</v>
      </c>
      <c r="L20">
        <f t="shared" si="6"/>
        <v>0.11524023722895808</v>
      </c>
      <c r="M20">
        <f t="shared" si="2"/>
        <v>7.7223017650946829E-2</v>
      </c>
      <c r="N20">
        <f t="shared" si="3"/>
        <v>0.37031097188648243</v>
      </c>
      <c r="O20">
        <f t="shared" si="4"/>
        <v>0.48543088309401344</v>
      </c>
      <c r="P20">
        <f t="shared" si="5"/>
        <v>4.2123384571793663</v>
      </c>
    </row>
    <row r="21" spans="1:44" x14ac:dyDescent="0.25">
      <c r="A21">
        <v>80</v>
      </c>
      <c r="B21">
        <v>5</v>
      </c>
      <c r="C21">
        <v>1071</v>
      </c>
      <c r="D21">
        <v>160</v>
      </c>
      <c r="E21">
        <v>1730</v>
      </c>
      <c r="F21">
        <v>92</v>
      </c>
      <c r="G21">
        <v>2228</v>
      </c>
      <c r="H21">
        <f t="shared" si="0"/>
        <v>5281</v>
      </c>
      <c r="I21" s="8">
        <v>0.31741670937980521</v>
      </c>
      <c r="J21" s="7">
        <v>2.20557696287127</v>
      </c>
      <c r="K21">
        <f t="shared" si="1"/>
        <v>0.84106329406493785</v>
      </c>
      <c r="L21">
        <f t="shared" si="6"/>
        <v>3.8017219578011262E-2</v>
      </c>
      <c r="M21">
        <f t="shared" si="2"/>
        <v>3.1974887929472201E-2</v>
      </c>
      <c r="N21">
        <f t="shared" si="3"/>
        <v>0.10073473445032985</v>
      </c>
      <c r="O21">
        <f t="shared" si="4"/>
        <v>0.11511991120753103</v>
      </c>
      <c r="P21">
        <f t="shared" si="5"/>
        <v>3.0280991741467358</v>
      </c>
    </row>
    <row r="22" spans="1:44" x14ac:dyDescent="0.25">
      <c r="A22">
        <v>85</v>
      </c>
      <c r="B22">
        <v>5</v>
      </c>
      <c r="C22">
        <v>653</v>
      </c>
      <c r="D22">
        <v>110</v>
      </c>
      <c r="E22">
        <v>1191</v>
      </c>
      <c r="F22">
        <v>50</v>
      </c>
      <c r="G22">
        <v>1629</v>
      </c>
      <c r="H22">
        <f t="shared" si="0"/>
        <v>3633</v>
      </c>
      <c r="I22" s="8">
        <v>0.46356292886302441</v>
      </c>
      <c r="J22" s="7">
        <v>2.3725610876103098</v>
      </c>
      <c r="K22">
        <v>0.99888840000000001</v>
      </c>
      <c r="L22">
        <f t="shared" si="6"/>
        <v>6.0423316485390633E-3</v>
      </c>
      <c r="M22">
        <f t="shared" si="2"/>
        <v>6.0356149926785478E-3</v>
      </c>
      <c r="N22">
        <f t="shared" si="3"/>
        <v>1.4353448550729087E-2</v>
      </c>
      <c r="O22">
        <f t="shared" si="4"/>
        <v>1.4385176757201181E-2</v>
      </c>
      <c r="P22">
        <f t="shared" si="5"/>
        <v>2.380732735959517</v>
      </c>
    </row>
    <row r="23" spans="1:44" x14ac:dyDescent="0.25">
      <c r="A23">
        <v>90</v>
      </c>
      <c r="B23" s="1" t="s">
        <v>2</v>
      </c>
      <c r="C23">
        <v>403</v>
      </c>
      <c r="D23">
        <v>65</v>
      </c>
      <c r="E23">
        <v>887</v>
      </c>
      <c r="F23">
        <v>171</v>
      </c>
      <c r="G23">
        <v>1405</v>
      </c>
      <c r="H23">
        <f t="shared" si="0"/>
        <v>2931</v>
      </c>
      <c r="I23" s="8">
        <v>0.70114006514657978</v>
      </c>
      <c r="J23" s="7">
        <v>4.7238100523521496</v>
      </c>
      <c r="K23">
        <v>1</v>
      </c>
      <c r="L23">
        <f t="shared" si="6"/>
        <v>6.716655860515965E-6</v>
      </c>
      <c r="M23">
        <f t="shared" si="2"/>
        <v>6.716655860515965E-6</v>
      </c>
      <c r="N23">
        <f>M23*J23</f>
        <v>3.1728206472095292E-5</v>
      </c>
      <c r="O23">
        <f>N23</f>
        <v>3.1728206472095292E-5</v>
      </c>
      <c r="P23">
        <f t="shared" si="5"/>
        <v>4.7238100523521496</v>
      </c>
    </row>
    <row r="24" spans="1:44" x14ac:dyDescent="0.25">
      <c r="I24" s="6"/>
      <c r="J24" s="6"/>
    </row>
    <row r="25" spans="1:44" x14ac:dyDescent="0.25">
      <c r="A25" s="23" t="s">
        <v>0</v>
      </c>
      <c r="B25" s="23" t="s">
        <v>1</v>
      </c>
      <c r="C25" s="23" t="s">
        <v>19</v>
      </c>
      <c r="D25" s="23"/>
      <c r="E25" s="23"/>
      <c r="F25" s="23"/>
      <c r="G25" s="23"/>
      <c r="H25" s="23"/>
      <c r="J25" s="23" t="s">
        <v>20</v>
      </c>
      <c r="K25" s="23"/>
      <c r="L25" s="23"/>
      <c r="M25" s="23"/>
      <c r="N25" s="23"/>
      <c r="O25" s="22"/>
      <c r="P25" s="23" t="s">
        <v>12</v>
      </c>
      <c r="Q25" s="23"/>
      <c r="R25" s="23"/>
      <c r="S25" s="23"/>
      <c r="T25" s="23"/>
      <c r="U25" s="17"/>
      <c r="V25" s="23" t="s">
        <v>13</v>
      </c>
      <c r="W25" s="23"/>
      <c r="X25" s="23"/>
      <c r="Y25" s="23"/>
      <c r="Z25" s="23"/>
      <c r="AA25" s="17"/>
      <c r="AB25" s="23" t="s">
        <v>23</v>
      </c>
      <c r="AC25" s="23"/>
      <c r="AD25" s="23"/>
      <c r="AE25" s="23"/>
      <c r="AF25" s="23"/>
      <c r="AG25" s="17"/>
      <c r="AH25" s="23" t="s">
        <v>15</v>
      </c>
      <c r="AI25" s="23"/>
      <c r="AJ25" s="23"/>
      <c r="AK25" s="23"/>
      <c r="AL25" s="23"/>
      <c r="AM25" s="17"/>
      <c r="AN25" s="23" t="s">
        <v>18</v>
      </c>
      <c r="AO25" s="23"/>
      <c r="AP25" s="23"/>
      <c r="AQ25" s="23"/>
      <c r="AR25" s="23"/>
    </row>
    <row r="26" spans="1:44" x14ac:dyDescent="0.25">
      <c r="A26" s="23"/>
      <c r="B26" s="23"/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8</v>
      </c>
      <c r="J26" s="3" t="s">
        <v>3</v>
      </c>
      <c r="K26" s="3" t="s">
        <v>4</v>
      </c>
      <c r="L26" s="3" t="s">
        <v>5</v>
      </c>
      <c r="M26" s="3" t="s">
        <v>6</v>
      </c>
      <c r="N26" s="3" t="s">
        <v>7</v>
      </c>
      <c r="O26" s="3"/>
      <c r="P26" s="3" t="s">
        <v>3</v>
      </c>
      <c r="Q26" s="3" t="s">
        <v>4</v>
      </c>
      <c r="R26" s="3" t="s">
        <v>5</v>
      </c>
      <c r="S26" s="3" t="s">
        <v>6</v>
      </c>
      <c r="T26" s="3" t="s">
        <v>7</v>
      </c>
      <c r="U26" s="17"/>
      <c r="V26" s="3" t="s">
        <v>3</v>
      </c>
      <c r="W26" s="3" t="s">
        <v>4</v>
      </c>
      <c r="X26" s="3" t="s">
        <v>5</v>
      </c>
      <c r="Y26" s="3" t="s">
        <v>6</v>
      </c>
      <c r="Z26" s="3" t="s">
        <v>7</v>
      </c>
      <c r="AA26" s="3" t="s">
        <v>8</v>
      </c>
      <c r="AB26" s="3" t="s">
        <v>3</v>
      </c>
      <c r="AC26" s="3" t="s">
        <v>4</v>
      </c>
      <c r="AD26" s="3" t="s">
        <v>5</v>
      </c>
      <c r="AE26" s="3" t="s">
        <v>6</v>
      </c>
      <c r="AF26" s="3" t="s">
        <v>7</v>
      </c>
      <c r="AG26" s="17"/>
      <c r="AH26" s="3" t="s">
        <v>3</v>
      </c>
      <c r="AI26" s="3" t="s">
        <v>4</v>
      </c>
      <c r="AJ26" s="3" t="s">
        <v>5</v>
      </c>
      <c r="AK26" s="3" t="s">
        <v>6</v>
      </c>
      <c r="AL26" s="3" t="s">
        <v>7</v>
      </c>
      <c r="AM26" s="17"/>
      <c r="AN26" s="3" t="s">
        <v>3</v>
      </c>
      <c r="AO26" s="3" t="s">
        <v>4</v>
      </c>
      <c r="AP26" s="3" t="s">
        <v>5</v>
      </c>
      <c r="AQ26" s="3" t="s">
        <v>6</v>
      </c>
      <c r="AR26" s="3" t="s">
        <v>7</v>
      </c>
    </row>
    <row r="27" spans="1:44" x14ac:dyDescent="0.25">
      <c r="A27">
        <v>0</v>
      </c>
      <c r="B27">
        <v>1</v>
      </c>
      <c r="C27">
        <f xml:space="preserve"> K4 * C4/H4</f>
        <v>6.7987364846344933E-5</v>
      </c>
      <c r="D27">
        <f xml:space="preserve"> K4 * D4/H4</f>
        <v>2.9914440532391771E-4</v>
      </c>
      <c r="E27">
        <f xml:space="preserve"> K4 * E4/H4</f>
        <v>1.9036462156976579E-4</v>
      </c>
      <c r="F27">
        <f xml:space="preserve"> K4 * F4/H4</f>
        <v>0</v>
      </c>
      <c r="G27">
        <f xml:space="preserve"> K4 * G4/H4</f>
        <v>4.6231408095514549E-4</v>
      </c>
      <c r="H27">
        <f>SUM(C27:G27)</f>
        <v>1.0198104726951739E-3</v>
      </c>
      <c r="J27" s="21">
        <f t="shared" ref="J27:J46" si="7">1-(1-K4)^(C27/K4)</f>
        <v>6.8019742099467706E-5</v>
      </c>
      <c r="K27" s="21">
        <f t="shared" ref="K27:K46" si="8">1-(1-K4)^(D27/K4)</f>
        <v>2.9925225951443757E-4</v>
      </c>
      <c r="L27" s="21">
        <f t="shared" ref="L27:L46" si="9">1-(1-K4)^(E27/K4)</f>
        <v>1.9044361884290595E-4</v>
      </c>
      <c r="M27" s="21">
        <f>1-(1-K4)^(F27/K4)</f>
        <v>0</v>
      </c>
      <c r="N27" s="21">
        <f>1-(1-K4)^(G27/K4)</f>
        <v>4.6244301797060405E-4</v>
      </c>
      <c r="O27" s="20"/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17"/>
      <c r="V27" s="21">
        <f>P27-P28</f>
        <v>6.8019742099467706E-5</v>
      </c>
      <c r="W27" s="21">
        <f>Q27-Q28</f>
        <v>2.9925225951443757E-4</v>
      </c>
      <c r="X27" s="21">
        <f>R27-R28</f>
        <v>1.9044361884290595E-4</v>
      </c>
      <c r="Y27" s="21">
        <f>S27-S28</f>
        <v>0</v>
      </c>
      <c r="Z27" s="21">
        <f>T27-T28</f>
        <v>4.6244301797060405E-4</v>
      </c>
      <c r="AA27" s="21">
        <f>SUM(V27:Z27)</f>
        <v>1.0201586384274153E-3</v>
      </c>
      <c r="AB27" s="21">
        <f>P28*B27+V27*J4</f>
        <v>0.99996773756745372</v>
      </c>
      <c r="AC27" s="21">
        <f>Q28*B27+W27*J4</f>
        <v>0.99985806171063096</v>
      </c>
      <c r="AD27" s="21">
        <f>R28*B27+X27*J4</f>
        <v>0.9999096707188655</v>
      </c>
      <c r="AE27" s="21">
        <f>S28*B27+Y27*J4</f>
        <v>1</v>
      </c>
      <c r="AF27" s="21">
        <f>T28*B27+Z27*J4</f>
        <v>0.99978065872916744</v>
      </c>
      <c r="AG27" s="17"/>
      <c r="AH27" s="21">
        <f t="shared" ref="AH27:AL44" si="10">AH28+AB27</f>
        <v>77.146295138906495</v>
      </c>
      <c r="AI27" s="21">
        <f t="shared" si="10"/>
        <v>86.613807957686532</v>
      </c>
      <c r="AJ27" s="21">
        <f t="shared" si="10"/>
        <v>72.453221538110299</v>
      </c>
      <c r="AK27" s="21">
        <f t="shared" si="10"/>
        <v>81.175352801287985</v>
      </c>
      <c r="AL27" s="21">
        <f t="shared" si="10"/>
        <v>71.524803968194021</v>
      </c>
      <c r="AM27" s="17"/>
      <c r="AN27" s="21">
        <f>AH27/P27</f>
        <v>77.146295138906495</v>
      </c>
      <c r="AO27" s="21">
        <f>AI27/Q27</f>
        <v>86.613807957686532</v>
      </c>
      <c r="AP27" s="21">
        <f>AJ27/R27</f>
        <v>72.453221538110299</v>
      </c>
      <c r="AQ27" s="21">
        <f>AK27/S27</f>
        <v>81.175352801287985</v>
      </c>
      <c r="AR27" s="21">
        <f>AL27/T27</f>
        <v>71.524803968194021</v>
      </c>
    </row>
    <row r="28" spans="1:44" x14ac:dyDescent="0.25">
      <c r="A28">
        <v>1</v>
      </c>
      <c r="B28">
        <v>4</v>
      </c>
      <c r="C28">
        <f t="shared" ref="C28:C46" si="11" xml:space="preserve"> K5 * C5/H5</f>
        <v>1.0419077617936439E-3</v>
      </c>
      <c r="D28">
        <f t="shared" ref="D28:D46" si="12" xml:space="preserve"> K5 * D5/H5</f>
        <v>1.7331734883682733E-2</v>
      </c>
      <c r="E28">
        <f t="shared" ref="E28:E46" si="13" xml:space="preserve"> K5 * E5/H5</f>
        <v>5.6703826266846398E-3</v>
      </c>
      <c r="F28">
        <f t="shared" ref="F28:F46" si="14" xml:space="preserve"> K5 * F5/H5</f>
        <v>2.7450262185717157E-3</v>
      </c>
      <c r="G28">
        <f t="shared" ref="G28:G46" si="15" xml:space="preserve"> K5 * G5/H5</f>
        <v>9.7979402984056125E-3</v>
      </c>
      <c r="H28">
        <f t="shared" ref="H28:H46" si="16">SUM(C28:G28)</f>
        <v>3.6586991789138344E-2</v>
      </c>
      <c r="J28" s="21">
        <f t="shared" si="7"/>
        <v>1.0608828068580101E-3</v>
      </c>
      <c r="K28" s="21">
        <f t="shared" si="8"/>
        <v>1.7501778074815566E-2</v>
      </c>
      <c r="L28" s="21">
        <f t="shared" si="9"/>
        <v>5.7600622732836282E-3</v>
      </c>
      <c r="M28" s="21">
        <f t="shared" ref="M28:M46" si="17">1-(1-K5)^(F28/K5)</f>
        <v>2.7925952382322761E-3</v>
      </c>
      <c r="N28" s="21">
        <f t="shared" ref="N28:N46" si="18">1-(1-K5)^(G28/K5)</f>
        <v>9.9320227609868139E-3</v>
      </c>
      <c r="O28" s="20"/>
      <c r="P28" s="21">
        <f xml:space="preserve"> P27*(1-J27)</f>
        <v>0.99993198025790053</v>
      </c>
      <c r="Q28" s="21">
        <f xml:space="preserve"> Q27*(1-K27)</f>
        <v>0.99970074774048556</v>
      </c>
      <c r="R28" s="21">
        <f xml:space="preserve"> R27*(1-L27)</f>
        <v>0.99980955638115709</v>
      </c>
      <c r="S28" s="21">
        <f xml:space="preserve"> S27*(1-M27)</f>
        <v>1</v>
      </c>
      <c r="T28" s="21">
        <f xml:space="preserve"> T27*(1-N27)</f>
        <v>0.9995375569820294</v>
      </c>
      <c r="U28" s="17"/>
      <c r="V28" s="21">
        <f t="shared" ref="V28:Z46" si="19">P28-P29</f>
        <v>1.0608106458830369E-3</v>
      </c>
      <c r="W28" s="21">
        <f t="shared" si="19"/>
        <v>1.7496540628181179E-2</v>
      </c>
      <c r="X28" s="21">
        <f t="shared" si="19"/>
        <v>5.7589653061795865E-3</v>
      </c>
      <c r="Y28" s="21">
        <f t="shared" si="19"/>
        <v>2.7925952382322761E-3</v>
      </c>
      <c r="Z28" s="21">
        <f t="shared" si="19"/>
        <v>9.9274297664067035E-3</v>
      </c>
      <c r="AA28" s="21">
        <f t="shared" ref="AA28:AA46" si="20">SUM(V28:Z28)</f>
        <v>3.7036341584882781E-2</v>
      </c>
      <c r="AB28" s="21">
        <f t="shared" ref="AB28:AB45" si="21">P29*B28+V28*J5</f>
        <v>3.9976541503756478</v>
      </c>
      <c r="AC28" s="21">
        <f t="shared" ref="AC28:AC45" si="22">Q29*B28+W28*J5</f>
        <v>3.9645991368846345</v>
      </c>
      <c r="AD28" s="21">
        <f t="shared" ref="AD28:AD44" si="23">R29*B28+X28*J5</f>
        <v>3.9879800680891191</v>
      </c>
      <c r="AE28" s="21">
        <f t="shared" ref="AE28:AE45" si="24">S29*B28+Y28*J5</f>
        <v>3.9945407768280985</v>
      </c>
      <c r="AF28" s="21">
        <f t="shared" ref="AF28:AF45" si="25">T29*B28+Z28*J5</f>
        <v>3.9787431710527725</v>
      </c>
      <c r="AG28" s="17"/>
      <c r="AH28" s="21">
        <f t="shared" si="10"/>
        <v>76.146327401339036</v>
      </c>
      <c r="AI28" s="21">
        <f t="shared" si="10"/>
        <v>85.613949895975907</v>
      </c>
      <c r="AJ28" s="21">
        <f t="shared" si="10"/>
        <v>71.453311867391434</v>
      </c>
      <c r="AK28" s="21">
        <f t="shared" si="10"/>
        <v>80.175352801287985</v>
      </c>
      <c r="AL28" s="21">
        <f t="shared" si="10"/>
        <v>70.525023309464856</v>
      </c>
      <c r="AM28" s="17"/>
      <c r="AN28" s="21">
        <f t="shared" ref="AN28:AR46" si="26">AH28/P28</f>
        <v>76.151507207219751</v>
      </c>
      <c r="AO28" s="21">
        <f t="shared" si="26"/>
        <v>85.639577733116397</v>
      </c>
      <c r="AP28" s="21">
        <f t="shared" si="26"/>
        <v>71.466922286699273</v>
      </c>
      <c r="AQ28" s="21">
        <f t="shared" si="26"/>
        <v>80.175352801287985</v>
      </c>
      <c r="AR28" s="21">
        <f t="shared" si="26"/>
        <v>70.557652203090569</v>
      </c>
    </row>
    <row r="29" spans="1:44" x14ac:dyDescent="0.25">
      <c r="A29">
        <v>5</v>
      </c>
      <c r="B29">
        <v>5</v>
      </c>
      <c r="C29">
        <f t="shared" si="11"/>
        <v>3.3688815735867468E-4</v>
      </c>
      <c r="D29">
        <f t="shared" si="12"/>
        <v>5.9450851298589649E-3</v>
      </c>
      <c r="E29">
        <f t="shared" si="13"/>
        <v>2.7743730606008504E-3</v>
      </c>
      <c r="F29">
        <f t="shared" si="14"/>
        <v>1.3871865303004252E-3</v>
      </c>
      <c r="G29">
        <f t="shared" si="15"/>
        <v>3.9435731361397797E-3</v>
      </c>
      <c r="H29">
        <f t="shared" si="16"/>
        <v>1.4387106014258695E-2</v>
      </c>
      <c r="J29" s="21">
        <f t="shared" si="7"/>
        <v>3.3927751030016218E-4</v>
      </c>
      <c r="K29" s="21">
        <f t="shared" si="8"/>
        <v>5.9703721515803609E-3</v>
      </c>
      <c r="L29" s="21">
        <f t="shared" si="9"/>
        <v>2.7906231232690537E-3</v>
      </c>
      <c r="M29" s="21">
        <f t="shared" si="17"/>
        <v>1.3962863694473304E-3</v>
      </c>
      <c r="N29" s="21">
        <f t="shared" si="18"/>
        <v>3.9643376841544953E-3</v>
      </c>
      <c r="O29" s="20"/>
      <c r="P29" s="21">
        <f t="shared" ref="P29:T44" si="27" xml:space="preserve"> P28*(1-J28)</f>
        <v>0.9988711696120175</v>
      </c>
      <c r="Q29" s="21">
        <f t="shared" si="27"/>
        <v>0.98220420711230438</v>
      </c>
      <c r="R29" s="21">
        <f t="shared" si="27"/>
        <v>0.99405059107497751</v>
      </c>
      <c r="S29" s="21">
        <f t="shared" si="27"/>
        <v>0.99720740476176772</v>
      </c>
      <c r="T29" s="21">
        <f t="shared" si="27"/>
        <v>0.98961012721562269</v>
      </c>
      <c r="U29" s="17"/>
      <c r="V29" s="21">
        <f t="shared" si="19"/>
        <v>3.3889452353652594E-4</v>
      </c>
      <c r="W29" s="21">
        <f t="shared" si="19"/>
        <v>5.8641246453083884E-3</v>
      </c>
      <c r="X29" s="21">
        <f t="shared" si="19"/>
        <v>2.7740205651530792E-3</v>
      </c>
      <c r="Y29" s="21">
        <f t="shared" si="19"/>
        <v>1.3923871067808014E-3</v>
      </c>
      <c r="Z29" s="21">
        <f t="shared" si="19"/>
        <v>3.9231487199418158E-3</v>
      </c>
      <c r="AA29" s="21">
        <f t="shared" si="20"/>
        <v>1.4292575560720611E-2</v>
      </c>
      <c r="AB29" s="21">
        <f t="shared" si="21"/>
        <v>4.9934886443269084</v>
      </c>
      <c r="AC29" s="21">
        <f t="shared" si="22"/>
        <v>4.8960152138941355</v>
      </c>
      <c r="AD29" s="21">
        <f t="shared" si="23"/>
        <v>4.9631544606429161</v>
      </c>
      <c r="AE29" s="21">
        <f t="shared" si="24"/>
        <v>4.9824740175836837</v>
      </c>
      <c r="AF29" s="21">
        <f t="shared" si="25"/>
        <v>4.9380116151454354</v>
      </c>
      <c r="AG29" s="17"/>
      <c r="AH29" s="21">
        <f t="shared" si="10"/>
        <v>72.148673250963384</v>
      </c>
      <c r="AI29" s="21">
        <f t="shared" si="10"/>
        <v>81.649350759091277</v>
      </c>
      <c r="AJ29" s="21">
        <f t="shared" si="10"/>
        <v>67.465331799302319</v>
      </c>
      <c r="AK29" s="21">
        <f t="shared" si="10"/>
        <v>76.180812024459883</v>
      </c>
      <c r="AL29" s="21">
        <f t="shared" si="10"/>
        <v>66.546280138412087</v>
      </c>
      <c r="AM29" s="17"/>
      <c r="AN29" s="21">
        <f t="shared" si="26"/>
        <v>72.230208905706476</v>
      </c>
      <c r="AO29" s="21">
        <f t="shared" si="26"/>
        <v>83.128691740327227</v>
      </c>
      <c r="AP29" s="21">
        <f t="shared" si="26"/>
        <v>67.869112905354797</v>
      </c>
      <c r="AQ29" s="21">
        <f t="shared" si="26"/>
        <v>76.394149963877808</v>
      </c>
      <c r="AR29" s="21">
        <f t="shared" si="26"/>
        <v>67.24494657875762</v>
      </c>
    </row>
    <row r="30" spans="1:44" x14ac:dyDescent="0.25">
      <c r="A30">
        <v>10</v>
      </c>
      <c r="B30">
        <v>5</v>
      </c>
      <c r="C30">
        <f t="shared" si="11"/>
        <v>2.0409054324734271E-4</v>
      </c>
      <c r="D30">
        <f t="shared" si="12"/>
        <v>3.2097876347082078E-3</v>
      </c>
      <c r="E30">
        <f t="shared" si="13"/>
        <v>1.6141706602289833E-3</v>
      </c>
      <c r="F30">
        <f t="shared" si="14"/>
        <v>2.2449959757207699E-3</v>
      </c>
      <c r="G30">
        <f t="shared" si="15"/>
        <v>2.2449959757207699E-3</v>
      </c>
      <c r="H30">
        <f t="shared" si="16"/>
        <v>9.518040789626073E-3</v>
      </c>
      <c r="J30" s="21">
        <f t="shared" si="7"/>
        <v>2.0504699669343651E-4</v>
      </c>
      <c r="K30" s="21">
        <f t="shared" si="8"/>
        <v>3.2199654608451311E-3</v>
      </c>
      <c r="L30" s="21">
        <f t="shared" si="9"/>
        <v>1.6205870545518142E-3</v>
      </c>
      <c r="M30" s="21">
        <f t="shared" si="17"/>
        <v>2.2532059506210622E-3</v>
      </c>
      <c r="N30" s="21">
        <f t="shared" si="18"/>
        <v>2.2532059506210622E-3</v>
      </c>
      <c r="O30" s="20"/>
      <c r="P30" s="21">
        <f t="shared" si="27"/>
        <v>0.99853227508848097</v>
      </c>
      <c r="Q30" s="21">
        <f t="shared" si="27"/>
        <v>0.976340082466996</v>
      </c>
      <c r="R30" s="21">
        <f t="shared" si="27"/>
        <v>0.99127657050982443</v>
      </c>
      <c r="S30" s="21">
        <f t="shared" si="27"/>
        <v>0.99581501765498692</v>
      </c>
      <c r="T30" s="21">
        <f t="shared" si="27"/>
        <v>0.98568697849568088</v>
      </c>
      <c r="U30" s="17"/>
      <c r="V30" s="21">
        <f t="shared" si="19"/>
        <v>2.047460441083615E-4</v>
      </c>
      <c r="W30" s="21">
        <f t="shared" si="19"/>
        <v>3.1437813435823969E-3</v>
      </c>
      <c r="X30" s="21">
        <f t="shared" si="19"/>
        <v>1.606449977648694E-3</v>
      </c>
      <c r="Y30" s="21">
        <f t="shared" si="19"/>
        <v>2.2437763234980368E-3</v>
      </c>
      <c r="Z30" s="21">
        <f t="shared" si="19"/>
        <v>2.2209557653961598E-3</v>
      </c>
      <c r="AA30" s="21">
        <f t="shared" si="20"/>
        <v>9.419709454233649E-3</v>
      </c>
      <c r="AB30" s="21">
        <f t="shared" si="21"/>
        <v>4.9921164283678685</v>
      </c>
      <c r="AC30" s="21">
        <f t="shared" si="22"/>
        <v>4.8733330006292732</v>
      </c>
      <c r="AD30" s="21">
        <f t="shared" si="23"/>
        <v>4.9521071644911574</v>
      </c>
      <c r="AE30" s="21">
        <f t="shared" si="24"/>
        <v>4.9731031079676686</v>
      </c>
      <c r="AF30" s="21">
        <f t="shared" si="25"/>
        <v>4.9225236508116881</v>
      </c>
      <c r="AG30" s="17"/>
      <c r="AH30" s="21">
        <f t="shared" si="10"/>
        <v>67.155184606636482</v>
      </c>
      <c r="AI30" s="21">
        <f t="shared" si="10"/>
        <v>76.753335545197146</v>
      </c>
      <c r="AJ30" s="21">
        <f t="shared" si="10"/>
        <v>62.502177338659401</v>
      </c>
      <c r="AK30" s="21">
        <f t="shared" si="10"/>
        <v>71.198338006876199</v>
      </c>
      <c r="AL30" s="21">
        <f t="shared" si="10"/>
        <v>61.608268523266652</v>
      </c>
      <c r="AM30" s="17"/>
      <c r="AN30" s="21">
        <f t="shared" si="26"/>
        <v>67.253894823465558</v>
      </c>
      <c r="AO30" s="21">
        <f t="shared" si="26"/>
        <v>78.613320218564013</v>
      </c>
      <c r="AP30" s="21">
        <f t="shared" si="26"/>
        <v>63.052208836645704</v>
      </c>
      <c r="AQ30" s="21">
        <f t="shared" si="26"/>
        <v>71.497554008111763</v>
      </c>
      <c r="AR30" s="21">
        <f t="shared" si="26"/>
        <v>62.502873495692235</v>
      </c>
    </row>
    <row r="31" spans="1:44" x14ac:dyDescent="0.25">
      <c r="A31">
        <v>15</v>
      </c>
      <c r="B31">
        <v>5</v>
      </c>
      <c r="C31">
        <f t="shared" si="11"/>
        <v>4.3929411336380539E-4</v>
      </c>
      <c r="D31">
        <f t="shared" si="12"/>
        <v>1.7044611598515649E-3</v>
      </c>
      <c r="E31">
        <f t="shared" si="13"/>
        <v>2.0910399796117136E-3</v>
      </c>
      <c r="F31">
        <f t="shared" si="14"/>
        <v>1.8081345706054231E-2</v>
      </c>
      <c r="G31">
        <f t="shared" si="15"/>
        <v>2.8114823255283544E-3</v>
      </c>
      <c r="H31">
        <f t="shared" si="16"/>
        <v>2.5127623284409668E-2</v>
      </c>
      <c r="J31" s="21">
        <f t="shared" si="7"/>
        <v>4.4480859974616038E-4</v>
      </c>
      <c r="K31" s="21">
        <f t="shared" si="8"/>
        <v>1.7247522214002275E-3</v>
      </c>
      <c r="L31" s="21">
        <f t="shared" si="9"/>
        <v>2.1155190971526849E-3</v>
      </c>
      <c r="M31" s="21">
        <f t="shared" si="17"/>
        <v>1.8145741940062021E-2</v>
      </c>
      <c r="N31" s="21">
        <f t="shared" si="18"/>
        <v>2.8433583389432249E-3</v>
      </c>
      <c r="O31" s="20"/>
      <c r="P31" s="21">
        <f t="shared" si="27"/>
        <v>0.99832752904437261</v>
      </c>
      <c r="Q31" s="21">
        <f t="shared" si="27"/>
        <v>0.9731963011234136</v>
      </c>
      <c r="R31" s="21">
        <f t="shared" si="27"/>
        <v>0.98967012053217573</v>
      </c>
      <c r="S31" s="21">
        <f t="shared" si="27"/>
        <v>0.99357124133148889</v>
      </c>
      <c r="T31" s="21">
        <f t="shared" si="27"/>
        <v>0.98346602273028472</v>
      </c>
      <c r="U31" s="17"/>
      <c r="V31" s="21">
        <f t="shared" si="19"/>
        <v>4.4406467028224039E-4</v>
      </c>
      <c r="W31" s="21">
        <f t="shared" si="19"/>
        <v>1.678522482221112E-3</v>
      </c>
      <c r="X31" s="21">
        <f t="shared" si="19"/>
        <v>2.0936660398672702E-3</v>
      </c>
      <c r="Y31" s="21">
        <f t="shared" si="19"/>
        <v>1.8029087344268335E-2</v>
      </c>
      <c r="Z31" s="21">
        <f t="shared" si="19"/>
        <v>2.7963463167974822E-3</v>
      </c>
      <c r="AA31" s="21">
        <f t="shared" si="20"/>
        <v>2.504168685343644E-2</v>
      </c>
      <c r="AB31" s="21">
        <f t="shared" si="21"/>
        <v>4.9905580618197805</v>
      </c>
      <c r="AC31" s="21">
        <f t="shared" si="22"/>
        <v>4.8619007823956579</v>
      </c>
      <c r="AD31" s="21">
        <f t="shared" si="23"/>
        <v>4.9432606073124346</v>
      </c>
      <c r="AE31" s="21">
        <f t="shared" si="24"/>
        <v>4.9240249704566432</v>
      </c>
      <c r="AF31" s="21">
        <f t="shared" si="25"/>
        <v>4.9105318041435524</v>
      </c>
      <c r="AG31" s="17"/>
      <c r="AH31" s="21">
        <f t="shared" si="10"/>
        <v>62.163068178268617</v>
      </c>
      <c r="AI31" s="21">
        <f t="shared" si="10"/>
        <v>71.880002544567873</v>
      </c>
      <c r="AJ31" s="21">
        <f t="shared" si="10"/>
        <v>57.550070174168241</v>
      </c>
      <c r="AK31" s="21">
        <f t="shared" si="10"/>
        <v>66.225234898908525</v>
      </c>
      <c r="AL31" s="21">
        <f t="shared" si="10"/>
        <v>56.685744872454961</v>
      </c>
      <c r="AM31" s="17"/>
      <c r="AN31" s="21">
        <f t="shared" si="26"/>
        <v>62.267208275597554</v>
      </c>
      <c r="AO31" s="21">
        <f t="shared" si="26"/>
        <v>73.85971613495947</v>
      </c>
      <c r="AP31" s="21">
        <f t="shared" si="26"/>
        <v>58.150760521315746</v>
      </c>
      <c r="AQ31" s="21">
        <f t="shared" si="26"/>
        <v>66.653735679949648</v>
      </c>
      <c r="AR31" s="21">
        <f t="shared" si="26"/>
        <v>57.638742531322826</v>
      </c>
    </row>
    <row r="32" spans="1:44" x14ac:dyDescent="0.25">
      <c r="A32">
        <v>20</v>
      </c>
      <c r="B32">
        <v>5</v>
      </c>
      <c r="C32">
        <f t="shared" si="11"/>
        <v>7.3974803793635797E-4</v>
      </c>
      <c r="D32">
        <f t="shared" si="12"/>
        <v>2.747635569477901E-3</v>
      </c>
      <c r="E32">
        <f t="shared" si="13"/>
        <v>2.6243442298218411E-3</v>
      </c>
      <c r="F32">
        <f t="shared" si="14"/>
        <v>3.1439291612295216E-2</v>
      </c>
      <c r="G32">
        <f t="shared" si="15"/>
        <v>3.663514092637201E-3</v>
      </c>
      <c r="H32">
        <f t="shared" si="16"/>
        <v>4.1214533542168516E-2</v>
      </c>
      <c r="J32" s="21">
        <f t="shared" si="7"/>
        <v>7.5513920578706983E-4</v>
      </c>
      <c r="K32" s="21">
        <f t="shared" si="8"/>
        <v>2.8019295535259836E-3</v>
      </c>
      <c r="L32" s="21">
        <f t="shared" si="9"/>
        <v>2.6763703460046528E-3</v>
      </c>
      <c r="M32" s="21">
        <f t="shared" si="17"/>
        <v>3.1595628564615175E-2</v>
      </c>
      <c r="N32" s="21">
        <f t="shared" si="18"/>
        <v>3.7341603595341111E-3</v>
      </c>
      <c r="O32" s="20"/>
      <c r="P32" s="21">
        <f t="shared" si="27"/>
        <v>0.99788346437409037</v>
      </c>
      <c r="Q32" s="21">
        <f t="shared" si="27"/>
        <v>0.97151777864119249</v>
      </c>
      <c r="R32" s="21">
        <f t="shared" si="27"/>
        <v>0.98757645449230846</v>
      </c>
      <c r="S32" s="21">
        <f t="shared" si="27"/>
        <v>0.97554215398722055</v>
      </c>
      <c r="T32" s="21">
        <f t="shared" si="27"/>
        <v>0.98066967641348723</v>
      </c>
      <c r="U32" s="17"/>
      <c r="V32" s="21">
        <f t="shared" si="19"/>
        <v>7.5354092675550266E-4</v>
      </c>
      <c r="W32" s="21">
        <f t="shared" si="19"/>
        <v>2.7221243757507008E-3</v>
      </c>
      <c r="X32" s="21">
        <f t="shared" si="19"/>
        <v>2.6431203372155876E-3</v>
      </c>
      <c r="Y32" s="21">
        <f t="shared" si="19"/>
        <v>3.0822867546504873E-2</v>
      </c>
      <c r="Z32" s="21">
        <f t="shared" si="19"/>
        <v>3.6619778314603835E-3</v>
      </c>
      <c r="AA32" s="21">
        <f t="shared" si="20"/>
        <v>4.0603631017687047E-2</v>
      </c>
      <c r="AB32" s="21">
        <f t="shared" si="21"/>
        <v>4.9875106943245378</v>
      </c>
      <c r="AC32" s="21">
        <f t="shared" si="22"/>
        <v>4.8507013080278654</v>
      </c>
      <c r="AD32" s="21">
        <f t="shared" si="23"/>
        <v>4.9311945852196581</v>
      </c>
      <c r="AE32" s="21">
        <f t="shared" si="24"/>
        <v>4.7997220022108262</v>
      </c>
      <c r="AF32" s="21">
        <f t="shared" si="25"/>
        <v>4.8940827568597234</v>
      </c>
      <c r="AG32" s="17"/>
      <c r="AH32" s="21">
        <f t="shared" si="10"/>
        <v>57.172510116448834</v>
      </c>
      <c r="AI32" s="21">
        <f t="shared" si="10"/>
        <v>67.018101762172222</v>
      </c>
      <c r="AJ32" s="21">
        <f t="shared" si="10"/>
        <v>52.606809566855809</v>
      </c>
      <c r="AK32" s="21">
        <f t="shared" si="10"/>
        <v>61.301209928451875</v>
      </c>
      <c r="AL32" s="21">
        <f t="shared" si="10"/>
        <v>51.775213068311409</v>
      </c>
      <c r="AM32" s="17"/>
      <c r="AN32" s="21">
        <f t="shared" si="26"/>
        <v>57.293774431175244</v>
      </c>
      <c r="AO32" s="21">
        <f t="shared" si="26"/>
        <v>68.982887637843007</v>
      </c>
      <c r="AP32" s="21">
        <f t="shared" si="26"/>
        <v>53.268594373181791</v>
      </c>
      <c r="AQ32" s="21">
        <f t="shared" si="26"/>
        <v>62.838094364146677</v>
      </c>
      <c r="AR32" s="21">
        <f t="shared" si="26"/>
        <v>52.795772433449883</v>
      </c>
    </row>
    <row r="33" spans="1:44" x14ac:dyDescent="0.25">
      <c r="A33">
        <v>25</v>
      </c>
      <c r="B33">
        <v>5</v>
      </c>
      <c r="C33">
        <f t="shared" si="11"/>
        <v>1.707157136599344E-3</v>
      </c>
      <c r="D33">
        <f t="shared" si="12"/>
        <v>3.8363081721333567E-3</v>
      </c>
      <c r="E33">
        <f t="shared" si="13"/>
        <v>3.8938527947153571E-3</v>
      </c>
      <c r="F33">
        <f t="shared" si="14"/>
        <v>2.6547252551162831E-2</v>
      </c>
      <c r="G33">
        <f t="shared" si="15"/>
        <v>4.8721113786093636E-3</v>
      </c>
      <c r="H33">
        <f t="shared" si="16"/>
        <v>4.0856682033220251E-2</v>
      </c>
      <c r="J33" s="21">
        <f t="shared" si="7"/>
        <v>1.741493355867374E-3</v>
      </c>
      <c r="K33" s="21">
        <f t="shared" si="8"/>
        <v>3.9092188481889556E-3</v>
      </c>
      <c r="L33" s="21">
        <f t="shared" si="9"/>
        <v>3.9677406471393395E-3</v>
      </c>
      <c r="M33" s="21">
        <f t="shared" si="17"/>
        <v>2.6740769494866257E-2</v>
      </c>
      <c r="N33" s="21">
        <f t="shared" si="18"/>
        <v>4.9620853430980549E-3</v>
      </c>
      <c r="O33" s="20"/>
      <c r="P33" s="21">
        <f t="shared" si="27"/>
        <v>0.99712992344733486</v>
      </c>
      <c r="Q33" s="21">
        <f t="shared" si="27"/>
        <v>0.96879565426544179</v>
      </c>
      <c r="R33" s="21">
        <f t="shared" si="27"/>
        <v>0.98493333415509288</v>
      </c>
      <c r="S33" s="21">
        <f t="shared" si="27"/>
        <v>0.94471928644071568</v>
      </c>
      <c r="T33" s="21">
        <f t="shared" si="27"/>
        <v>0.97700769858202685</v>
      </c>
      <c r="U33" s="17"/>
      <c r="V33" s="21">
        <f t="shared" si="19"/>
        <v>1.7364951366201087E-3</v>
      </c>
      <c r="W33" s="21">
        <f t="shared" si="19"/>
        <v>3.7872342316980223E-3</v>
      </c>
      <c r="X33" s="21">
        <f t="shared" si="19"/>
        <v>3.9079600246496593E-3</v>
      </c>
      <c r="Y33" s="21">
        <f t="shared" si="19"/>
        <v>2.5262520676065714E-2</v>
      </c>
      <c r="Z33" s="21">
        <f t="shared" si="19"/>
        <v>4.8479955812278375E-3</v>
      </c>
      <c r="AA33" s="21">
        <f t="shared" si="20"/>
        <v>3.9542205650261342E-2</v>
      </c>
      <c r="AB33" s="21">
        <f t="shared" si="21"/>
        <v>4.9812654770418376</v>
      </c>
      <c r="AC33" s="21">
        <f t="shared" si="22"/>
        <v>4.8344166172388681</v>
      </c>
      <c r="AD33" s="21">
        <f t="shared" si="23"/>
        <v>4.9148002195182343</v>
      </c>
      <c r="AE33" s="21">
        <f t="shared" si="24"/>
        <v>4.6598159873389946</v>
      </c>
      <c r="AF33" s="21">
        <f t="shared" si="25"/>
        <v>4.8727987279699239</v>
      </c>
      <c r="AG33" s="17"/>
      <c r="AH33" s="21">
        <f t="shared" si="10"/>
        <v>52.184999422124299</v>
      </c>
      <c r="AI33" s="21">
        <f t="shared" si="10"/>
        <v>62.167400454144349</v>
      </c>
      <c r="AJ33" s="21">
        <f t="shared" si="10"/>
        <v>47.675614981636151</v>
      </c>
      <c r="AK33" s="21">
        <f t="shared" si="10"/>
        <v>56.501487926241047</v>
      </c>
      <c r="AL33" s="21">
        <f t="shared" si="10"/>
        <v>46.881130311451685</v>
      </c>
      <c r="AM33" s="17"/>
      <c r="AN33" s="21">
        <f t="shared" si="26"/>
        <v>52.335205468217545</v>
      </c>
      <c r="AO33" s="21">
        <f t="shared" si="26"/>
        <v>64.169776340791685</v>
      </c>
      <c r="AP33" s="21">
        <f t="shared" si="26"/>
        <v>48.40491567130664</v>
      </c>
      <c r="AQ33" s="21">
        <f t="shared" si="26"/>
        <v>59.807700273711632</v>
      </c>
      <c r="AR33" s="21">
        <f t="shared" si="26"/>
        <v>47.984402149023268</v>
      </c>
    </row>
    <row r="34" spans="1:44" x14ac:dyDescent="0.25">
      <c r="A34">
        <v>30</v>
      </c>
      <c r="B34">
        <v>5</v>
      </c>
      <c r="C34">
        <f t="shared" si="11"/>
        <v>3.7366987527583662E-3</v>
      </c>
      <c r="D34">
        <f t="shared" si="12"/>
        <v>4.6407387735870028E-3</v>
      </c>
      <c r="E34">
        <f t="shared" si="13"/>
        <v>5.0626241166403674E-3</v>
      </c>
      <c r="F34">
        <f t="shared" si="14"/>
        <v>2.3705938323950924E-2</v>
      </c>
      <c r="G34">
        <f t="shared" si="15"/>
        <v>5.7255867985813672E-3</v>
      </c>
      <c r="H34">
        <f t="shared" si="16"/>
        <v>4.2871586765518027E-2</v>
      </c>
      <c r="J34" s="21">
        <f t="shared" si="7"/>
        <v>3.8118796714819991E-3</v>
      </c>
      <c r="K34" s="21">
        <f t="shared" si="8"/>
        <v>4.7319235520404401E-3</v>
      </c>
      <c r="L34" s="21">
        <f t="shared" si="9"/>
        <v>5.1609865222171925E-3</v>
      </c>
      <c r="M34" s="21">
        <f t="shared" si="17"/>
        <v>2.3937932794611982E-2</v>
      </c>
      <c r="N34" s="21">
        <f t="shared" si="18"/>
        <v>5.8348546476846286E-3</v>
      </c>
      <c r="O34" s="20"/>
      <c r="P34" s="21">
        <f t="shared" si="27"/>
        <v>0.99539342831071476</v>
      </c>
      <c r="Q34" s="21">
        <f t="shared" si="27"/>
        <v>0.96500842003374376</v>
      </c>
      <c r="R34" s="21">
        <f t="shared" si="27"/>
        <v>0.98102537413044322</v>
      </c>
      <c r="S34" s="21">
        <f t="shared" si="27"/>
        <v>0.91945676576464996</v>
      </c>
      <c r="T34" s="21">
        <f t="shared" si="27"/>
        <v>0.97215970300079901</v>
      </c>
      <c r="U34" s="17"/>
      <c r="V34" s="21">
        <f t="shared" si="19"/>
        <v>3.7943199745044121E-3</v>
      </c>
      <c r="W34" s="21">
        <f t="shared" si="19"/>
        <v>4.5663460706749648E-3</v>
      </c>
      <c r="X34" s="21">
        <f t="shared" si="19"/>
        <v>5.0630587338402755E-3</v>
      </c>
      <c r="Y34" s="21">
        <f t="shared" si="19"/>
        <v>2.2009894266425523E-2</v>
      </c>
      <c r="Z34" s="21">
        <f t="shared" si="19"/>
        <v>5.6724105613459308E-3</v>
      </c>
      <c r="AA34" s="21">
        <f t="shared" si="20"/>
        <v>4.1106029606791106E-2</v>
      </c>
      <c r="AB34" s="21">
        <f t="shared" si="21"/>
        <v>4.9675732634507375</v>
      </c>
      <c r="AC34" s="21">
        <f t="shared" si="22"/>
        <v>4.8137368600594188</v>
      </c>
      <c r="AD34" s="21">
        <f t="shared" si="23"/>
        <v>4.8925918823294641</v>
      </c>
      <c r="AE34" s="21">
        <f t="shared" si="24"/>
        <v>4.5427923085549509</v>
      </c>
      <c r="AF34" s="21">
        <f t="shared" si="25"/>
        <v>4.8467549093722679</v>
      </c>
      <c r="AG34" s="17"/>
      <c r="AH34" s="21">
        <f t="shared" si="10"/>
        <v>47.203733945082462</v>
      </c>
      <c r="AI34" s="21">
        <f t="shared" si="10"/>
        <v>57.332983836905484</v>
      </c>
      <c r="AJ34" s="21">
        <f t="shared" si="10"/>
        <v>42.760814762117917</v>
      </c>
      <c r="AK34" s="21">
        <f t="shared" si="10"/>
        <v>51.841671938902053</v>
      </c>
      <c r="AL34" s="21">
        <f t="shared" si="10"/>
        <v>42.008331583481763</v>
      </c>
      <c r="AM34" s="17"/>
      <c r="AN34" s="21">
        <f t="shared" si="26"/>
        <v>47.422187652164894</v>
      </c>
      <c r="AO34" s="21">
        <f t="shared" si="26"/>
        <v>59.411900089846576</v>
      </c>
      <c r="AP34" s="21">
        <f t="shared" si="26"/>
        <v>43.587878448118687</v>
      </c>
      <c r="AQ34" s="21">
        <f t="shared" si="26"/>
        <v>56.382935956525202</v>
      </c>
      <c r="AR34" s="21">
        <f t="shared" si="26"/>
        <v>43.211348355432953</v>
      </c>
    </row>
    <row r="35" spans="1:44" x14ac:dyDescent="0.25">
      <c r="A35">
        <v>35</v>
      </c>
      <c r="B35">
        <v>5</v>
      </c>
      <c r="C35">
        <f t="shared" si="11"/>
        <v>6.0179783600616639E-3</v>
      </c>
      <c r="D35">
        <f t="shared" si="12"/>
        <v>4.5728007610504398E-3</v>
      </c>
      <c r="E35">
        <f t="shared" si="13"/>
        <v>9.037752447547804E-3</v>
      </c>
      <c r="F35">
        <f t="shared" si="14"/>
        <v>2.2518886766682355E-2</v>
      </c>
      <c r="G35">
        <f t="shared" si="15"/>
        <v>8.0024013318382697E-3</v>
      </c>
      <c r="H35">
        <f t="shared" si="16"/>
        <v>5.0149819667180531E-2</v>
      </c>
      <c r="J35" s="21">
        <f t="shared" si="7"/>
        <v>6.1551006864168922E-3</v>
      </c>
      <c r="K35" s="21">
        <f t="shared" si="8"/>
        <v>4.6804594431925084E-3</v>
      </c>
      <c r="L35" s="21">
        <f t="shared" si="9"/>
        <v>9.229392121073432E-3</v>
      </c>
      <c r="M35" s="21">
        <f t="shared" si="17"/>
        <v>2.2838329313838002E-2</v>
      </c>
      <c r="N35" s="21">
        <f t="shared" si="18"/>
        <v>8.1764221378031188E-3</v>
      </c>
      <c r="O35" s="20"/>
      <c r="P35" s="21">
        <f t="shared" si="27"/>
        <v>0.99159910833621034</v>
      </c>
      <c r="Q35" s="21">
        <f t="shared" si="27"/>
        <v>0.9604420739630688</v>
      </c>
      <c r="R35" s="21">
        <f t="shared" si="27"/>
        <v>0.97596231539660294</v>
      </c>
      <c r="S35" s="21">
        <f t="shared" si="27"/>
        <v>0.89744687149822444</v>
      </c>
      <c r="T35" s="21">
        <f t="shared" si="27"/>
        <v>0.96648729243945308</v>
      </c>
      <c r="U35" s="17"/>
      <c r="V35" s="21">
        <f t="shared" si="19"/>
        <v>6.1033923523705624E-3</v>
      </c>
      <c r="W35" s="21">
        <f t="shared" si="19"/>
        <v>4.4953101747198243E-3</v>
      </c>
      <c r="X35" s="21">
        <f t="shared" si="19"/>
        <v>9.007538904186041E-3</v>
      </c>
      <c r="Y35" s="21">
        <f t="shared" si="19"/>
        <v>2.0496187192950099E-2</v>
      </c>
      <c r="Z35" s="21">
        <f t="shared" si="19"/>
        <v>7.9024080938073782E-3</v>
      </c>
      <c r="AA35" s="21">
        <f t="shared" si="20"/>
        <v>4.8004836718033905E-2</v>
      </c>
      <c r="AB35" s="21">
        <f t="shared" si="21"/>
        <v>4.9430553137272168</v>
      </c>
      <c r="AC35" s="21">
        <f t="shared" si="22"/>
        <v>4.7912064960913447</v>
      </c>
      <c r="AD35" s="21">
        <f t="shared" si="23"/>
        <v>4.8577624153427168</v>
      </c>
      <c r="AE35" s="21">
        <f t="shared" si="24"/>
        <v>4.4370626347559439</v>
      </c>
      <c r="AF35" s="21">
        <f t="shared" si="25"/>
        <v>4.8130925020699342</v>
      </c>
      <c r="AG35" s="17"/>
      <c r="AH35" s="21">
        <f t="shared" si="10"/>
        <v>42.236160681631723</v>
      </c>
      <c r="AI35" s="21">
        <f t="shared" si="10"/>
        <v>52.519246976846063</v>
      </c>
      <c r="AJ35" s="21">
        <f t="shared" si="10"/>
        <v>37.868222879788455</v>
      </c>
      <c r="AK35" s="21">
        <f t="shared" si="10"/>
        <v>47.298879630347102</v>
      </c>
      <c r="AL35" s="21">
        <f t="shared" si="10"/>
        <v>37.161576674109497</v>
      </c>
      <c r="AM35" s="17"/>
      <c r="AN35" s="21">
        <f t="shared" si="26"/>
        <v>42.59398816170696</v>
      </c>
      <c r="AO35" s="21">
        <f t="shared" si="26"/>
        <v>54.682368047597159</v>
      </c>
      <c r="AP35" s="21">
        <f t="shared" si="26"/>
        <v>38.800906840752248</v>
      </c>
      <c r="AQ35" s="21">
        <f t="shared" si="26"/>
        <v>52.703821398792051</v>
      </c>
      <c r="AR35" s="21">
        <f t="shared" si="26"/>
        <v>38.450145143980293</v>
      </c>
    </row>
    <row r="36" spans="1:44" x14ac:dyDescent="0.25">
      <c r="A36">
        <v>40</v>
      </c>
      <c r="B36">
        <v>5</v>
      </c>
      <c r="C36">
        <f t="shared" si="11"/>
        <v>9.5426532719040374E-3</v>
      </c>
      <c r="D36">
        <f t="shared" si="12"/>
        <v>5.1121356813771633E-3</v>
      </c>
      <c r="E36">
        <f t="shared" si="13"/>
        <v>1.3486300797537848E-2</v>
      </c>
      <c r="F36">
        <f t="shared" si="14"/>
        <v>2.0205107693062122E-2</v>
      </c>
      <c r="G36">
        <f t="shared" si="15"/>
        <v>1.3948827359186258E-2</v>
      </c>
      <c r="H36">
        <f t="shared" si="16"/>
        <v>6.2295024803067423E-2</v>
      </c>
      <c r="J36" s="21">
        <f t="shared" si="7"/>
        <v>9.8044540432508098E-3</v>
      </c>
      <c r="K36" s="21">
        <f t="shared" si="8"/>
        <v>5.2643982605863338E-3</v>
      </c>
      <c r="L36" s="21">
        <f t="shared" si="9"/>
        <v>1.3828168956226183E-2</v>
      </c>
      <c r="M36" s="21">
        <f t="shared" si="17"/>
        <v>2.0645764917773812E-2</v>
      </c>
      <c r="N36" s="21">
        <f t="shared" si="18"/>
        <v>1.4299013567641849E-2</v>
      </c>
      <c r="O36" s="20"/>
      <c r="P36" s="21">
        <f t="shared" si="27"/>
        <v>0.98549571598383978</v>
      </c>
      <c r="Q36" s="21">
        <f t="shared" si="27"/>
        <v>0.95594676378834897</v>
      </c>
      <c r="R36" s="21">
        <f t="shared" si="27"/>
        <v>0.9669547764924169</v>
      </c>
      <c r="S36" s="21">
        <f t="shared" si="27"/>
        <v>0.87695068430527434</v>
      </c>
      <c r="T36" s="21">
        <f t="shared" si="27"/>
        <v>0.9585848843456457</v>
      </c>
      <c r="U36" s="17"/>
      <c r="V36" s="21">
        <f t="shared" si="19"/>
        <v>9.6622474571841366E-3</v>
      </c>
      <c r="W36" s="21">
        <f t="shared" si="19"/>
        <v>5.032484480500532E-3</v>
      </c>
      <c r="X36" s="21">
        <f t="shared" si="19"/>
        <v>1.3371214022367073E-2</v>
      </c>
      <c r="Y36" s="21">
        <f t="shared" si="19"/>
        <v>1.8105317672647558E-2</v>
      </c>
      <c r="Z36" s="21">
        <f t="shared" si="19"/>
        <v>1.3706818266994825E-2</v>
      </c>
      <c r="AA36" s="21">
        <f t="shared" si="20"/>
        <v>5.9878081899694124E-2</v>
      </c>
      <c r="AB36" s="21">
        <f t="shared" si="21"/>
        <v>4.9029360617044437</v>
      </c>
      <c r="AC36" s="21">
        <f t="shared" si="22"/>
        <v>4.7669510949869451</v>
      </c>
      <c r="AD36" s="21">
        <f t="shared" si="23"/>
        <v>4.8008104319138027</v>
      </c>
      <c r="AE36" s="21">
        <f t="shared" si="24"/>
        <v>4.338765146983218</v>
      </c>
      <c r="AF36" s="21">
        <f t="shared" si="25"/>
        <v>4.7581085221691737</v>
      </c>
      <c r="AG36" s="17"/>
      <c r="AH36" s="21">
        <f t="shared" si="10"/>
        <v>37.293105367904509</v>
      </c>
      <c r="AI36" s="21">
        <f t="shared" si="10"/>
        <v>47.728040480754714</v>
      </c>
      <c r="AJ36" s="21">
        <f t="shared" si="10"/>
        <v>33.010460464445735</v>
      </c>
      <c r="AK36" s="21">
        <f t="shared" si="10"/>
        <v>42.861816995591155</v>
      </c>
      <c r="AL36" s="21">
        <f t="shared" si="10"/>
        <v>32.348484172039562</v>
      </c>
      <c r="AM36" s="17"/>
      <c r="AN36" s="21">
        <f t="shared" si="26"/>
        <v>37.841976137536093</v>
      </c>
      <c r="AO36" s="21">
        <f t="shared" si="26"/>
        <v>49.927508820273516</v>
      </c>
      <c r="AP36" s="21">
        <f t="shared" si="26"/>
        <v>34.138577384342248</v>
      </c>
      <c r="AQ36" s="21">
        <f t="shared" si="26"/>
        <v>48.875971890650327</v>
      </c>
      <c r="AR36" s="21">
        <f t="shared" si="26"/>
        <v>33.746082063584232</v>
      </c>
    </row>
    <row r="37" spans="1:44" x14ac:dyDescent="0.25">
      <c r="A37">
        <v>45</v>
      </c>
      <c r="B37">
        <v>5</v>
      </c>
      <c r="C37">
        <f t="shared" si="11"/>
        <v>1.6146514485887806E-2</v>
      </c>
      <c r="D37">
        <f t="shared" si="12"/>
        <v>5.5162469417979693E-3</v>
      </c>
      <c r="E37">
        <f t="shared" si="13"/>
        <v>1.9709090635798995E-2</v>
      </c>
      <c r="F37">
        <f t="shared" si="14"/>
        <v>1.7381923957227974E-2</v>
      </c>
      <c r="G37">
        <f t="shared" si="15"/>
        <v>2.1748952786151368E-2</v>
      </c>
      <c r="H37">
        <f t="shared" si="16"/>
        <v>8.0502728806864113E-2</v>
      </c>
      <c r="J37" s="21">
        <f t="shared" si="7"/>
        <v>1.6692672494699634E-2</v>
      </c>
      <c r="K37" s="21">
        <f t="shared" si="8"/>
        <v>5.7344637518065289E-3</v>
      </c>
      <c r="L37" s="21">
        <f t="shared" si="9"/>
        <v>2.0338066547956668E-2</v>
      </c>
      <c r="M37" s="21">
        <f t="shared" si="17"/>
        <v>1.7958334876265303E-2</v>
      </c>
      <c r="N37" s="21">
        <f t="shared" si="18"/>
        <v>2.2419260987533218E-2</v>
      </c>
      <c r="O37" s="20"/>
      <c r="P37" s="21">
        <f t="shared" si="27"/>
        <v>0.97583346852665565</v>
      </c>
      <c r="Q37" s="21">
        <f t="shared" si="27"/>
        <v>0.95091427930784844</v>
      </c>
      <c r="R37" s="21">
        <f t="shared" si="27"/>
        <v>0.95358356247004983</v>
      </c>
      <c r="S37" s="21">
        <f t="shared" si="27"/>
        <v>0.85884536663262678</v>
      </c>
      <c r="T37" s="21">
        <f t="shared" si="27"/>
        <v>0.94487806607865088</v>
      </c>
      <c r="U37" s="17"/>
      <c r="V37" s="21">
        <f t="shared" si="19"/>
        <v>1.6289268499482201E-2</v>
      </c>
      <c r="W37" s="21">
        <f t="shared" si="19"/>
        <v>5.4529834657660592E-3</v>
      </c>
      <c r="X37" s="21">
        <f t="shared" si="19"/>
        <v>1.9394045952553451E-2</v>
      </c>
      <c r="Y37" s="21">
        <f t="shared" si="19"/>
        <v>1.5423432700917616E-2</v>
      </c>
      <c r="Z37" s="21">
        <f t="shared" si="19"/>
        <v>2.1183467964812963E-2</v>
      </c>
      <c r="AA37" s="21">
        <f t="shared" si="20"/>
        <v>7.7743198583532291E-2</v>
      </c>
      <c r="AB37" s="21">
        <f t="shared" si="21"/>
        <v>4.8367627324467604</v>
      </c>
      <c r="AC37" s="21">
        <f t="shared" si="22"/>
        <v>4.7403760606205863</v>
      </c>
      <c r="AD37" s="21">
        <f t="shared" si="23"/>
        <v>4.717430771843576</v>
      </c>
      <c r="AE37" s="21">
        <f t="shared" si="24"/>
        <v>4.2540761872675743</v>
      </c>
      <c r="AF37" s="21">
        <f t="shared" si="25"/>
        <v>4.66924502405399</v>
      </c>
      <c r="AG37" s="17"/>
      <c r="AH37" s="21">
        <f t="shared" si="10"/>
        <v>32.390169306200065</v>
      </c>
      <c r="AI37" s="21">
        <f t="shared" si="10"/>
        <v>42.961089385767771</v>
      </c>
      <c r="AJ37" s="21">
        <f t="shared" si="10"/>
        <v>28.209650032531933</v>
      </c>
      <c r="AK37" s="21">
        <f t="shared" si="10"/>
        <v>38.523051848607935</v>
      </c>
      <c r="AL37" s="21">
        <f t="shared" si="10"/>
        <v>27.590375649870392</v>
      </c>
      <c r="AM37" s="17"/>
      <c r="AN37" s="21">
        <f t="shared" si="26"/>
        <v>33.192312367707338</v>
      </c>
      <c r="AO37" s="21">
        <f t="shared" si="26"/>
        <v>45.178719386818223</v>
      </c>
      <c r="AP37" s="21">
        <f t="shared" si="26"/>
        <v>29.582777160567868</v>
      </c>
      <c r="AQ37" s="21">
        <f t="shared" si="26"/>
        <v>44.85446780675975</v>
      </c>
      <c r="AR37" s="21">
        <f t="shared" si="26"/>
        <v>29.199932393788671</v>
      </c>
    </row>
    <row r="38" spans="1:44" x14ac:dyDescent="0.25">
      <c r="A38">
        <v>50</v>
      </c>
      <c r="B38">
        <v>5</v>
      </c>
      <c r="C38">
        <f t="shared" si="11"/>
        <v>2.4821117585067994E-2</v>
      </c>
      <c r="D38">
        <f t="shared" si="12"/>
        <v>6.9512692690422654E-3</v>
      </c>
      <c r="E38">
        <f t="shared" si="13"/>
        <v>3.4247716886500919E-2</v>
      </c>
      <c r="F38">
        <f t="shared" si="14"/>
        <v>1.8175025991251974E-2</v>
      </c>
      <c r="G38">
        <f t="shared" si="15"/>
        <v>3.4925889498114794E-2</v>
      </c>
      <c r="H38">
        <f t="shared" si="16"/>
        <v>0.11912101922997795</v>
      </c>
      <c r="J38" s="21">
        <f t="shared" si="7"/>
        <v>2.6082301408239639E-2</v>
      </c>
      <c r="K38" s="21">
        <f t="shared" si="8"/>
        <v>7.374094774697415E-3</v>
      </c>
      <c r="L38" s="21">
        <f t="shared" si="9"/>
        <v>3.5808663214469627E-2</v>
      </c>
      <c r="M38" s="21">
        <f t="shared" si="17"/>
        <v>1.9165951872205711E-2</v>
      </c>
      <c r="N38" s="21">
        <f t="shared" si="18"/>
        <v>3.6504644385655372E-2</v>
      </c>
      <c r="O38" s="20"/>
      <c r="P38" s="21">
        <f t="shared" si="27"/>
        <v>0.95954420002717344</v>
      </c>
      <c r="Q38" s="21">
        <f t="shared" si="27"/>
        <v>0.94546129584208238</v>
      </c>
      <c r="R38" s="21">
        <f t="shared" si="27"/>
        <v>0.93418951651749638</v>
      </c>
      <c r="S38" s="21">
        <f t="shared" si="27"/>
        <v>0.84342193393170917</v>
      </c>
      <c r="T38" s="21">
        <f t="shared" si="27"/>
        <v>0.92369459811383792</v>
      </c>
      <c r="U38" s="17"/>
      <c r="V38" s="21">
        <f t="shared" si="19"/>
        <v>2.502712103963689E-2</v>
      </c>
      <c r="W38" s="21">
        <f t="shared" si="19"/>
        <v>6.9719212013477083E-3</v>
      </c>
      <c r="X38" s="21">
        <f t="shared" si="19"/>
        <v>3.3452077775463218E-2</v>
      </c>
      <c r="Y38" s="21">
        <f t="shared" si="19"/>
        <v>1.6164984193697829E-2</v>
      </c>
      <c r="Z38" s="21">
        <f t="shared" si="19"/>
        <v>3.3719142825096471E-2</v>
      </c>
      <c r="AA38" s="21">
        <f t="shared" si="20"/>
        <v>0.11533524703524212</v>
      </c>
      <c r="AB38" s="21">
        <f t="shared" si="21"/>
        <v>4.7311665834277434</v>
      </c>
      <c r="AC38" s="21">
        <f t="shared" si="22"/>
        <v>4.7087661066219786</v>
      </c>
      <c r="AD38" s="21">
        <f t="shared" si="23"/>
        <v>4.5819887478699499</v>
      </c>
      <c r="AE38" s="21">
        <f t="shared" si="24"/>
        <v>4.1741222604234318</v>
      </c>
      <c r="AF38" s="21">
        <f t="shared" si="25"/>
        <v>4.5288039519663075</v>
      </c>
      <c r="AG38" s="17"/>
      <c r="AH38" s="21">
        <f t="shared" si="10"/>
        <v>27.553406573753303</v>
      </c>
      <c r="AI38" s="21">
        <f t="shared" si="10"/>
        <v>38.220713325147187</v>
      </c>
      <c r="AJ38" s="21">
        <f t="shared" si="10"/>
        <v>23.492219260688355</v>
      </c>
      <c r="AK38" s="21">
        <f t="shared" si="10"/>
        <v>34.268975661340363</v>
      </c>
      <c r="AL38" s="21">
        <f t="shared" si="10"/>
        <v>22.921130625816403</v>
      </c>
      <c r="AM38" s="17"/>
      <c r="AN38" s="21">
        <f t="shared" si="26"/>
        <v>28.715098869831131</v>
      </c>
      <c r="AO38" s="21">
        <f t="shared" si="26"/>
        <v>40.425465847447107</v>
      </c>
      <c r="AP38" s="21">
        <f t="shared" si="26"/>
        <v>25.147166442483162</v>
      </c>
      <c r="AQ38" s="21">
        <f t="shared" si="26"/>
        <v>40.630880325333202</v>
      </c>
      <c r="AR38" s="21">
        <f t="shared" si="26"/>
        <v>24.814620192237562</v>
      </c>
    </row>
    <row r="39" spans="1:44" x14ac:dyDescent="0.25">
      <c r="A39">
        <v>55</v>
      </c>
      <c r="B39">
        <v>5</v>
      </c>
      <c r="C39">
        <f t="shared" si="11"/>
        <v>3.7791099254198039E-2</v>
      </c>
      <c r="D39">
        <f t="shared" si="12"/>
        <v>8.1534194723188857E-3</v>
      </c>
      <c r="E39">
        <f t="shared" si="13"/>
        <v>5.4220239490920592E-2</v>
      </c>
      <c r="F39">
        <f t="shared" si="14"/>
        <v>1.5939935068383423E-2</v>
      </c>
      <c r="G39">
        <f t="shared" si="15"/>
        <v>5.2385720109648842E-2</v>
      </c>
      <c r="H39">
        <f t="shared" si="16"/>
        <v>0.16849041339546977</v>
      </c>
      <c r="J39" s="21">
        <f t="shared" si="7"/>
        <v>4.0540063200051657E-2</v>
      </c>
      <c r="K39" s="21">
        <f t="shared" si="8"/>
        <v>8.8889990451276324E-3</v>
      </c>
      <c r="L39" s="21">
        <f t="shared" si="9"/>
        <v>5.7647747817550221E-2</v>
      </c>
      <c r="M39" s="21">
        <f t="shared" si="17"/>
        <v>1.7304222434916028E-2</v>
      </c>
      <c r="N39" s="21">
        <f t="shared" si="18"/>
        <v>5.5752690394821225E-2</v>
      </c>
      <c r="O39" s="20"/>
      <c r="P39" s="21">
        <f t="shared" si="27"/>
        <v>0.93451707898753655</v>
      </c>
      <c r="Q39" s="21">
        <f t="shared" si="27"/>
        <v>0.93848937464073467</v>
      </c>
      <c r="R39" s="21">
        <f t="shared" si="27"/>
        <v>0.90073743874203316</v>
      </c>
      <c r="S39" s="21">
        <f t="shared" si="27"/>
        <v>0.82725694973801134</v>
      </c>
      <c r="T39" s="21">
        <f t="shared" si="27"/>
        <v>0.88997545528874145</v>
      </c>
      <c r="U39" s="17"/>
      <c r="V39" s="21">
        <f t="shared" si="19"/>
        <v>3.7885381443682364E-2</v>
      </c>
      <c r="W39" s="21">
        <f t="shared" si="19"/>
        <v>8.3422311550439554E-3</v>
      </c>
      <c r="X39" s="21">
        <f t="shared" si="19"/>
        <v>5.192548471842684E-2</v>
      </c>
      <c r="Y39" s="21">
        <f t="shared" si="19"/>
        <v>1.4315038269096747E-2</v>
      </c>
      <c r="Z39" s="21">
        <f t="shared" si="19"/>
        <v>4.9618526017703224E-2</v>
      </c>
      <c r="AA39" s="21">
        <f t="shared" si="20"/>
        <v>0.16208666160395313</v>
      </c>
      <c r="AB39" s="21">
        <f t="shared" si="21"/>
        <v>4.5732184738272217</v>
      </c>
      <c r="AC39" s="21">
        <f t="shared" si="22"/>
        <v>4.6705666177204144</v>
      </c>
      <c r="AD39" s="21">
        <f t="shared" si="23"/>
        <v>4.3674954662675276</v>
      </c>
      <c r="AE39" s="21">
        <f t="shared" si="24"/>
        <v>4.0987388345623854</v>
      </c>
      <c r="AF39" s="21">
        <f t="shared" si="25"/>
        <v>4.3197363098614465</v>
      </c>
      <c r="AG39" s="17"/>
      <c r="AH39" s="21">
        <f t="shared" si="10"/>
        <v>22.82223999032556</v>
      </c>
      <c r="AI39" s="21">
        <f t="shared" si="10"/>
        <v>33.511947218525208</v>
      </c>
      <c r="AJ39" s="21">
        <f t="shared" si="10"/>
        <v>18.910230512818405</v>
      </c>
      <c r="AK39" s="21">
        <f t="shared" si="10"/>
        <v>30.094853400916932</v>
      </c>
      <c r="AL39" s="21">
        <f t="shared" si="10"/>
        <v>18.392326673850096</v>
      </c>
      <c r="AM39" s="17"/>
      <c r="AN39" s="21">
        <f t="shared" si="26"/>
        <v>24.421426321123377</v>
      </c>
      <c r="AO39" s="21">
        <f t="shared" si="26"/>
        <v>35.708392789586981</v>
      </c>
      <c r="AP39" s="21">
        <f t="shared" si="26"/>
        <v>20.99416511345234</v>
      </c>
      <c r="AQ39" s="21">
        <f t="shared" si="26"/>
        <v>36.379088033588403</v>
      </c>
      <c r="AR39" s="21">
        <f t="shared" si="26"/>
        <v>20.666105525216913</v>
      </c>
    </row>
    <row r="40" spans="1:44" x14ac:dyDescent="0.25">
      <c r="A40">
        <v>60</v>
      </c>
      <c r="B40">
        <v>5</v>
      </c>
      <c r="C40">
        <f t="shared" si="11"/>
        <v>5.5461554243510409E-2</v>
      </c>
      <c r="D40">
        <f t="shared" si="12"/>
        <v>1.0137085485632833E-2</v>
      </c>
      <c r="E40">
        <f t="shared" si="13"/>
        <v>8.4264523099322919E-2</v>
      </c>
      <c r="F40">
        <f t="shared" si="14"/>
        <v>1.5254364216360946E-2</v>
      </c>
      <c r="G40">
        <f t="shared" si="15"/>
        <v>8.2217611607031685E-2</v>
      </c>
      <c r="H40">
        <f t="shared" si="16"/>
        <v>0.2473351386518588</v>
      </c>
      <c r="J40" s="21">
        <f t="shared" si="7"/>
        <v>6.1726199423195571E-2</v>
      </c>
      <c r="K40" s="21">
        <f t="shared" si="8"/>
        <v>1.1577800456122223E-2</v>
      </c>
      <c r="L40" s="21">
        <f t="shared" si="9"/>
        <v>9.2264217023551254E-2</v>
      </c>
      <c r="M40" s="21">
        <f t="shared" si="17"/>
        <v>1.737135241669685E-2</v>
      </c>
      <c r="N40" s="21">
        <f t="shared" si="18"/>
        <v>9.0127197519805025E-2</v>
      </c>
      <c r="O40" s="20"/>
      <c r="P40" s="21">
        <f t="shared" si="27"/>
        <v>0.89663169754385419</v>
      </c>
      <c r="Q40" s="21">
        <f t="shared" si="27"/>
        <v>0.93014714348569072</v>
      </c>
      <c r="R40" s="21">
        <f t="shared" si="27"/>
        <v>0.84881195402360632</v>
      </c>
      <c r="S40" s="21">
        <f t="shared" si="27"/>
        <v>0.81294191146891459</v>
      </c>
      <c r="T40" s="21">
        <f t="shared" si="27"/>
        <v>0.84035692927103822</v>
      </c>
      <c r="U40" s="17"/>
      <c r="V40" s="21">
        <f t="shared" si="19"/>
        <v>5.5345666971750362E-2</v>
      </c>
      <c r="W40" s="21">
        <f t="shared" si="19"/>
        <v>1.0769058022109368E-2</v>
      </c>
      <c r="X40" s="21">
        <f t="shared" si="19"/>
        <v>7.8314970338218659E-2</v>
      </c>
      <c r="Y40" s="21">
        <f t="shared" si="19"/>
        <v>1.4121900438429646E-2</v>
      </c>
      <c r="Z40" s="21">
        <f t="shared" si="19"/>
        <v>7.5739014951547667E-2</v>
      </c>
      <c r="AA40" s="21">
        <f t="shared" si="20"/>
        <v>0.2342906107220557</v>
      </c>
      <c r="AB40" s="21">
        <f t="shared" si="21"/>
        <v>4.3318831706003493</v>
      </c>
      <c r="AC40" s="21">
        <f t="shared" si="22"/>
        <v>4.6213008446280552</v>
      </c>
      <c r="AD40" s="21">
        <f t="shared" si="23"/>
        <v>4.0300028688050533</v>
      </c>
      <c r="AE40" s="21">
        <f t="shared" si="24"/>
        <v>4.0261104206093394</v>
      </c>
      <c r="AF40" s="21">
        <f t="shared" si="25"/>
        <v>3.9947685576175087</v>
      </c>
      <c r="AG40" s="17"/>
      <c r="AH40" s="21">
        <f t="shared" si="10"/>
        <v>18.249021516498338</v>
      </c>
      <c r="AI40" s="21">
        <f t="shared" si="10"/>
        <v>28.84138060080479</v>
      </c>
      <c r="AJ40" s="21">
        <f t="shared" si="10"/>
        <v>14.542735046550877</v>
      </c>
      <c r="AK40" s="21">
        <f t="shared" si="10"/>
        <v>25.996114566354546</v>
      </c>
      <c r="AL40" s="21">
        <f t="shared" si="10"/>
        <v>14.072590363988651</v>
      </c>
      <c r="AM40" s="17"/>
      <c r="AN40" s="21">
        <f t="shared" si="26"/>
        <v>20.352862347481061</v>
      </c>
      <c r="AO40" s="21">
        <f t="shared" si="26"/>
        <v>31.007331262366534</v>
      </c>
      <c r="AP40" s="21">
        <f t="shared" si="26"/>
        <v>17.1330469341463</v>
      </c>
      <c r="AQ40" s="21">
        <f t="shared" si="26"/>
        <v>31.977825475109103</v>
      </c>
      <c r="AR40" s="21">
        <f t="shared" si="26"/>
        <v>16.745968140223251</v>
      </c>
    </row>
    <row r="41" spans="1:44" x14ac:dyDescent="0.25">
      <c r="A41">
        <v>65</v>
      </c>
      <c r="B41">
        <v>5</v>
      </c>
      <c r="C41">
        <f t="shared" si="11"/>
        <v>8.7920506153776931E-2</v>
      </c>
      <c r="D41">
        <f t="shared" si="12"/>
        <v>1.2878157643332146E-2</v>
      </c>
      <c r="E41">
        <f t="shared" si="13"/>
        <v>0.12854086320634328</v>
      </c>
      <c r="F41">
        <f t="shared" si="14"/>
        <v>1.4141902084967543E-2</v>
      </c>
      <c r="G41">
        <f t="shared" si="15"/>
        <v>0.12228231930491083</v>
      </c>
      <c r="H41">
        <f t="shared" si="16"/>
        <v>0.36576374839333076</v>
      </c>
      <c r="J41" s="21">
        <f t="shared" si="7"/>
        <v>0.10367383437247124</v>
      </c>
      <c r="K41" s="21">
        <f t="shared" si="8"/>
        <v>1.5903997958256699E-2</v>
      </c>
      <c r="L41" s="21">
        <f t="shared" si="9"/>
        <v>0.14787204041889779</v>
      </c>
      <c r="M41" s="21">
        <f t="shared" si="17"/>
        <v>1.7450976681994135E-2</v>
      </c>
      <c r="N41" s="21">
        <f t="shared" si="18"/>
        <v>0.14120703914473798</v>
      </c>
      <c r="O41" s="20"/>
      <c r="P41" s="21">
        <f t="shared" si="27"/>
        <v>0.84128603057210383</v>
      </c>
      <c r="Q41" s="21">
        <f t="shared" si="27"/>
        <v>0.91937808546358135</v>
      </c>
      <c r="R41" s="21">
        <f t="shared" si="27"/>
        <v>0.77049698368538766</v>
      </c>
      <c r="S41" s="21">
        <f t="shared" si="27"/>
        <v>0.79882001103048494</v>
      </c>
      <c r="T41" s="21">
        <f t="shared" si="27"/>
        <v>0.76461791431949055</v>
      </c>
      <c r="U41" s="17"/>
      <c r="V41" s="21">
        <f t="shared" si="19"/>
        <v>8.7219348593406076E-2</v>
      </c>
      <c r="W41" s="21">
        <f t="shared" si="19"/>
        <v>1.4621787194078806E-2</v>
      </c>
      <c r="X41" s="21">
        <f t="shared" si="19"/>
        <v>0.11393496111416446</v>
      </c>
      <c r="Y41" s="21">
        <f t="shared" si="19"/>
        <v>1.3940189385603263E-2</v>
      </c>
      <c r="Z41" s="21">
        <f t="shared" si="19"/>
        <v>0.10796943175808016</v>
      </c>
      <c r="AA41" s="21">
        <f t="shared" si="20"/>
        <v>0.33768571804533276</v>
      </c>
      <c r="AB41" s="21">
        <f t="shared" si="21"/>
        <v>3.9685413717338829</v>
      </c>
      <c r="AC41" s="21">
        <f t="shared" si="22"/>
        <v>4.5570098367197396</v>
      </c>
      <c r="AD41" s="21">
        <f t="shared" si="23"/>
        <v>3.5417299143565639</v>
      </c>
      <c r="AE41" s="21">
        <f t="shared" si="24"/>
        <v>3.956078507008618</v>
      </c>
      <c r="AF41" s="21">
        <f t="shared" si="25"/>
        <v>3.5286054125881865</v>
      </c>
      <c r="AG41" s="17"/>
      <c r="AH41" s="21">
        <f t="shared" si="10"/>
        <v>13.917138345897989</v>
      </c>
      <c r="AI41" s="21">
        <f t="shared" si="10"/>
        <v>24.220079756176734</v>
      </c>
      <c r="AJ41" s="21">
        <f t="shared" si="10"/>
        <v>10.512732177745823</v>
      </c>
      <c r="AK41" s="21">
        <f t="shared" si="10"/>
        <v>21.970004145745207</v>
      </c>
      <c r="AL41" s="21">
        <f t="shared" si="10"/>
        <v>10.077821806371142</v>
      </c>
      <c r="AM41" s="17"/>
      <c r="AN41" s="21">
        <f t="shared" si="26"/>
        <v>16.54269515973521</v>
      </c>
      <c r="AO41" s="21">
        <f t="shared" si="26"/>
        <v>26.343982023417663</v>
      </c>
      <c r="AP41" s="21">
        <f t="shared" si="26"/>
        <v>13.64409257965171</v>
      </c>
      <c r="AQ41" s="21">
        <f t="shared" si="26"/>
        <v>27.503071833921268</v>
      </c>
      <c r="AR41" s="21">
        <f t="shared" si="26"/>
        <v>13.18020624110069</v>
      </c>
    </row>
    <row r="42" spans="1:44" x14ac:dyDescent="0.25">
      <c r="A42">
        <v>70</v>
      </c>
      <c r="B42">
        <v>5</v>
      </c>
      <c r="C42">
        <f t="shared" si="11"/>
        <v>0.11438794147777398</v>
      </c>
      <c r="D42">
        <f t="shared" si="12"/>
        <v>1.711819543793261E-2</v>
      </c>
      <c r="E42">
        <f t="shared" si="13"/>
        <v>0.17446160864547208</v>
      </c>
      <c r="F42">
        <f t="shared" si="14"/>
        <v>1.3438583334451769E-2</v>
      </c>
      <c r="G42">
        <f t="shared" si="15"/>
        <v>0.18142087501509888</v>
      </c>
      <c r="H42">
        <f t="shared" si="16"/>
        <v>0.50082720391072932</v>
      </c>
      <c r="J42" s="21">
        <f t="shared" si="7"/>
        <v>0.14674055314069423</v>
      </c>
      <c r="K42" s="21">
        <f t="shared" si="8"/>
        <v>2.3468485590410593E-2</v>
      </c>
      <c r="L42" s="21">
        <f t="shared" si="9"/>
        <v>0.21496930749909637</v>
      </c>
      <c r="M42" s="21">
        <f t="shared" si="17"/>
        <v>1.8470776101985331E-2</v>
      </c>
      <c r="N42" s="21">
        <f t="shared" si="18"/>
        <v>0.22251204593109264</v>
      </c>
      <c r="O42" s="20"/>
      <c r="P42" s="21">
        <f t="shared" si="27"/>
        <v>0.75406668197869775</v>
      </c>
      <c r="Q42" s="21">
        <f t="shared" si="27"/>
        <v>0.90475629826950255</v>
      </c>
      <c r="R42" s="21">
        <f t="shared" si="27"/>
        <v>0.6565620225712232</v>
      </c>
      <c r="S42" s="21">
        <f t="shared" si="27"/>
        <v>0.78487982164488168</v>
      </c>
      <c r="T42" s="21">
        <f t="shared" si="27"/>
        <v>0.6566484825614104</v>
      </c>
      <c r="U42" s="17"/>
      <c r="V42" s="21">
        <f t="shared" si="19"/>
        <v>0.11065216201852213</v>
      </c>
      <c r="W42" s="21">
        <f t="shared" si="19"/>
        <v>2.1233260148771027E-2</v>
      </c>
      <c r="X42" s="21">
        <f t="shared" si="19"/>
        <v>0.14114068332234198</v>
      </c>
      <c r="Y42" s="21">
        <f t="shared" si="19"/>
        <v>1.4497339452568814E-2</v>
      </c>
      <c r="Z42" s="21">
        <f t="shared" si="19"/>
        <v>0.14611219731228686</v>
      </c>
      <c r="AA42" s="21">
        <f t="shared" si="20"/>
        <v>0.43363564225449081</v>
      </c>
      <c r="AB42" s="21">
        <f t="shared" si="21"/>
        <v>3.4671864867908102</v>
      </c>
      <c r="AC42" s="21">
        <f t="shared" si="22"/>
        <v>4.4656100343771445</v>
      </c>
      <c r="AD42" s="21">
        <f t="shared" si="23"/>
        <v>2.8961356630011239</v>
      </c>
      <c r="AE42" s="21">
        <f t="shared" si="24"/>
        <v>3.8846816389219501</v>
      </c>
      <c r="AF42" s="21">
        <f t="shared" si="25"/>
        <v>2.8829478118251304</v>
      </c>
      <c r="AG42" s="17"/>
      <c r="AH42" s="21">
        <f t="shared" si="10"/>
        <v>9.948596974164106</v>
      </c>
      <c r="AI42" s="21">
        <f t="shared" si="10"/>
        <v>19.663069919456994</v>
      </c>
      <c r="AJ42" s="21">
        <f t="shared" si="10"/>
        <v>6.9710022633892592</v>
      </c>
      <c r="AK42" s="21">
        <f t="shared" si="10"/>
        <v>18.013925638736591</v>
      </c>
      <c r="AL42" s="21">
        <f t="shared" si="10"/>
        <v>6.5492163937829559</v>
      </c>
      <c r="AM42" s="17"/>
      <c r="AN42" s="21">
        <f t="shared" si="26"/>
        <v>13.193258914528135</v>
      </c>
      <c r="AO42" s="21">
        <f t="shared" si="26"/>
        <v>21.733001424876399</v>
      </c>
      <c r="AP42" s="21">
        <f t="shared" si="26"/>
        <v>10.617431444008098</v>
      </c>
      <c r="AQ42" s="21">
        <f t="shared" si="26"/>
        <v>22.951189649626357</v>
      </c>
      <c r="AR42" s="21">
        <f t="shared" si="26"/>
        <v>9.9737021674613668</v>
      </c>
    </row>
    <row r="43" spans="1:44" x14ac:dyDescent="0.25">
      <c r="A43">
        <v>75</v>
      </c>
      <c r="B43">
        <v>5</v>
      </c>
      <c r="C43">
        <f t="shared" si="11"/>
        <v>0.15002342680568262</v>
      </c>
      <c r="D43">
        <f t="shared" si="12"/>
        <v>2.1959950880252092E-2</v>
      </c>
      <c r="E43">
        <f t="shared" si="13"/>
        <v>0.22851394430836586</v>
      </c>
      <c r="F43">
        <f t="shared" si="14"/>
        <v>1.3154228002527244E-2</v>
      </c>
      <c r="G43">
        <f t="shared" si="15"/>
        <v>0.25645308973522124</v>
      </c>
      <c r="H43">
        <f t="shared" si="16"/>
        <v>0.67010463973204903</v>
      </c>
      <c r="J43" s="21">
        <f t="shared" si="7"/>
        <v>0.21985778722252391</v>
      </c>
      <c r="K43" s="21">
        <f t="shared" si="8"/>
        <v>3.5689842520160386E-2</v>
      </c>
      <c r="L43" s="21">
        <f t="shared" si="9"/>
        <v>0.31488993388707831</v>
      </c>
      <c r="M43" s="21">
        <f t="shared" si="17"/>
        <v>2.153415196936681E-2</v>
      </c>
      <c r="N43" s="21">
        <f t="shared" si="18"/>
        <v>0.34584650208219625</v>
      </c>
      <c r="O43" s="20"/>
      <c r="P43" s="21">
        <f t="shared" si="27"/>
        <v>0.64341451996017562</v>
      </c>
      <c r="Q43" s="21">
        <f t="shared" si="27"/>
        <v>0.88352303812073152</v>
      </c>
      <c r="R43" s="21">
        <f t="shared" si="27"/>
        <v>0.51542133924888123</v>
      </c>
      <c r="S43" s="21">
        <f t="shared" si="27"/>
        <v>0.77038248219231287</v>
      </c>
      <c r="T43" s="21">
        <f t="shared" si="27"/>
        <v>0.51053628524912353</v>
      </c>
      <c r="U43" s="17"/>
      <c r="V43" s="21">
        <f t="shared" si="19"/>
        <v>0.14145969262528668</v>
      </c>
      <c r="W43" s="21">
        <f t="shared" si="19"/>
        <v>3.1532798093462544E-2</v>
      </c>
      <c r="X43" s="21">
        <f t="shared" si="19"/>
        <v>0.1623009914400696</v>
      </c>
      <c r="Y43" s="21">
        <f t="shared" si="19"/>
        <v>1.6589533446067284E-2</v>
      </c>
      <c r="Z43" s="21">
        <f t="shared" si="19"/>
        <v>0.17656718843944774</v>
      </c>
      <c r="AA43" s="21">
        <f t="shared" si="20"/>
        <v>0.52845020404433385</v>
      </c>
      <c r="AB43" s="21">
        <f>P44*B43+V43*J20</f>
        <v>2.8399160562016323</v>
      </c>
      <c r="AC43" s="21">
        <f t="shared" si="22"/>
        <v>4.3335431774511468</v>
      </c>
      <c r="AD43" s="21">
        <f t="shared" si="23"/>
        <v>2.1443835662966082</v>
      </c>
      <c r="AE43" s="21">
        <f t="shared" si="24"/>
        <v>3.8076817825873279</v>
      </c>
      <c r="AF43" s="21">
        <f t="shared" si="25"/>
        <v>2.0819220935411513</v>
      </c>
      <c r="AG43" s="17"/>
      <c r="AH43" s="21">
        <f t="shared" si="10"/>
        <v>6.4814104873732958</v>
      </c>
      <c r="AI43" s="21">
        <f t="shared" si="10"/>
        <v>15.197459885079851</v>
      </c>
      <c r="AJ43" s="21">
        <f t="shared" si="10"/>
        <v>4.0748666003881349</v>
      </c>
      <c r="AK43" s="21">
        <f t="shared" si="10"/>
        <v>14.129243999814641</v>
      </c>
      <c r="AL43" s="21">
        <f t="shared" si="10"/>
        <v>3.6662685819578256</v>
      </c>
      <c r="AM43" s="17"/>
      <c r="AN43" s="21">
        <f t="shared" si="26"/>
        <v>10.073460088800086</v>
      </c>
      <c r="AO43" s="21">
        <f t="shared" si="26"/>
        <v>17.200977483739536</v>
      </c>
      <c r="AP43" s="21">
        <f t="shared" si="26"/>
        <v>7.9058942463003188</v>
      </c>
      <c r="AQ43" s="21">
        <f t="shared" si="26"/>
        <v>18.340557225037621</v>
      </c>
      <c r="AR43" s="21">
        <f t="shared" si="26"/>
        <v>7.1812105973404359</v>
      </c>
    </row>
    <row r="44" spans="1:44" x14ac:dyDescent="0.25">
      <c r="A44">
        <v>80</v>
      </c>
      <c r="B44">
        <v>5</v>
      </c>
      <c r="C44">
        <f t="shared" si="11"/>
        <v>0.17056973829644922</v>
      </c>
      <c r="D44">
        <f t="shared" si="12"/>
        <v>2.5481940361747786E-2</v>
      </c>
      <c r="E44">
        <f t="shared" si="13"/>
        <v>0.27552348016139794</v>
      </c>
      <c r="F44">
        <f t="shared" si="14"/>
        <v>1.4652115708004976E-2</v>
      </c>
      <c r="G44">
        <f t="shared" si="15"/>
        <v>0.3548360195373379</v>
      </c>
      <c r="H44">
        <f t="shared" si="16"/>
        <v>0.84106329406493785</v>
      </c>
      <c r="J44" s="21">
        <f t="shared" si="7"/>
        <v>0.31133775697640254</v>
      </c>
      <c r="K44" s="21">
        <f t="shared" si="8"/>
        <v>5.4200115952529493E-2</v>
      </c>
      <c r="L44" s="21">
        <f t="shared" si="9"/>
        <v>0.45256890778727843</v>
      </c>
      <c r="M44" s="21">
        <f t="shared" si="17"/>
        <v>3.1533567533820195E-2</v>
      </c>
      <c r="N44" s="21">
        <f t="shared" si="18"/>
        <v>0.53973850279010915</v>
      </c>
      <c r="O44" s="20"/>
      <c r="P44" s="21">
        <f t="shared" si="27"/>
        <v>0.50195482733488894</v>
      </c>
      <c r="Q44" s="21">
        <f t="shared" si="27"/>
        <v>0.85199024002726897</v>
      </c>
      <c r="R44" s="21">
        <f t="shared" si="27"/>
        <v>0.35312034780881163</v>
      </c>
      <c r="S44" s="21">
        <f t="shared" si="27"/>
        <v>0.75379294874624558</v>
      </c>
      <c r="T44" s="21">
        <f t="shared" si="27"/>
        <v>0.33396909680967579</v>
      </c>
      <c r="U44" s="17"/>
      <c r="V44" s="21">
        <f t="shared" si="19"/>
        <v>0.15627749004592173</v>
      </c>
      <c r="W44" s="21">
        <f t="shared" si="19"/>
        <v>4.6177969799901408E-2</v>
      </c>
      <c r="X44" s="21">
        <f t="shared" si="19"/>
        <v>0.15981129012529777</v>
      </c>
      <c r="Y44" s="21">
        <f t="shared" si="19"/>
        <v>2.3769780855807165E-2</v>
      </c>
      <c r="Z44" s="21">
        <f t="shared" si="19"/>
        <v>0.18025598029021944</v>
      </c>
      <c r="AA44" s="21">
        <f t="shared" si="20"/>
        <v>0.56629251111714751</v>
      </c>
      <c r="AB44" s="21">
        <f t="shared" si="21"/>
        <v>2.073068718305465</v>
      </c>
      <c r="AC44" s="21">
        <f t="shared" si="22"/>
        <v>4.1309104175196651</v>
      </c>
      <c r="AD44" s="21">
        <f t="shared" si="23"/>
        <v>1.3190213883246629</v>
      </c>
      <c r="AE44" s="21">
        <f t="shared" si="24"/>
        <v>3.7025419205202592</v>
      </c>
      <c r="AF44" s="21">
        <f t="shared" si="25"/>
        <v>1.1661340201451673</v>
      </c>
      <c r="AG44" s="17"/>
      <c r="AH44" s="21">
        <f t="shared" si="10"/>
        <v>3.641494431171663</v>
      </c>
      <c r="AI44" s="21">
        <f t="shared" si="10"/>
        <v>10.863916707628706</v>
      </c>
      <c r="AJ44" s="21">
        <f t="shared" si="10"/>
        <v>1.9304830340915267</v>
      </c>
      <c r="AK44" s="21">
        <f t="shared" si="10"/>
        <v>10.321562217227314</v>
      </c>
      <c r="AL44" s="21">
        <f t="shared" si="10"/>
        <v>1.5843464884166742</v>
      </c>
      <c r="AM44" s="17"/>
      <c r="AN44" s="21">
        <f t="shared" si="26"/>
        <v>7.2546257807820007</v>
      </c>
      <c r="AO44" s="21">
        <f t="shared" si="26"/>
        <v>12.751222017849633</v>
      </c>
      <c r="AP44" s="21">
        <f t="shared" si="26"/>
        <v>5.4669266330037134</v>
      </c>
      <c r="AQ44" s="21">
        <f t="shared" si="26"/>
        <v>13.692834662880259</v>
      </c>
      <c r="AR44" s="21">
        <f t="shared" si="26"/>
        <v>4.7439912960556665</v>
      </c>
    </row>
    <row r="45" spans="1:44" x14ac:dyDescent="0.25">
      <c r="A45">
        <v>85</v>
      </c>
      <c r="B45">
        <v>5</v>
      </c>
      <c r="C45">
        <f t="shared" si="11"/>
        <v>0.17954146028075968</v>
      </c>
      <c r="D45">
        <f t="shared" si="12"/>
        <v>3.0244350123864575E-2</v>
      </c>
      <c r="E45">
        <f t="shared" si="13"/>
        <v>0.32746382725020645</v>
      </c>
      <c r="F45">
        <f t="shared" si="14"/>
        <v>1.3747431874483898E-2</v>
      </c>
      <c r="G45">
        <f t="shared" si="15"/>
        <v>0.44789133047068536</v>
      </c>
      <c r="H45">
        <f t="shared" si="16"/>
        <v>0.99888840000000001</v>
      </c>
      <c r="J45" s="21">
        <f t="shared" si="7"/>
        <v>0.70553406156611986</v>
      </c>
      <c r="K45" s="21">
        <f t="shared" si="8"/>
        <v>0.1861259363690615</v>
      </c>
      <c r="L45" s="21">
        <f t="shared" si="9"/>
        <v>0.89245790191531615</v>
      </c>
      <c r="M45" s="21">
        <f t="shared" si="17"/>
        <v>8.9365319781745445E-2</v>
      </c>
      <c r="N45" s="21">
        <f t="shared" si="18"/>
        <v>0.95263761405854719</v>
      </c>
      <c r="O45" s="20"/>
      <c r="P45" s="21">
        <f t="shared" ref="P45:T46" si="28" xml:space="preserve"> P44*(1-J44)</f>
        <v>0.34567733728896721</v>
      </c>
      <c r="Q45" s="21">
        <f t="shared" si="28"/>
        <v>0.80581227022736757</v>
      </c>
      <c r="R45" s="21">
        <f t="shared" si="28"/>
        <v>0.19330905768351386</v>
      </c>
      <c r="S45" s="21">
        <f t="shared" si="28"/>
        <v>0.73002316789043842</v>
      </c>
      <c r="T45" s="21">
        <f t="shared" si="28"/>
        <v>0.15371311651945635</v>
      </c>
      <c r="U45" s="17"/>
      <c r="V45" s="21">
        <f t="shared" si="19"/>
        <v>0.24388713576884657</v>
      </c>
      <c r="W45" s="21">
        <f t="shared" si="19"/>
        <v>0.14998256333374804</v>
      </c>
      <c r="X45" s="21">
        <f t="shared" si="19"/>
        <v>0.1725201960414556</v>
      </c>
      <c r="Y45" s="21">
        <f t="shared" si="19"/>
        <v>6.5238753846611819E-2</v>
      </c>
      <c r="Z45" s="21">
        <f t="shared" si="19"/>
        <v>0.14643289657059835</v>
      </c>
      <c r="AA45" s="21">
        <f t="shared" si="20"/>
        <v>0.77806154556126039</v>
      </c>
      <c r="AB45" s="21">
        <f t="shared" si="21"/>
        <v>1.0875881356945012</v>
      </c>
      <c r="AC45" s="21">
        <f t="shared" si="22"/>
        <v>3.6349913280537969</v>
      </c>
      <c r="AD45" s="21">
        <f>R46*B45+X45*J22</f>
        <v>0.51325901216515102</v>
      </c>
      <c r="AE45" s="21">
        <f t="shared" si="24"/>
        <v>3.4787049989997918</v>
      </c>
      <c r="AF45" s="21">
        <f t="shared" si="25"/>
        <v>0.38382209209375684</v>
      </c>
      <c r="AG45" s="17"/>
      <c r="AH45" s="21">
        <f>AH46+AB45</f>
        <v>1.568425712866198</v>
      </c>
      <c r="AI45" s="21">
        <f>AI46+AC45</f>
        <v>6.7330062901090404</v>
      </c>
      <c r="AJ45" s="21">
        <f>AJ46+AD45</f>
        <v>0.61146164576686379</v>
      </c>
      <c r="AK45" s="21">
        <f>AK46+AE45</f>
        <v>6.6190202967070535</v>
      </c>
      <c r="AL45" s="21">
        <f>AL46+AF45</f>
        <v>0.41821246827150688</v>
      </c>
      <c r="AM45" s="17"/>
      <c r="AN45" s="21">
        <f t="shared" si="26"/>
        <v>4.5372535126741056</v>
      </c>
      <c r="AO45" s="21">
        <f t="shared" si="26"/>
        <v>8.3555519553074795</v>
      </c>
      <c r="AP45" s="21">
        <f t="shared" si="26"/>
        <v>3.1631298248215072</v>
      </c>
      <c r="AQ45" s="21">
        <f t="shared" si="26"/>
        <v>9.0668633378227703</v>
      </c>
      <c r="AR45" s="21">
        <f t="shared" si="26"/>
        <v>2.7207337782301182</v>
      </c>
    </row>
    <row r="46" spans="1:44" x14ac:dyDescent="0.25">
      <c r="A46">
        <v>90</v>
      </c>
      <c r="B46" s="1" t="s">
        <v>2</v>
      </c>
      <c r="C46">
        <f t="shared" si="11"/>
        <v>0.13749573524394404</v>
      </c>
      <c r="D46">
        <f t="shared" si="12"/>
        <v>2.2176731490958716E-2</v>
      </c>
      <c r="E46">
        <f t="shared" si="13"/>
        <v>0.30262708973046742</v>
      </c>
      <c r="F46">
        <f t="shared" si="14"/>
        <v>5.8341862845445243E-2</v>
      </c>
      <c r="G46">
        <f t="shared" si="15"/>
        <v>0.47935858068918458</v>
      </c>
      <c r="H46">
        <f t="shared" si="16"/>
        <v>1</v>
      </c>
      <c r="J46" s="21">
        <f t="shared" si="7"/>
        <v>1</v>
      </c>
      <c r="K46" s="21">
        <f t="shared" si="8"/>
        <v>1</v>
      </c>
      <c r="L46" s="21">
        <f t="shared" si="9"/>
        <v>1</v>
      </c>
      <c r="M46" s="21">
        <f t="shared" si="17"/>
        <v>1</v>
      </c>
      <c r="N46" s="21">
        <f t="shared" si="18"/>
        <v>1</v>
      </c>
      <c r="O46" s="17"/>
      <c r="P46" s="21">
        <f t="shared" si="28"/>
        <v>0.10179020152012064</v>
      </c>
      <c r="Q46" s="21">
        <f t="shared" si="28"/>
        <v>0.65582970689361952</v>
      </c>
      <c r="R46" s="21">
        <f t="shared" si="28"/>
        <v>2.0788861642058256E-2</v>
      </c>
      <c r="S46" s="21">
        <f t="shared" si="28"/>
        <v>0.6647844140438266</v>
      </c>
      <c r="T46" s="21">
        <f t="shared" si="28"/>
        <v>7.2802199488579975E-3</v>
      </c>
      <c r="U46" s="17"/>
      <c r="V46" s="21">
        <f t="shared" si="19"/>
        <v>0.10179020152012064</v>
      </c>
      <c r="W46" s="21">
        <f t="shared" si="19"/>
        <v>0.65582970689361952</v>
      </c>
      <c r="X46" s="21">
        <f t="shared" si="19"/>
        <v>2.0788861642058256E-2</v>
      </c>
      <c r="Y46" s="21">
        <f t="shared" si="19"/>
        <v>0.6647844140438266</v>
      </c>
      <c r="Z46" s="21">
        <f t="shared" si="19"/>
        <v>7.2802199488579975E-3</v>
      </c>
      <c r="AA46" s="21">
        <f t="shared" si="20"/>
        <v>1.450473404048483</v>
      </c>
      <c r="AB46" s="21">
        <f>V46*J23</f>
        <v>0.48083757717169695</v>
      </c>
      <c r="AC46" s="21">
        <f>W46*J23</f>
        <v>3.098014962055244</v>
      </c>
      <c r="AD46" s="21">
        <f>X46*J23</f>
        <v>9.8202633601712802E-2</v>
      </c>
      <c r="AE46" s="21">
        <f>Y46*J23</f>
        <v>3.1403152977072617</v>
      </c>
      <c r="AF46" s="21">
        <f>Z46*J23</f>
        <v>3.4390376177750058E-2</v>
      </c>
      <c r="AG46" s="17"/>
      <c r="AH46" s="21">
        <f>AB46</f>
        <v>0.48083757717169695</v>
      </c>
      <c r="AI46" s="21">
        <f t="shared" ref="AI46:AL46" si="29">AC46</f>
        <v>3.098014962055244</v>
      </c>
      <c r="AJ46" s="21">
        <f t="shared" si="29"/>
        <v>9.8202633601712802E-2</v>
      </c>
      <c r="AK46" s="21">
        <f t="shared" si="29"/>
        <v>3.1403152977072617</v>
      </c>
      <c r="AL46" s="21">
        <f t="shared" si="29"/>
        <v>3.4390376177750058E-2</v>
      </c>
      <c r="AM46" s="17"/>
      <c r="AN46" s="21">
        <f t="shared" si="26"/>
        <v>4.7238100523521496</v>
      </c>
      <c r="AO46" s="21">
        <f t="shared" si="26"/>
        <v>4.7238100523521496</v>
      </c>
      <c r="AP46" s="21">
        <f t="shared" si="26"/>
        <v>4.7238100523521496</v>
      </c>
      <c r="AQ46" s="21">
        <f t="shared" si="26"/>
        <v>4.7238100523521496</v>
      </c>
      <c r="AR46" s="21">
        <f t="shared" si="26"/>
        <v>4.7238100523521496</v>
      </c>
    </row>
    <row r="50" spans="1:15" x14ac:dyDescent="0.25">
      <c r="A50" s="23" t="s">
        <v>0</v>
      </c>
      <c r="B50" s="23" t="s">
        <v>1</v>
      </c>
      <c r="C50" s="23" t="s">
        <v>25</v>
      </c>
      <c r="D50" s="23"/>
      <c r="E50" s="23"/>
      <c r="F50" s="23"/>
      <c r="G50" s="23" t="s">
        <v>16</v>
      </c>
      <c r="H50" s="23"/>
      <c r="I50" s="23"/>
      <c r="J50" s="23"/>
      <c r="K50" s="23" t="s">
        <v>17</v>
      </c>
      <c r="L50" s="23"/>
      <c r="M50" s="23"/>
      <c r="N50" s="23"/>
      <c r="O50" s="23"/>
    </row>
    <row r="51" spans="1:15" x14ac:dyDescent="0.25">
      <c r="A51" s="23"/>
      <c r="B51" s="23"/>
      <c r="C51" s="3" t="s">
        <v>21</v>
      </c>
      <c r="D51" s="3" t="s">
        <v>22</v>
      </c>
      <c r="E51" s="3" t="s">
        <v>12</v>
      </c>
      <c r="F51" s="3" t="s">
        <v>11</v>
      </c>
      <c r="G51" s="3" t="s">
        <v>4</v>
      </c>
      <c r="H51" s="3" t="s">
        <v>5</v>
      </c>
      <c r="I51" s="3" t="s">
        <v>6</v>
      </c>
      <c r="J51" s="3" t="s">
        <v>7</v>
      </c>
      <c r="K51" s="3" t="s">
        <v>13</v>
      </c>
      <c r="L51" s="3" t="s">
        <v>10</v>
      </c>
      <c r="M51" s="3" t="s">
        <v>14</v>
      </c>
      <c r="N51" s="3" t="s">
        <v>15</v>
      </c>
      <c r="O51" s="3" t="s">
        <v>18</v>
      </c>
    </row>
    <row r="52" spans="1:15" x14ac:dyDescent="0.25">
      <c r="A52" s="17">
        <v>0</v>
      </c>
      <c r="B52" s="17">
        <v>1</v>
      </c>
      <c r="C52" s="17">
        <f>(AA27-V27)/AA27</f>
        <v>0.93332434825595278</v>
      </c>
      <c r="D52" s="17">
        <f>(1-K4)^C52</f>
        <v>0.99904815368346545</v>
      </c>
      <c r="E52" s="17">
        <v>1</v>
      </c>
      <c r="F52" s="17">
        <f>1-D52</f>
        <v>9.5184631653455476E-4</v>
      </c>
      <c r="G52" s="17">
        <f>F52*W27/(AA27-V27)</f>
        <v>2.9916030322045702E-4</v>
      </c>
      <c r="H52" s="17">
        <f>F52*X27/(AA27-V27)</f>
        <v>1.9038509801693303E-4</v>
      </c>
      <c r="I52" s="17">
        <f>F52*Y27/(AA27-V27)</f>
        <v>0</v>
      </c>
      <c r="J52" s="17">
        <f>F52*Z27/(AA27-V27)</f>
        <v>4.6230091529716468E-4</v>
      </c>
      <c r="K52" s="17">
        <f>E52-E53</f>
        <v>9.5184631653455476E-4</v>
      </c>
      <c r="L52" s="17">
        <f>B52+C52*K4/F52*(J4-B52)</f>
        <v>0.52570629756518095</v>
      </c>
      <c r="M52" s="17">
        <f>E53*B52+K52*L52</f>
        <v>0.99954854528638193</v>
      </c>
      <c r="N52" s="17">
        <f>SUM(M52:$M$71)</f>
        <v>56.146276158643253</v>
      </c>
      <c r="O52" s="17">
        <f>N52/E52</f>
        <v>56.146276158643253</v>
      </c>
    </row>
    <row r="53" spans="1:15" x14ac:dyDescent="0.25">
      <c r="A53" s="17">
        <v>1</v>
      </c>
      <c r="B53" s="17">
        <v>4</v>
      </c>
      <c r="C53" s="17">
        <f t="shared" ref="C53:C71" si="30">(AA28-V28)/AA28</f>
        <v>0.97135757473637652</v>
      </c>
      <c r="D53" s="17">
        <f t="shared" ref="D53:D71" si="31">(1-K5)^C53</f>
        <v>0.96444208895058581</v>
      </c>
      <c r="E53" s="17">
        <f>E52*D52</f>
        <v>0.99904815368346545</v>
      </c>
      <c r="F53" s="17">
        <f t="shared" ref="F53:F71" si="32">1-D53</f>
        <v>3.5557911049414193E-2</v>
      </c>
      <c r="G53" s="17">
        <f t="shared" ref="G53:G71" si="33">F53*W28/(AA28-V28)</f>
        <v>1.7293433038812735E-2</v>
      </c>
      <c r="H53" s="17">
        <f t="shared" ref="H53:H71" si="34">F53*X28/(AA28-V28)</f>
        <v>5.692112687399011E-3</v>
      </c>
      <c r="I53" s="17">
        <f t="shared" ref="I53:I71" si="35">F53*Y28/(AA28-V28)</f>
        <v>2.7601775564189018E-3</v>
      </c>
      <c r="J53" s="17">
        <f t="shared" ref="J53:J71" si="36">F53*Z28/(AA28-V28)</f>
        <v>9.8121877667835464E-3</v>
      </c>
      <c r="K53" s="17">
        <f t="shared" ref="K53:K71" si="37">E53-E54</f>
        <v>3.5524065382758097E-2</v>
      </c>
      <c r="L53" s="17">
        <f t="shared" ref="L53:L70" si="38">B53+C53*K5/F53*(J5-B53)</f>
        <v>2.0461444613998756</v>
      </c>
      <c r="M53" s="17">
        <f t="shared" ref="M53:M70" si="39">E54*B53+K53*L53</f>
        <v>3.9267837228321669</v>
      </c>
      <c r="N53" s="17">
        <f>SUM(M53:$M$71)</f>
        <v>55.146727613356866</v>
      </c>
      <c r="O53" s="17">
        <f t="shared" ref="O53:O71" si="40">N53/E53</f>
        <v>55.199268834071979</v>
      </c>
    </row>
    <row r="54" spans="1:15" x14ac:dyDescent="0.25">
      <c r="A54" s="17">
        <v>5</v>
      </c>
      <c r="B54" s="17">
        <v>5</v>
      </c>
      <c r="C54" s="17">
        <f t="shared" si="30"/>
        <v>0.97628877160055827</v>
      </c>
      <c r="D54" s="17">
        <f t="shared" si="31"/>
        <v>0.98595162230143196</v>
      </c>
      <c r="E54" s="17">
        <f t="shared" ref="E54:E71" si="41">E53*D53</f>
        <v>0.96352408830070735</v>
      </c>
      <c r="F54" s="17">
        <f t="shared" si="32"/>
        <v>1.4048377698568038E-2</v>
      </c>
      <c r="G54" s="17">
        <f t="shared" si="33"/>
        <v>5.9039215293256054E-3</v>
      </c>
      <c r="H54" s="17">
        <f t="shared" si="34"/>
        <v>2.7928464567174914E-3</v>
      </c>
      <c r="I54" s="17">
        <f t="shared" si="35"/>
        <v>1.401836542382406E-3</v>
      </c>
      <c r="J54" s="17">
        <f t="shared" si="36"/>
        <v>3.9497731701425348E-3</v>
      </c>
      <c r="K54" s="17">
        <f t="shared" si="37"/>
        <v>1.3535950314116807E-2</v>
      </c>
      <c r="L54" s="17">
        <f t="shared" si="38"/>
        <v>2.4415192641626731</v>
      </c>
      <c r="M54" s="17">
        <f t="shared" si="39"/>
        <v>4.7829889733836177</v>
      </c>
      <c r="N54" s="17">
        <f>SUM(M54:$M$71)</f>
        <v>51.219943890524711</v>
      </c>
      <c r="O54" s="17">
        <f t="shared" si="40"/>
        <v>53.158965626751844</v>
      </c>
    </row>
    <row r="55" spans="1:15" x14ac:dyDescent="0.25">
      <c r="A55" s="17">
        <v>10</v>
      </c>
      <c r="B55" s="17">
        <v>5</v>
      </c>
      <c r="C55" s="17">
        <f t="shared" si="30"/>
        <v>0.97826408074440774</v>
      </c>
      <c r="D55" s="17">
        <f t="shared" si="31"/>
        <v>0.99068787627732147</v>
      </c>
      <c r="E55" s="17">
        <f t="shared" si="41"/>
        <v>0.94998813798659054</v>
      </c>
      <c r="F55" s="17">
        <f t="shared" si="32"/>
        <v>9.3121237226785336E-3</v>
      </c>
      <c r="G55" s="17">
        <f t="shared" si="33"/>
        <v>3.1769286024858779E-3</v>
      </c>
      <c r="H55" s="17">
        <f t="shared" si="34"/>
        <v>1.6233879919394507E-3</v>
      </c>
      <c r="I55" s="17">
        <f t="shared" si="35"/>
        <v>2.2674341503594107E-3</v>
      </c>
      <c r="J55" s="17">
        <f t="shared" si="36"/>
        <v>2.2443729778937938E-3</v>
      </c>
      <c r="K55" s="17">
        <f t="shared" si="37"/>
        <v>8.8464070760081448E-3</v>
      </c>
      <c r="L55" s="17">
        <f>(-(5/24)*K54+(B56/2)*K55+(5/24)*K56)/K55</f>
        <v>2.7284016386246028</v>
      </c>
      <c r="M55" s="17">
        <f t="shared" si="39"/>
        <v>4.7298452061150327</v>
      </c>
      <c r="N55" s="17">
        <f>SUM(M55:$M$71)</f>
        <v>46.436954917141087</v>
      </c>
      <c r="O55" s="17">
        <f t="shared" si="40"/>
        <v>48.881615527915741</v>
      </c>
    </row>
    <row r="56" spans="1:15" x14ac:dyDescent="0.25">
      <c r="A56" s="17">
        <v>15</v>
      </c>
      <c r="B56" s="17">
        <v>5</v>
      </c>
      <c r="C56" s="17">
        <f t="shared" si="30"/>
        <v>0.98226698253670952</v>
      </c>
      <c r="D56" s="17">
        <f t="shared" si="31"/>
        <v>0.97531241880251196</v>
      </c>
      <c r="E56" s="17">
        <f t="shared" si="41"/>
        <v>0.9411417309105824</v>
      </c>
      <c r="F56" s="17">
        <f t="shared" si="32"/>
        <v>2.468758119748804E-2</v>
      </c>
      <c r="G56" s="17">
        <f t="shared" si="33"/>
        <v>1.6846612149373668E-3</v>
      </c>
      <c r="H56" s="17">
        <f t="shared" si="34"/>
        <v>2.1013230455684019E-3</v>
      </c>
      <c r="I56" s="17">
        <f t="shared" si="35"/>
        <v>1.8095023755306465E-2</v>
      </c>
      <c r="J56" s="17">
        <f t="shared" si="36"/>
        <v>2.8065731816758056E-3</v>
      </c>
      <c r="K56" s="17">
        <f t="shared" si="37"/>
        <v>2.32345129001994E-2</v>
      </c>
      <c r="L56" s="17">
        <f t="shared" ref="L56:L69" si="42">(-(5/24)*K55+(B57/2)*K56+(5/24)*K57)/K56</f>
        <v>2.7537265903247317</v>
      </c>
      <c r="M56" s="17">
        <f t="shared" si="39"/>
        <v>4.6535175860384372</v>
      </c>
      <c r="N56" s="17">
        <f>SUM(M56:$M$71)</f>
        <v>41.707109711026057</v>
      </c>
      <c r="O56" s="17">
        <f t="shared" si="40"/>
        <v>44.315439791064406</v>
      </c>
    </row>
    <row r="57" spans="1:15" x14ac:dyDescent="0.25">
      <c r="A57" s="17">
        <v>20</v>
      </c>
      <c r="B57" s="17">
        <v>5</v>
      </c>
      <c r="C57" s="17">
        <f t="shared" si="30"/>
        <v>0.98144153840755621</v>
      </c>
      <c r="D57" s="17">
        <f t="shared" si="31"/>
        <v>0.95953465417841266</v>
      </c>
      <c r="E57" s="17">
        <f t="shared" si="41"/>
        <v>0.917907218010383</v>
      </c>
      <c r="F57" s="17">
        <f t="shared" si="32"/>
        <v>4.046534582158734E-2</v>
      </c>
      <c r="G57" s="17">
        <f t="shared" si="33"/>
        <v>2.7641519500401644E-3</v>
      </c>
      <c r="H57" s="17">
        <f t="shared" si="34"/>
        <v>2.6839281479526288E-3</v>
      </c>
      <c r="I57" s="17">
        <f t="shared" si="35"/>
        <v>3.1298749680019729E-2</v>
      </c>
      <c r="J57" s="17">
        <f t="shared" si="36"/>
        <v>3.7185160435748198E-3</v>
      </c>
      <c r="K57" s="17">
        <f t="shared" si="37"/>
        <v>3.7143433008921312E-2</v>
      </c>
      <c r="L57" s="17">
        <f t="shared" si="42"/>
        <v>2.5628285232353938</v>
      </c>
      <c r="M57" s="17">
        <f t="shared" si="39"/>
        <v>4.4990111745734547</v>
      </c>
      <c r="N57" s="17">
        <f>SUM(M57:$M$71)</f>
        <v>37.053592124987624</v>
      </c>
      <c r="O57" s="17">
        <f t="shared" si="40"/>
        <v>40.36747004267319</v>
      </c>
    </row>
    <row r="58" spans="1:15" x14ac:dyDescent="0.25">
      <c r="A58" s="17">
        <v>25</v>
      </c>
      <c r="B58" s="17">
        <v>5</v>
      </c>
      <c r="C58" s="17">
        <f t="shared" si="30"/>
        <v>0.95608502085141955</v>
      </c>
      <c r="D58" s="17">
        <f t="shared" si="31"/>
        <v>0.96090198609767985</v>
      </c>
      <c r="E58" s="17">
        <f t="shared" si="41"/>
        <v>0.88076378500146169</v>
      </c>
      <c r="F58" s="17">
        <f t="shared" si="32"/>
        <v>3.909801390232015E-2</v>
      </c>
      <c r="G58" s="17">
        <f t="shared" si="33"/>
        <v>3.9166923364353529E-3</v>
      </c>
      <c r="H58" s="17">
        <f t="shared" si="34"/>
        <v>4.0415448697447998E-3</v>
      </c>
      <c r="I58" s="17">
        <f t="shared" si="35"/>
        <v>2.6126063263487029E-2</v>
      </c>
      <c r="J58" s="17">
        <f t="shared" si="36"/>
        <v>5.0137134326529702E-3</v>
      </c>
      <c r="K58" s="17">
        <f t="shared" si="37"/>
        <v>3.4436114710647225E-2</v>
      </c>
      <c r="L58" s="17">
        <f t="shared" si="42"/>
        <v>2.4749355807596758</v>
      </c>
      <c r="M58" s="17">
        <f t="shared" si="39"/>
        <v>4.3168655170145751</v>
      </c>
      <c r="N58" s="17">
        <f>SUM(M58:$M$71)</f>
        <v>32.55458095041417</v>
      </c>
      <c r="O58" s="17">
        <f t="shared" si="40"/>
        <v>36.961761490182234</v>
      </c>
    </row>
    <row r="59" spans="1:15" x14ac:dyDescent="0.25">
      <c r="A59" s="17">
        <v>30</v>
      </c>
      <c r="B59" s="17">
        <v>5</v>
      </c>
      <c r="C59" s="17">
        <f t="shared" si="30"/>
        <v>0.90769432098405456</v>
      </c>
      <c r="D59" s="17">
        <f t="shared" si="31"/>
        <v>0.96100747697375066</v>
      </c>
      <c r="E59" s="17">
        <f t="shared" si="41"/>
        <v>0.84632767029081446</v>
      </c>
      <c r="F59" s="17">
        <f t="shared" si="32"/>
        <v>3.8992523026249337E-2</v>
      </c>
      <c r="G59" s="17">
        <f t="shared" si="33"/>
        <v>4.7720502775499473E-3</v>
      </c>
      <c r="H59" s="17">
        <f t="shared" si="34"/>
        <v>5.2911387928385456E-3</v>
      </c>
      <c r="I59" s="17">
        <f t="shared" si="35"/>
        <v>2.3001393327907748E-2</v>
      </c>
      <c r="J59" s="17">
        <f t="shared" si="36"/>
        <v>5.9279406279530954E-3</v>
      </c>
      <c r="K59" s="17">
        <f t="shared" si="37"/>
        <v>3.300045117156658E-2</v>
      </c>
      <c r="L59" s="17">
        <f t="shared" si="42"/>
        <v>2.5080929205531302</v>
      </c>
      <c r="M59" s="17">
        <f t="shared" si="39"/>
        <v>4.1494042935547046</v>
      </c>
      <c r="N59" s="17">
        <f>SUM(M59:$M$71)</f>
        <v>28.237715433399583</v>
      </c>
      <c r="O59" s="17">
        <f t="shared" si="40"/>
        <v>33.364991391214424</v>
      </c>
    </row>
    <row r="60" spans="1:15" x14ac:dyDescent="0.25">
      <c r="A60" s="17">
        <v>35</v>
      </c>
      <c r="B60" s="17">
        <v>5</v>
      </c>
      <c r="C60" s="17">
        <f t="shared" si="30"/>
        <v>0.87285880403635019</v>
      </c>
      <c r="D60" s="17">
        <f t="shared" si="31"/>
        <v>0.95608403356872618</v>
      </c>
      <c r="E60" s="17">
        <f t="shared" si="41"/>
        <v>0.81332721911924788</v>
      </c>
      <c r="F60" s="17">
        <f t="shared" si="32"/>
        <v>4.3915966431273823E-2</v>
      </c>
      <c r="G60" s="17">
        <f t="shared" si="33"/>
        <v>4.7114340261963468E-3</v>
      </c>
      <c r="H60" s="17">
        <f t="shared" si="34"/>
        <v>9.440600011124815E-3</v>
      </c>
      <c r="I60" s="17">
        <f t="shared" si="35"/>
        <v>2.1481595261482373E-2</v>
      </c>
      <c r="J60" s="17">
        <f t="shared" si="36"/>
        <v>8.2823371324702855E-3</v>
      </c>
      <c r="K60" s="17">
        <f t="shared" si="37"/>
        <v>3.5718050852482142E-2</v>
      </c>
      <c r="L60" s="17">
        <f t="shared" si="42"/>
        <v>2.5456893365186852</v>
      </c>
      <c r="M60" s="17">
        <f t="shared" si="39"/>
        <v>3.9789729025102245</v>
      </c>
      <c r="N60" s="17">
        <f>SUM(M60:$M$71)</f>
        <v>24.08831113984488</v>
      </c>
      <c r="O60" s="17">
        <f t="shared" si="40"/>
        <v>29.616998636698909</v>
      </c>
    </row>
    <row r="61" spans="1:15" x14ac:dyDescent="0.25">
      <c r="A61" s="17">
        <v>40</v>
      </c>
      <c r="B61" s="17">
        <v>5</v>
      </c>
      <c r="C61" s="17">
        <f t="shared" si="30"/>
        <v>0.83863465310445262</v>
      </c>
      <c r="D61" s="17">
        <f t="shared" si="31"/>
        <v>0.9474881003788872</v>
      </c>
      <c r="E61" s="17">
        <f t="shared" si="41"/>
        <v>0.77760916826676574</v>
      </c>
      <c r="F61" s="17">
        <f t="shared" si="32"/>
        <v>5.2511899621112801E-2</v>
      </c>
      <c r="G61" s="17">
        <f t="shared" si="33"/>
        <v>5.2625894365530904E-3</v>
      </c>
      <c r="H61" s="17">
        <f t="shared" si="34"/>
        <v>1.3982598444297792E-2</v>
      </c>
      <c r="I61" s="17">
        <f t="shared" si="35"/>
        <v>1.8933163907151558E-2</v>
      </c>
      <c r="J61" s="17">
        <f t="shared" si="36"/>
        <v>1.4333547833110357E-2</v>
      </c>
      <c r="K61" s="17">
        <f t="shared" si="37"/>
        <v>4.0833734588481385E-2</v>
      </c>
      <c r="L61" s="17">
        <f t="shared" si="42"/>
        <v>2.5590591127208193</v>
      </c>
      <c r="M61" s="17">
        <f t="shared" si="39"/>
        <v>3.788373108996498</v>
      </c>
      <c r="N61" s="17">
        <f>SUM(M61:$M$71)</f>
        <v>20.109338237334658</v>
      </c>
      <c r="O61" s="17">
        <f t="shared" si="40"/>
        <v>25.860469575168345</v>
      </c>
    </row>
    <row r="62" spans="1:15" x14ac:dyDescent="0.25">
      <c r="A62" s="17">
        <v>45</v>
      </c>
      <c r="B62" s="17">
        <v>5</v>
      </c>
      <c r="C62" s="17">
        <f t="shared" si="30"/>
        <v>0.79047339450563048</v>
      </c>
      <c r="D62" s="17">
        <f t="shared" si="31"/>
        <v>0.93580981594491619</v>
      </c>
      <c r="E62" s="17">
        <f t="shared" si="41"/>
        <v>0.73677543367828435</v>
      </c>
      <c r="F62" s="17">
        <f t="shared" si="32"/>
        <v>6.419018405508381E-2</v>
      </c>
      <c r="G62" s="17">
        <f t="shared" si="33"/>
        <v>5.6957791281716467E-3</v>
      </c>
      <c r="H62" s="17">
        <f t="shared" si="34"/>
        <v>2.0257571445219346E-2</v>
      </c>
      <c r="I62" s="17">
        <f t="shared" si="35"/>
        <v>1.6110165492736417E-2</v>
      </c>
      <c r="J62" s="17">
        <f t="shared" si="36"/>
        <v>2.2126667988956399E-2</v>
      </c>
      <c r="K62" s="17">
        <f t="shared" si="37"/>
        <v>4.7293750695073244E-2</v>
      </c>
      <c r="L62" s="17">
        <f t="shared" si="42"/>
        <v>2.6072643306574301</v>
      </c>
      <c r="M62" s="17">
        <f t="shared" si="39"/>
        <v>3.570715724166325</v>
      </c>
      <c r="N62" s="17">
        <f>SUM(M62:$M$71)</f>
        <v>16.320965128338155</v>
      </c>
      <c r="O62" s="17">
        <f t="shared" si="40"/>
        <v>22.151885611681188</v>
      </c>
    </row>
    <row r="63" spans="1:15" x14ac:dyDescent="0.25">
      <c r="A63" s="17">
        <v>50</v>
      </c>
      <c r="B63" s="17">
        <v>5</v>
      </c>
      <c r="C63" s="17">
        <f t="shared" si="30"/>
        <v>0.78300544124217686</v>
      </c>
      <c r="D63" s="17">
        <f t="shared" si="31"/>
        <v>0.90545969203001531</v>
      </c>
      <c r="E63" s="17">
        <f t="shared" si="41"/>
        <v>0.68948168298321111</v>
      </c>
      <c r="F63" s="17">
        <f t="shared" si="32"/>
        <v>9.4540307969984694E-2</v>
      </c>
      <c r="G63" s="17">
        <f t="shared" si="33"/>
        <v>7.2986519236370156E-3</v>
      </c>
      <c r="H63" s="17">
        <f t="shared" si="34"/>
        <v>3.5019769265083378E-2</v>
      </c>
      <c r="I63" s="17">
        <f t="shared" si="35"/>
        <v>1.6922536783417454E-2</v>
      </c>
      <c r="J63" s="17">
        <f t="shared" si="36"/>
        <v>3.5299349997846848E-2</v>
      </c>
      <c r="K63" s="17">
        <f t="shared" si="37"/>
        <v>6.5183810648896112E-2</v>
      </c>
      <c r="L63" s="17">
        <f t="shared" si="42"/>
        <v>2.6119174816389208</v>
      </c>
      <c r="M63" s="17">
        <f t="shared" si="39"/>
        <v>3.2917440962252678</v>
      </c>
      <c r="N63" s="17">
        <f>SUM(M63:$M$71)</f>
        <v>12.750249404171829</v>
      </c>
      <c r="O63" s="17">
        <f t="shared" si="40"/>
        <v>18.492513606749867</v>
      </c>
    </row>
    <row r="64" spans="1:15" x14ac:dyDescent="0.25">
      <c r="A64" s="17">
        <v>55</v>
      </c>
      <c r="B64" s="17">
        <v>5</v>
      </c>
      <c r="C64" s="17">
        <f t="shared" si="30"/>
        <v>0.7662646570126016</v>
      </c>
      <c r="D64" s="17">
        <f t="shared" si="31"/>
        <v>0.86815468638667992</v>
      </c>
      <c r="E64" s="17">
        <f t="shared" si="41"/>
        <v>0.624297872334315</v>
      </c>
      <c r="F64" s="17">
        <f t="shared" si="32"/>
        <v>0.13184531361332008</v>
      </c>
      <c r="G64" s="17">
        <f t="shared" si="33"/>
        <v>8.8556581820435076E-3</v>
      </c>
      <c r="H64" s="17">
        <f t="shared" si="34"/>
        <v>5.5121266128580301E-2</v>
      </c>
      <c r="I64" s="17">
        <f t="shared" si="35"/>
        <v>1.5196064867771525E-2</v>
      </c>
      <c r="J64" s="17">
        <f t="shared" si="36"/>
        <v>5.2672324434924749E-2</v>
      </c>
      <c r="K64" s="17">
        <f t="shared" si="37"/>
        <v>8.2310748766046271E-2</v>
      </c>
      <c r="L64" s="17">
        <f t="shared" si="42"/>
        <v>2.6026297433664149</v>
      </c>
      <c r="M64" s="17">
        <f t="shared" si="39"/>
        <v>2.9241600207786163</v>
      </c>
      <c r="N64" s="17">
        <f>SUM(M64:$M$71)</f>
        <v>9.4585053079465613</v>
      </c>
      <c r="O64" s="17">
        <f t="shared" si="40"/>
        <v>15.150628773697756</v>
      </c>
    </row>
    <row r="65" spans="1:15" x14ac:dyDescent="0.25">
      <c r="A65" s="17">
        <v>60</v>
      </c>
      <c r="B65" s="17">
        <v>5</v>
      </c>
      <c r="C65" s="17">
        <f t="shared" si="30"/>
        <v>0.76377343163184552</v>
      </c>
      <c r="D65" s="17">
        <f t="shared" si="31"/>
        <v>0.80491794923255111</v>
      </c>
      <c r="E65" s="17">
        <f t="shared" si="41"/>
        <v>0.54198712356826872</v>
      </c>
      <c r="F65" s="17">
        <f t="shared" si="32"/>
        <v>0.19508205076744889</v>
      </c>
      <c r="G65" s="17">
        <f t="shared" si="33"/>
        <v>1.1740202767160654E-2</v>
      </c>
      <c r="H65" s="17">
        <f t="shared" si="34"/>
        <v>8.537734958686452E-2</v>
      </c>
      <c r="I65" s="17">
        <f t="shared" si="35"/>
        <v>1.5395401739356997E-2</v>
      </c>
      <c r="J65" s="17">
        <f t="shared" si="36"/>
        <v>8.2569096674066728E-2</v>
      </c>
      <c r="K65" s="17">
        <f t="shared" si="37"/>
        <v>0.10573195955524861</v>
      </c>
      <c r="L65" s="17">
        <f t="shared" si="42"/>
        <v>2.5841840397104692</v>
      </c>
      <c r="M65" s="17">
        <f t="shared" si="39"/>
        <v>2.4545066624350866</v>
      </c>
      <c r="N65" s="17">
        <f>SUM(M65:$M$71)</f>
        <v>6.5343452871679446</v>
      </c>
      <c r="O65" s="17">
        <f t="shared" si="40"/>
        <v>12.056274038667043</v>
      </c>
    </row>
    <row r="66" spans="1:15" x14ac:dyDescent="0.25">
      <c r="A66" s="17">
        <v>65</v>
      </c>
      <c r="B66" s="17">
        <v>5</v>
      </c>
      <c r="C66" s="17">
        <f t="shared" si="30"/>
        <v>0.74171442873489457</v>
      </c>
      <c r="D66" s="17">
        <f t="shared" si="31"/>
        <v>0.71338957611682152</v>
      </c>
      <c r="E66" s="17">
        <f t="shared" si="41"/>
        <v>0.43625516401302011</v>
      </c>
      <c r="F66" s="17">
        <f t="shared" si="32"/>
        <v>0.28661042388317848</v>
      </c>
      <c r="G66" s="17">
        <f t="shared" si="33"/>
        <v>1.6731813675404082E-2</v>
      </c>
      <c r="H66" s="17">
        <f t="shared" si="34"/>
        <v>0.13037657539213771</v>
      </c>
      <c r="I66" s="17">
        <f t="shared" si="35"/>
        <v>1.5951856520946599E-2</v>
      </c>
      <c r="J66" s="17">
        <f t="shared" si="36"/>
        <v>0.1235501782946901</v>
      </c>
      <c r="K66" s="17">
        <f t="shared" si="37"/>
        <v>0.12503527747899723</v>
      </c>
      <c r="L66" s="17">
        <f t="shared" si="42"/>
        <v>2.5333233165356241</v>
      </c>
      <c r="M66" s="17">
        <f t="shared" si="39"/>
        <v>1.8728542164971598</v>
      </c>
      <c r="N66" s="17">
        <f>SUM(M66:$M$71)</f>
        <v>4.079838624732858</v>
      </c>
      <c r="O66" s="17">
        <f t="shared" si="40"/>
        <v>9.3519549137327669</v>
      </c>
    </row>
    <row r="67" spans="1:15" x14ac:dyDescent="0.25">
      <c r="A67" s="17">
        <v>70</v>
      </c>
      <c r="B67" s="17">
        <v>5</v>
      </c>
      <c r="C67" s="17">
        <f t="shared" si="30"/>
        <v>0.74482687483151366</v>
      </c>
      <c r="D67" s="17">
        <f t="shared" si="31"/>
        <v>0.59600399069178922</v>
      </c>
      <c r="E67" s="17">
        <f t="shared" si="41"/>
        <v>0.31121988653402288</v>
      </c>
      <c r="F67" s="17">
        <f t="shared" si="32"/>
        <v>0.40399600930821078</v>
      </c>
      <c r="G67" s="17">
        <f t="shared" si="33"/>
        <v>2.6559105618774816E-2</v>
      </c>
      <c r="H67" s="17">
        <f t="shared" si="34"/>
        <v>0.17654238158435109</v>
      </c>
      <c r="I67" s="17">
        <f t="shared" si="35"/>
        <v>1.8133643492061296E-2</v>
      </c>
      <c r="J67" s="17">
        <f t="shared" si="36"/>
        <v>0.18276087861302359</v>
      </c>
      <c r="K67" s="17">
        <f t="shared" si="37"/>
        <v>0.12573159217709942</v>
      </c>
      <c r="L67" s="17">
        <f t="shared" si="42"/>
        <v>2.4637318505367132</v>
      </c>
      <c r="M67" s="17">
        <f t="shared" si="39"/>
        <v>1.2372104000500297</v>
      </c>
      <c r="N67" s="17">
        <f>SUM(M67:$M$71)</f>
        <v>2.2069844082356984</v>
      </c>
      <c r="O67" s="17">
        <f t="shared" si="40"/>
        <v>7.0913990516940455</v>
      </c>
    </row>
    <row r="68" spans="1:15" x14ac:dyDescent="0.25">
      <c r="A68" s="17">
        <v>75</v>
      </c>
      <c r="B68" s="17">
        <v>5</v>
      </c>
      <c r="C68" s="17">
        <f t="shared" si="30"/>
        <v>0.73231216197350724</v>
      </c>
      <c r="D68" s="17">
        <f t="shared" si="31"/>
        <v>0.44391624611467523</v>
      </c>
      <c r="E68" s="17">
        <f t="shared" si="41"/>
        <v>0.18548829435692346</v>
      </c>
      <c r="F68" s="17">
        <f t="shared" si="32"/>
        <v>0.55608375388532472</v>
      </c>
      <c r="G68" s="17">
        <f t="shared" si="33"/>
        <v>4.5310869948780912E-2</v>
      </c>
      <c r="H68" s="17">
        <f t="shared" si="34"/>
        <v>0.23321746119396386</v>
      </c>
      <c r="I68" s="17">
        <f t="shared" si="35"/>
        <v>2.3838233139276889E-2</v>
      </c>
      <c r="J68" s="17">
        <f t="shared" si="36"/>
        <v>0.25371718960330308</v>
      </c>
      <c r="K68" s="17">
        <f t="shared" si="37"/>
        <v>0.1031470270277841</v>
      </c>
      <c r="L68" s="17">
        <f t="shared" si="42"/>
        <v>2.3684499461646191</v>
      </c>
      <c r="M68" s="17">
        <f t="shared" si="39"/>
        <v>0.65600490725669258</v>
      </c>
      <c r="N68" s="17">
        <f>SUM(M68:$M$71)</f>
        <v>0.96977400818566883</v>
      </c>
      <c r="O68" s="17">
        <f t="shared" si="40"/>
        <v>5.2282221449489086</v>
      </c>
    </row>
    <row r="69" spans="1:15" x14ac:dyDescent="0.25">
      <c r="A69" s="17">
        <v>80</v>
      </c>
      <c r="B69" s="17">
        <v>5</v>
      </c>
      <c r="C69" s="17">
        <f t="shared" si="30"/>
        <v>0.72403398071144009</v>
      </c>
      <c r="D69" s="17">
        <f t="shared" si="31"/>
        <v>0.26403359163474377</v>
      </c>
      <c r="E69" s="17">
        <f t="shared" si="41"/>
        <v>8.2341267329139364E-2</v>
      </c>
      <c r="F69" s="17">
        <f t="shared" si="32"/>
        <v>0.73596640836525618</v>
      </c>
      <c r="G69" s="17">
        <f t="shared" si="33"/>
        <v>8.2888267094314391E-2</v>
      </c>
      <c r="H69" s="17">
        <f t="shared" si="34"/>
        <v>0.28685715197078521</v>
      </c>
      <c r="I69" s="17">
        <f t="shared" si="35"/>
        <v>4.2666144763117579E-2</v>
      </c>
      <c r="J69" s="17">
        <f t="shared" si="36"/>
        <v>0.32355484453703898</v>
      </c>
      <c r="K69" s="17">
        <f t="shared" si="37"/>
        <v>6.0600406776470113E-2</v>
      </c>
      <c r="L69" s="17">
        <f t="shared" si="42"/>
        <v>2.2194395951186938</v>
      </c>
      <c r="M69" s="17">
        <f t="shared" si="39"/>
        <v>0.24320324504334323</v>
      </c>
      <c r="N69" s="17">
        <f>SUM(M69:$M$71)</f>
        <v>0.3137691009289762</v>
      </c>
      <c r="O69" s="17">
        <f t="shared" si="40"/>
        <v>3.8105935347674436</v>
      </c>
    </row>
    <row r="70" spans="1:15" x14ac:dyDescent="0.25">
      <c r="A70" s="17">
        <v>85</v>
      </c>
      <c r="B70" s="17">
        <v>5</v>
      </c>
      <c r="C70" s="17">
        <f t="shared" si="30"/>
        <v>0.68654518763947292</v>
      </c>
      <c r="D70" s="17">
        <f t="shared" si="31"/>
        <v>9.373681324492877E-3</v>
      </c>
      <c r="E70" s="17">
        <f t="shared" si="41"/>
        <v>2.1740860552669251E-2</v>
      </c>
      <c r="F70" s="17">
        <f t="shared" si="32"/>
        <v>0.9906263186755071</v>
      </c>
      <c r="G70" s="17">
        <f t="shared" si="33"/>
        <v>0.27814262880650809</v>
      </c>
      <c r="H70" s="17">
        <f t="shared" si="34"/>
        <v>0.31993866341919824</v>
      </c>
      <c r="I70" s="17">
        <f t="shared" si="35"/>
        <v>0.12098525382966495</v>
      </c>
      <c r="J70" s="17">
        <f t="shared" si="36"/>
        <v>0.27155977262013581</v>
      </c>
      <c r="K70" s="17">
        <f t="shared" si="37"/>
        <v>2.1537068654128293E-2</v>
      </c>
      <c r="L70" s="17">
        <f t="shared" si="38"/>
        <v>3.1810998341862691</v>
      </c>
      <c r="M70" s="17">
        <f t="shared" si="39"/>
        <v>6.9530525017210604E-2</v>
      </c>
      <c r="N70" s="17">
        <f>SUM(M70:$M$71)</f>
        <v>7.0565855885633008E-2</v>
      </c>
      <c r="O70" s="17">
        <f t="shared" si="40"/>
        <v>3.2457710546774665</v>
      </c>
    </row>
    <row r="71" spans="1:15" x14ac:dyDescent="0.25">
      <c r="A71" s="17">
        <v>90</v>
      </c>
      <c r="B71" s="1">
        <v>10</v>
      </c>
      <c r="C71" s="17">
        <f t="shared" si="30"/>
        <v>0.92982277287125059</v>
      </c>
      <c r="D71" s="17">
        <f t="shared" si="31"/>
        <v>0</v>
      </c>
      <c r="E71" s="17">
        <f t="shared" si="41"/>
        <v>2.0379189854095964E-4</v>
      </c>
      <c r="F71" s="17">
        <f>1-D71</f>
        <v>1</v>
      </c>
      <c r="G71" s="17">
        <f t="shared" si="33"/>
        <v>0.48627409733000482</v>
      </c>
      <c r="H71" s="17">
        <f t="shared" si="34"/>
        <v>1.5414191859945756E-2</v>
      </c>
      <c r="I71" s="17">
        <f t="shared" si="35"/>
        <v>0.49291369003303531</v>
      </c>
      <c r="J71" s="17">
        <f t="shared" si="36"/>
        <v>5.3980207770140867E-3</v>
      </c>
      <c r="K71" s="17">
        <f t="shared" si="37"/>
        <v>2.0379189854095964E-4</v>
      </c>
      <c r="L71" s="17">
        <f>P23/C71</f>
        <v>5.0803337906698482</v>
      </c>
      <c r="M71" s="17">
        <f>E72*B71+K71*L71</f>
        <v>1.0353308684223985E-3</v>
      </c>
      <c r="N71" s="17">
        <f>SUM(M71:$M$71)</f>
        <v>1.0353308684223985E-3</v>
      </c>
      <c r="O71" s="17">
        <f t="shared" si="40"/>
        <v>5.0803337906698482</v>
      </c>
    </row>
    <row r="72" spans="1:15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</row>
    <row r="73" spans="1:15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spans="1:15" x14ac:dyDescent="0.25">
      <c r="A74" s="23" t="s">
        <v>0</v>
      </c>
      <c r="B74" s="23" t="s">
        <v>1</v>
      </c>
      <c r="C74" s="23" t="s">
        <v>26</v>
      </c>
      <c r="D74" s="23"/>
      <c r="E74" s="23"/>
      <c r="F74" s="23"/>
      <c r="G74" s="23" t="s">
        <v>16</v>
      </c>
      <c r="H74" s="23"/>
      <c r="I74" s="23"/>
      <c r="J74" s="23"/>
      <c r="K74" s="23" t="s">
        <v>17</v>
      </c>
      <c r="L74" s="23"/>
      <c r="M74" s="23"/>
      <c r="N74" s="23"/>
      <c r="O74" s="23"/>
    </row>
    <row r="75" spans="1:15" x14ac:dyDescent="0.25">
      <c r="A75" s="23"/>
      <c r="B75" s="23"/>
      <c r="C75" s="3" t="s">
        <v>21</v>
      </c>
      <c r="D75" s="3" t="s">
        <v>22</v>
      </c>
      <c r="E75" s="3" t="s">
        <v>12</v>
      </c>
      <c r="F75" s="3" t="s">
        <v>11</v>
      </c>
      <c r="G75" s="3" t="s">
        <v>3</v>
      </c>
      <c r="H75" s="3" t="s">
        <v>5</v>
      </c>
      <c r="I75" s="3" t="s">
        <v>6</v>
      </c>
      <c r="J75" s="3" t="s">
        <v>7</v>
      </c>
      <c r="K75" s="3" t="s">
        <v>13</v>
      </c>
      <c r="L75" s="3" t="s">
        <v>10</v>
      </c>
      <c r="M75" s="3" t="s">
        <v>14</v>
      </c>
      <c r="N75" s="3" t="s">
        <v>15</v>
      </c>
      <c r="O75" s="3" t="s">
        <v>18</v>
      </c>
    </row>
    <row r="76" spans="1:15" x14ac:dyDescent="0.25">
      <c r="A76" s="17">
        <v>0</v>
      </c>
      <c r="B76" s="17">
        <v>1</v>
      </c>
      <c r="C76" s="17">
        <f>(AA27-W27)/AA27</f>
        <v>0.70666105423001868</v>
      </c>
      <c r="D76" s="17">
        <f>(1-K4)^C76</f>
        <v>0.99927923181601386</v>
      </c>
      <c r="E76" s="17">
        <v>1</v>
      </c>
      <c r="F76" s="17">
        <f>1-D76</f>
        <v>7.207681839861424E-4</v>
      </c>
      <c r="G76" s="17">
        <f>F76*V27/(AA27-W27)</f>
        <v>6.8006702981549273E-5</v>
      </c>
      <c r="H76" s="17">
        <f>F76*X27/(AA27-W27)</f>
        <v>1.9040711154772578E-4</v>
      </c>
      <c r="I76" s="17">
        <f>F76*Y27/(AA27-W27)</f>
        <v>0</v>
      </c>
      <c r="J76" s="17">
        <f>F76*Z27/(AA27-W27)</f>
        <v>4.6235436945686733E-4</v>
      </c>
      <c r="K76" s="17">
        <f>E76-E77</f>
        <v>7.207681839861424E-4</v>
      </c>
      <c r="L76" s="17">
        <f>B76+C76*K4/F76*(J4-B76)</f>
        <v>0.5257611320665736</v>
      </c>
      <c r="M76" s="17">
        <f>E77*B76+K76*L76</f>
        <v>0.99965818371238402</v>
      </c>
      <c r="N76" s="17">
        <f>SUM(M76:$M$95)</f>
        <v>56.088852085442433</v>
      </c>
      <c r="O76" s="17">
        <f>N76/E76</f>
        <v>56.088852085442433</v>
      </c>
    </row>
    <row r="77" spans="1:15" x14ac:dyDescent="0.25">
      <c r="A77" s="17">
        <v>1</v>
      </c>
      <c r="B77" s="17">
        <v>4</v>
      </c>
      <c r="C77" s="17">
        <f t="shared" ref="C77:C95" si="43">(AA28-W28)/AA28</f>
        <v>0.5275845323955326</v>
      </c>
      <c r="D77" s="17">
        <f t="shared" ref="D77:D95" si="44">(1-K5)^C77</f>
        <v>0.98052738727251865</v>
      </c>
      <c r="E77" s="17">
        <f>E76*D76</f>
        <v>0.99927923181601386</v>
      </c>
      <c r="F77" s="17">
        <f t="shared" ref="F77:F95" si="45">1-D77</f>
        <v>1.9472612727481353E-2</v>
      </c>
      <c r="G77" s="17">
        <f t="shared" ref="G77:G95" si="46">F77*V28/(AA28-W28)</f>
        <v>1.0571630146204254E-3</v>
      </c>
      <c r="H77" s="17">
        <f t="shared" ref="H77:H95" si="47">F77*X28/(AA28-W28)</f>
        <v>5.7391629201716393E-3</v>
      </c>
      <c r="I77" s="17">
        <f t="shared" ref="I77:I95" si="48">F77*Y28/(AA28-W28)</f>
        <v>2.7829928103773813E-3</v>
      </c>
      <c r="J77" s="17">
        <f t="shared" ref="J77:J95" si="49">F77*Z28/(AA28-W28)</f>
        <v>9.8932939823119081E-3</v>
      </c>
      <c r="K77" s="17">
        <f t="shared" ref="K77:K95" si="50">E77-E78</f>
        <v>1.9458577487768247E-2</v>
      </c>
      <c r="L77" s="17">
        <f t="shared" ref="L77:L78" si="51">B77+C77*K5/F77*(J5-B77)</f>
        <v>2.0621623649119227</v>
      </c>
      <c r="M77" s="17">
        <f t="shared" ref="M77:M95" si="52">E78*B77+K77*L77</f>
        <v>3.9594093634829806</v>
      </c>
      <c r="N77" s="17">
        <f>SUM(M77:$M$95)</f>
        <v>55.089193901730049</v>
      </c>
      <c r="O77" s="17">
        <f t="shared" ref="O77:O95" si="53">N77/E77</f>
        <v>55.128929079828019</v>
      </c>
    </row>
    <row r="78" spans="1:15" x14ac:dyDescent="0.25">
      <c r="A78" s="17">
        <v>5</v>
      </c>
      <c r="B78" s="17">
        <v>5</v>
      </c>
      <c r="C78" s="17">
        <f t="shared" si="43"/>
        <v>0.58970833350537644</v>
      </c>
      <c r="D78" s="17">
        <f t="shared" si="44"/>
        <v>0.99149059212433821</v>
      </c>
      <c r="E78" s="17">
        <f t="shared" ref="E78:E95" si="54">E77*D77</f>
        <v>0.97982065432824561</v>
      </c>
      <c r="F78" s="17">
        <f t="shared" si="45"/>
        <v>8.5094078756617897E-3</v>
      </c>
      <c r="G78" s="17">
        <f t="shared" si="46"/>
        <v>3.4214967335540586E-4</v>
      </c>
      <c r="H78" s="17">
        <f t="shared" si="47"/>
        <v>2.8006655886429737E-3</v>
      </c>
      <c r="I78" s="17">
        <f t="shared" si="48"/>
        <v>1.4057612639998389E-3</v>
      </c>
      <c r="J78" s="17">
        <f t="shared" si="49"/>
        <v>3.9608313496635713E-3</v>
      </c>
      <c r="K78" s="17">
        <f t="shared" si="50"/>
        <v>8.3376935926768869E-3</v>
      </c>
      <c r="L78" s="17">
        <f t="shared" si="51"/>
        <v>2.4486622442040749</v>
      </c>
      <c r="M78" s="17">
        <f t="shared" si="52"/>
        <v>4.8778309991819739</v>
      </c>
      <c r="N78" s="17">
        <f>SUM(M78:$M$95)</f>
        <v>51.129784538247073</v>
      </c>
      <c r="O78" s="17">
        <f t="shared" si="53"/>
        <v>52.182799283100536</v>
      </c>
    </row>
    <row r="79" spans="1:15" x14ac:dyDescent="0.25">
      <c r="A79" s="17">
        <v>10</v>
      </c>
      <c r="B79" s="17">
        <v>5</v>
      </c>
      <c r="C79" s="17">
        <f t="shared" si="43"/>
        <v>0.66625495628536213</v>
      </c>
      <c r="D79" s="17">
        <f t="shared" si="44"/>
        <v>0.99364844318226853</v>
      </c>
      <c r="E79" s="17">
        <f t="shared" si="54"/>
        <v>0.97148296073556872</v>
      </c>
      <c r="F79" s="17">
        <f t="shared" si="45"/>
        <v>6.3515568177314741E-3</v>
      </c>
      <c r="G79" s="17">
        <f t="shared" si="46"/>
        <v>2.0721335704163517E-4</v>
      </c>
      <c r="H79" s="17">
        <f t="shared" si="47"/>
        <v>1.6258086657433563E-3</v>
      </c>
      <c r="I79" s="17">
        <f t="shared" si="48"/>
        <v>2.270815177247074E-3</v>
      </c>
      <c r="J79" s="17">
        <f t="shared" si="49"/>
        <v>2.2477196176994086E-3</v>
      </c>
      <c r="K79" s="17">
        <f t="shared" si="50"/>
        <v>6.1704292225699398E-3</v>
      </c>
      <c r="L79" s="17">
        <f>(-(5/24)*K78+(B80/2)*K79+(5/24)*K80)/K79</f>
        <v>2.9832081188322359</v>
      </c>
      <c r="M79" s="17">
        <f t="shared" si="52"/>
        <v>4.8449703321184439</v>
      </c>
      <c r="N79" s="17">
        <f>SUM(M79:$M$95)</f>
        <v>46.251953539065099</v>
      </c>
      <c r="O79" s="17">
        <f t="shared" si="53"/>
        <v>47.609639497994834</v>
      </c>
    </row>
    <row r="80" spans="1:15" x14ac:dyDescent="0.25">
      <c r="A80" s="17">
        <v>15</v>
      </c>
      <c r="B80" s="17">
        <v>5</v>
      </c>
      <c r="C80" s="17">
        <f t="shared" si="43"/>
        <v>0.93297087005180046</v>
      </c>
      <c r="D80" s="17">
        <f t="shared" si="44"/>
        <v>0.97653673806254304</v>
      </c>
      <c r="E80" s="17">
        <f t="shared" si="54"/>
        <v>0.96531253151299878</v>
      </c>
      <c r="F80" s="17">
        <f t="shared" si="45"/>
        <v>2.3463261937456958E-2</v>
      </c>
      <c r="G80" s="17">
        <f t="shared" si="46"/>
        <v>4.4596722902997188E-4</v>
      </c>
      <c r="H80" s="17">
        <f t="shared" si="47"/>
        <v>2.1026361807173545E-3</v>
      </c>
      <c r="I80" s="17">
        <f t="shared" si="48"/>
        <v>1.8106331493906835E-2</v>
      </c>
      <c r="J80" s="17">
        <f t="shared" si="49"/>
        <v>2.8083270338027967E-3</v>
      </c>
      <c r="K80" s="17">
        <f t="shared" si="50"/>
        <v>2.2649380778399175E-2</v>
      </c>
      <c r="L80" s="17">
        <f t="shared" ref="L80:L93" si="55">(-(5/24)*K79+(B81/2)*K80+(5/24)*K81)/K80</f>
        <v>2.7771154262083431</v>
      </c>
      <c r="M80" s="17">
        <f t="shared" si="52"/>
        <v>4.7762156984267579</v>
      </c>
      <c r="N80" s="17">
        <f>SUM(M80:$M$95)</f>
        <v>41.406983206946656</v>
      </c>
      <c r="O80" s="17">
        <f t="shared" si="53"/>
        <v>42.894898652197881</v>
      </c>
    </row>
    <row r="81" spans="1:15" x14ac:dyDescent="0.25">
      <c r="A81" s="17">
        <v>20</v>
      </c>
      <c r="B81" s="17">
        <v>5</v>
      </c>
      <c r="C81" s="17">
        <f t="shared" si="43"/>
        <v>0.93295859735881903</v>
      </c>
      <c r="D81" s="17">
        <f t="shared" si="44"/>
        <v>0.96149462862578494</v>
      </c>
      <c r="E81" s="17">
        <f t="shared" si="54"/>
        <v>0.94266315073459961</v>
      </c>
      <c r="F81" s="17">
        <f t="shared" si="45"/>
        <v>3.8505371374215058E-2</v>
      </c>
      <c r="G81" s="17">
        <f t="shared" si="46"/>
        <v>7.6595087689225211E-4</v>
      </c>
      <c r="H81" s="17">
        <f t="shared" si="47"/>
        <v>2.6866494813212755E-3</v>
      </c>
      <c r="I81" s="17">
        <f t="shared" si="48"/>
        <v>3.1330484632375338E-2</v>
      </c>
      <c r="J81" s="17">
        <f t="shared" si="49"/>
        <v>3.7222863836261911E-3</v>
      </c>
      <c r="K81" s="17">
        <f t="shared" si="50"/>
        <v>3.629759469982341E-2</v>
      </c>
      <c r="L81" s="17">
        <f t="shared" si="55"/>
        <v>2.5625701184529031</v>
      </c>
      <c r="M81" s="17">
        <f t="shared" si="52"/>
        <v>4.6248429117233627</v>
      </c>
      <c r="N81" s="17">
        <f>SUM(M81:$M$95)</f>
        <v>36.630767508519902</v>
      </c>
      <c r="O81" s="17">
        <f t="shared" si="53"/>
        <v>38.858809193903717</v>
      </c>
    </row>
    <row r="82" spans="1:15" x14ac:dyDescent="0.25">
      <c r="A82" s="17">
        <v>25</v>
      </c>
      <c r="B82" s="17">
        <v>5</v>
      </c>
      <c r="C82" s="17">
        <f t="shared" si="43"/>
        <v>0.90422298985557492</v>
      </c>
      <c r="D82" s="17">
        <f t="shared" si="44"/>
        <v>0.96298306395841871</v>
      </c>
      <c r="E82" s="17">
        <f t="shared" si="54"/>
        <v>0.9063655560347762</v>
      </c>
      <c r="F82" s="17">
        <f t="shared" si="45"/>
        <v>3.7016936041581294E-2</v>
      </c>
      <c r="G82" s="17">
        <f t="shared" si="46"/>
        <v>1.7977843879749458E-3</v>
      </c>
      <c r="H82" s="17">
        <f t="shared" si="47"/>
        <v>4.045890698444461E-3</v>
      </c>
      <c r="I82" s="17">
        <f t="shared" si="48"/>
        <v>2.6154156331657467E-2</v>
      </c>
      <c r="J82" s="17">
        <f t="shared" si="49"/>
        <v>5.0191046235044208E-3</v>
      </c>
      <c r="K82" s="17">
        <f t="shared" si="50"/>
        <v>3.3550875818031622E-2</v>
      </c>
      <c r="L82" s="17">
        <f t="shared" si="55"/>
        <v>2.4816515483691384</v>
      </c>
      <c r="M82" s="17">
        <f t="shared" si="52"/>
        <v>4.447334984006682</v>
      </c>
      <c r="N82" s="17">
        <f>SUM(M82:$M$95)</f>
        <v>32.005924596796547</v>
      </c>
      <c r="O82" s="17">
        <f t="shared" si="53"/>
        <v>35.312379628389714</v>
      </c>
    </row>
    <row r="83" spans="1:15" x14ac:dyDescent="0.25">
      <c r="A83" s="17">
        <v>30</v>
      </c>
      <c r="B83" s="17">
        <v>5</v>
      </c>
      <c r="C83" s="17">
        <f t="shared" si="43"/>
        <v>0.88891298638288918</v>
      </c>
      <c r="D83" s="17">
        <f t="shared" si="44"/>
        <v>0.96179866852678675</v>
      </c>
      <c r="E83" s="17">
        <f t="shared" si="54"/>
        <v>0.87281468021674458</v>
      </c>
      <c r="F83" s="17">
        <f t="shared" si="45"/>
        <v>3.8201331473213251E-2</v>
      </c>
      <c r="G83" s="17">
        <f t="shared" si="46"/>
        <v>3.9668672805611236E-3</v>
      </c>
      <c r="H83" s="17">
        <f t="shared" si="47"/>
        <v>5.2933021373490034E-3</v>
      </c>
      <c r="I83" s="17">
        <f t="shared" si="48"/>
        <v>2.3010797718897483E-2</v>
      </c>
      <c r="J83" s="17">
        <f t="shared" si="49"/>
        <v>5.9303643364056417E-3</v>
      </c>
      <c r="K83" s="17">
        <f t="shared" si="50"/>
        <v>3.3342682913646504E-2</v>
      </c>
      <c r="L83" s="17">
        <f t="shared" si="55"/>
        <v>2.529350933647593</v>
      </c>
      <c r="M83" s="17">
        <f t="shared" si="52"/>
        <v>4.2816953326734373</v>
      </c>
      <c r="N83" s="17">
        <f>SUM(M83:$M$95)</f>
        <v>27.558589612789863</v>
      </c>
      <c r="O83" s="17">
        <f t="shared" si="53"/>
        <v>31.574388283600232</v>
      </c>
    </row>
    <row r="84" spans="1:15" x14ac:dyDescent="0.25">
      <c r="A84" s="17">
        <v>35</v>
      </c>
      <c r="B84" s="17">
        <v>5</v>
      </c>
      <c r="C84" s="17">
        <f t="shared" si="43"/>
        <v>0.90635714061222761</v>
      </c>
      <c r="D84" s="17">
        <f t="shared" si="44"/>
        <v>0.95443761967606</v>
      </c>
      <c r="E84" s="17">
        <f t="shared" si="54"/>
        <v>0.83947199730309807</v>
      </c>
      <c r="F84" s="17">
        <f t="shared" si="45"/>
        <v>4.5562380323939999E-2</v>
      </c>
      <c r="G84" s="17">
        <f t="shared" si="46"/>
        <v>6.3913608287164067E-3</v>
      </c>
      <c r="H84" s="17">
        <f t="shared" si="47"/>
        <v>9.4325299753985781E-3</v>
      </c>
      <c r="I84" s="17">
        <f t="shared" si="48"/>
        <v>2.1463232314104831E-2</v>
      </c>
      <c r="J84" s="17">
        <f t="shared" si="49"/>
        <v>8.2752572057201851E-3</v>
      </c>
      <c r="K84" s="17">
        <f t="shared" si="50"/>
        <v>3.8248342412421255E-2</v>
      </c>
      <c r="L84" s="17">
        <f t="shared" si="55"/>
        <v>2.5680700959261333</v>
      </c>
      <c r="M84" s="17">
        <f t="shared" si="52"/>
        <v>4.1043426988214664</v>
      </c>
      <c r="N84" s="17">
        <f>SUM(M84:$M$95)</f>
        <v>23.276894280116426</v>
      </c>
      <c r="O84" s="17">
        <f t="shared" si="53"/>
        <v>27.728017557341008</v>
      </c>
    </row>
    <row r="85" spans="1:15" x14ac:dyDescent="0.25">
      <c r="A85" s="17">
        <v>40</v>
      </c>
      <c r="B85" s="17">
        <v>5</v>
      </c>
      <c r="C85" s="17">
        <f t="shared" si="43"/>
        <v>0.91595448082437259</v>
      </c>
      <c r="D85" s="17">
        <f t="shared" si="44"/>
        <v>0.94278774640316776</v>
      </c>
      <c r="E85" s="17">
        <f t="shared" si="54"/>
        <v>0.80122365489067682</v>
      </c>
      <c r="F85" s="17">
        <f t="shared" si="45"/>
        <v>5.7212253596832241E-2</v>
      </c>
      <c r="G85" s="17">
        <f t="shared" si="46"/>
        <v>1.0079185528979406E-2</v>
      </c>
      <c r="H85" s="17">
        <f t="shared" si="47"/>
        <v>1.3948198643879996E-2</v>
      </c>
      <c r="I85" s="17">
        <f t="shared" si="48"/>
        <v>1.8886584792241121E-2</v>
      </c>
      <c r="J85" s="17">
        <f t="shared" si="49"/>
        <v>1.4298284631731717E-2</v>
      </c>
      <c r="K85" s="17">
        <f t="shared" si="50"/>
        <v>4.5839810931386227E-2</v>
      </c>
      <c r="L85" s="17">
        <f t="shared" si="55"/>
        <v>2.5839028743710086</v>
      </c>
      <c r="M85" s="17">
        <f t="shared" si="52"/>
        <v>3.8953648390226854</v>
      </c>
      <c r="N85" s="17">
        <f>SUM(M85:$M$95)</f>
        <v>19.172551581294957</v>
      </c>
      <c r="O85" s="17">
        <f t="shared" si="53"/>
        <v>23.929088294217877</v>
      </c>
    </row>
    <row r="86" spans="1:15" x14ac:dyDescent="0.25">
      <c r="A86" s="17">
        <v>45</v>
      </c>
      <c r="B86" s="17">
        <v>5</v>
      </c>
      <c r="C86" s="17">
        <f t="shared" si="43"/>
        <v>0.9298590286337779</v>
      </c>
      <c r="D86" s="17">
        <f t="shared" si="44"/>
        <v>0.92492613659240697</v>
      </c>
      <c r="E86" s="17">
        <f t="shared" si="54"/>
        <v>0.75538384395929059</v>
      </c>
      <c r="F86" s="17">
        <f t="shared" si="45"/>
        <v>7.5073863407593033E-2</v>
      </c>
      <c r="G86" s="17">
        <f t="shared" si="46"/>
        <v>1.6916512370969441E-2</v>
      </c>
      <c r="H86" s="17">
        <f t="shared" si="47"/>
        <v>2.0140844156995092E-2</v>
      </c>
      <c r="I86" s="17">
        <f t="shared" si="48"/>
        <v>1.6017336204887361E-2</v>
      </c>
      <c r="J86" s="17">
        <f t="shared" si="49"/>
        <v>2.1999170674741133E-2</v>
      </c>
      <c r="K86" s="17">
        <f t="shared" si="50"/>
        <v>5.67095835217023E-2</v>
      </c>
      <c r="L86" s="17">
        <f t="shared" si="55"/>
        <v>2.6199465198861249</v>
      </c>
      <c r="M86" s="17">
        <f t="shared" si="52"/>
        <v>3.6419473781798168</v>
      </c>
      <c r="N86" s="17">
        <f>SUM(M86:$M$95)</f>
        <v>15.277186742272274</v>
      </c>
      <c r="O86" s="17">
        <f t="shared" si="53"/>
        <v>20.224402288243269</v>
      </c>
    </row>
    <row r="87" spans="1:15" x14ac:dyDescent="0.25">
      <c r="A87" s="17">
        <v>50</v>
      </c>
      <c r="B87" s="17">
        <v>5</v>
      </c>
      <c r="C87" s="17">
        <f t="shared" si="43"/>
        <v>0.93955081919391603</v>
      </c>
      <c r="D87" s="17">
        <f t="shared" si="44"/>
        <v>0.88765870180647322</v>
      </c>
      <c r="E87" s="17">
        <f t="shared" si="54"/>
        <v>0.69867426043758829</v>
      </c>
      <c r="F87" s="17">
        <f t="shared" si="45"/>
        <v>0.11234129819352678</v>
      </c>
      <c r="G87" s="17">
        <f t="shared" si="46"/>
        <v>2.5945856183383367E-2</v>
      </c>
      <c r="H87" s="17">
        <f t="shared" si="47"/>
        <v>3.4680089556561967E-2</v>
      </c>
      <c r="I87" s="17">
        <f t="shared" si="48"/>
        <v>1.6758394001135751E-2</v>
      </c>
      <c r="J87" s="17">
        <f t="shared" si="49"/>
        <v>3.4956958452445695E-2</v>
      </c>
      <c r="K87" s="17">
        <f t="shared" si="50"/>
        <v>7.8489973431960847E-2</v>
      </c>
      <c r="L87" s="17">
        <f t="shared" si="55"/>
        <v>2.6137751148816393</v>
      </c>
      <c r="M87" s="17">
        <f t="shared" si="52"/>
        <v>3.3060765743523173</v>
      </c>
      <c r="N87" s="17">
        <f>SUM(M87:$M$95)</f>
        <v>11.635239364092458</v>
      </c>
      <c r="O87" s="17">
        <f t="shared" si="53"/>
        <v>16.653310452291695</v>
      </c>
    </row>
    <row r="88" spans="1:15" x14ac:dyDescent="0.25">
      <c r="A88" s="17">
        <v>55</v>
      </c>
      <c r="B88" s="17">
        <v>5</v>
      </c>
      <c r="C88" s="17">
        <f t="shared" si="43"/>
        <v>0.94853227852006983</v>
      </c>
      <c r="D88" s="17">
        <f t="shared" si="44"/>
        <v>0.83944357640048672</v>
      </c>
      <c r="E88" s="17">
        <f t="shared" si="54"/>
        <v>0.62018428700562744</v>
      </c>
      <c r="F88" s="17">
        <f t="shared" si="45"/>
        <v>0.16055642359951328</v>
      </c>
      <c r="G88" s="17">
        <f t="shared" si="46"/>
        <v>3.9563978568461784E-2</v>
      </c>
      <c r="H88" s="17">
        <f t="shared" si="47"/>
        <v>5.4226160230449794E-2</v>
      </c>
      <c r="I88" s="17">
        <f t="shared" si="48"/>
        <v>1.4949298270288319E-2</v>
      </c>
      <c r="J88" s="17">
        <f t="shared" si="49"/>
        <v>5.1816986530313379E-2</v>
      </c>
      <c r="K88" s="17">
        <f t="shared" si="50"/>
        <v>9.9574571094237618E-2</v>
      </c>
      <c r="L88" s="17">
        <f t="shared" si="55"/>
        <v>2.594409964426081</v>
      </c>
      <c r="M88" s="17">
        <f t="shared" si="52"/>
        <v>2.8613858390072928</v>
      </c>
      <c r="N88" s="17">
        <f>SUM(M88:$M$95)</f>
        <v>8.3291627897401401</v>
      </c>
      <c r="O88" s="17">
        <f t="shared" si="53"/>
        <v>13.430141595419947</v>
      </c>
    </row>
    <row r="89" spans="1:15" x14ac:dyDescent="0.25">
      <c r="A89" s="17">
        <v>60</v>
      </c>
      <c r="B89" s="17">
        <v>5</v>
      </c>
      <c r="C89" s="17">
        <f t="shared" si="43"/>
        <v>0.95403546907440973</v>
      </c>
      <c r="D89" s="17">
        <f t="shared" si="44"/>
        <v>0.76255924181830503</v>
      </c>
      <c r="E89" s="17">
        <f t="shared" si="54"/>
        <v>0.52060971591138983</v>
      </c>
      <c r="F89" s="17">
        <f t="shared" si="45"/>
        <v>0.23744075818169497</v>
      </c>
      <c r="G89" s="17">
        <f t="shared" si="46"/>
        <v>5.8792170012727171E-2</v>
      </c>
      <c r="H89" s="17">
        <f t="shared" si="47"/>
        <v>8.3191825170638486E-2</v>
      </c>
      <c r="I89" s="17">
        <f t="shared" si="48"/>
        <v>1.5001303930490954E-2</v>
      </c>
      <c r="J89" s="17">
        <f t="shared" si="49"/>
        <v>8.0455459067838367E-2</v>
      </c>
      <c r="K89" s="17">
        <f t="shared" si="50"/>
        <v>0.12361396566275723</v>
      </c>
      <c r="L89" s="17">
        <f t="shared" si="55"/>
        <v>2.5684566691713635</v>
      </c>
      <c r="M89" s="17">
        <f t="shared" si="52"/>
        <v>2.3024758657523918</v>
      </c>
      <c r="N89" s="17">
        <f>SUM(M89:$M$95)</f>
        <v>5.4677769507328469</v>
      </c>
      <c r="O89" s="17">
        <f t="shared" si="53"/>
        <v>10.502641006537587</v>
      </c>
    </row>
    <row r="90" spans="1:15" x14ac:dyDescent="0.25">
      <c r="A90" s="17">
        <v>65</v>
      </c>
      <c r="B90" s="17">
        <v>5</v>
      </c>
      <c r="C90" s="17">
        <f t="shared" si="43"/>
        <v>0.95670001302182439</v>
      </c>
      <c r="D90" s="17">
        <f t="shared" si="44"/>
        <v>0.64686490296773269</v>
      </c>
      <c r="E90" s="17">
        <f t="shared" si="54"/>
        <v>0.3969957502486326</v>
      </c>
      <c r="F90" s="17">
        <f t="shared" si="45"/>
        <v>0.35313509703226731</v>
      </c>
      <c r="G90" s="17">
        <f t="shared" si="46"/>
        <v>9.5337826935575562E-2</v>
      </c>
      <c r="H90" s="17">
        <f t="shared" si="47"/>
        <v>0.12454015972133678</v>
      </c>
      <c r="I90" s="17">
        <f t="shared" si="48"/>
        <v>1.523775841630475E-2</v>
      </c>
      <c r="J90" s="17">
        <f t="shared" si="49"/>
        <v>0.11801935195905022</v>
      </c>
      <c r="K90" s="17">
        <f t="shared" si="50"/>
        <v>0.14019313278544865</v>
      </c>
      <c r="L90" s="17">
        <f t="shared" si="55"/>
        <v>2.5008374736987635</v>
      </c>
      <c r="M90" s="17">
        <f t="shared" si="52"/>
        <v>1.6346133273409964</v>
      </c>
      <c r="N90" s="17">
        <f>SUM(M90:$M$95)</f>
        <v>3.1653010849804555</v>
      </c>
      <c r="O90" s="17">
        <f t="shared" si="53"/>
        <v>7.9731359416267651</v>
      </c>
    </row>
    <row r="91" spans="1:15" x14ac:dyDescent="0.25">
      <c r="A91" s="17">
        <v>70</v>
      </c>
      <c r="B91" s="17">
        <v>5</v>
      </c>
      <c r="C91" s="17">
        <f t="shared" si="43"/>
        <v>0.95103432910085905</v>
      </c>
      <c r="D91" s="17">
        <f t="shared" si="44"/>
        <v>0.51644759082121172</v>
      </c>
      <c r="E91" s="17">
        <f t="shared" si="54"/>
        <v>0.25680261746318395</v>
      </c>
      <c r="F91" s="17">
        <f t="shared" si="45"/>
        <v>0.48355240917878828</v>
      </c>
      <c r="G91" s="17">
        <f t="shared" si="46"/>
        <v>0.129742508400889</v>
      </c>
      <c r="H91" s="17">
        <f t="shared" si="47"/>
        <v>0.16549108447235691</v>
      </c>
      <c r="I91" s="17">
        <f t="shared" si="48"/>
        <v>1.6998503702084018E-2</v>
      </c>
      <c r="J91" s="17">
        <f t="shared" si="49"/>
        <v>0.17132031260345834</v>
      </c>
      <c r="K91" s="17">
        <f t="shared" si="50"/>
        <v>0.12417752435774138</v>
      </c>
      <c r="L91" s="17">
        <f t="shared" si="55"/>
        <v>2.4088777324572823</v>
      </c>
      <c r="M91" s="17">
        <f t="shared" si="52"/>
        <v>0.96225393882424792</v>
      </c>
      <c r="N91" s="17">
        <f>SUM(M91:$M$95)</f>
        <v>1.5306877576394591</v>
      </c>
      <c r="O91" s="17">
        <f t="shared" si="53"/>
        <v>5.960561355488923</v>
      </c>
    </row>
    <row r="92" spans="1:15" x14ac:dyDescent="0.25">
      <c r="A92" s="17">
        <v>75</v>
      </c>
      <c r="B92" s="17">
        <v>5</v>
      </c>
      <c r="C92" s="17">
        <f t="shared" si="43"/>
        <v>0.94032966994404432</v>
      </c>
      <c r="D92" s="17">
        <f t="shared" si="44"/>
        <v>0.35246407518038614</v>
      </c>
      <c r="E92" s="17">
        <f t="shared" si="54"/>
        <v>0.13262509310544257</v>
      </c>
      <c r="F92" s="17">
        <f t="shared" si="45"/>
        <v>0.64753592481961386</v>
      </c>
      <c r="G92" s="17">
        <f t="shared" si="46"/>
        <v>0.18433693767183021</v>
      </c>
      <c r="H92" s="17">
        <f t="shared" si="47"/>
        <v>0.21149535382078405</v>
      </c>
      <c r="I92" s="17">
        <f t="shared" si="48"/>
        <v>2.1617916284838598E-2</v>
      </c>
      <c r="J92" s="17">
        <f t="shared" si="49"/>
        <v>0.23008571704216102</v>
      </c>
      <c r="K92" s="17">
        <f t="shared" si="50"/>
        <v>8.5879512318320139E-2</v>
      </c>
      <c r="L92" s="17">
        <f t="shared" si="55"/>
        <v>2.2912197885928838</v>
      </c>
      <c r="M92" s="17">
        <f t="shared" si="52"/>
        <v>0.43049674199405352</v>
      </c>
      <c r="N92" s="17">
        <f>SUM(M92:$M$95)</f>
        <v>0.56843381881521138</v>
      </c>
      <c r="O92" s="17">
        <f t="shared" si="53"/>
        <v>4.2860201301670902</v>
      </c>
    </row>
    <row r="93" spans="1:15" x14ac:dyDescent="0.25">
      <c r="A93" s="17">
        <v>80</v>
      </c>
      <c r="B93" s="17">
        <v>5</v>
      </c>
      <c r="C93" s="17">
        <f t="shared" si="43"/>
        <v>0.9184556233865705</v>
      </c>
      <c r="D93" s="17">
        <f t="shared" si="44"/>
        <v>0.18465449403683193</v>
      </c>
      <c r="E93" s="17">
        <f t="shared" si="54"/>
        <v>4.6745580787122425E-2</v>
      </c>
      <c r="F93" s="17">
        <f t="shared" si="45"/>
        <v>0.81534550596316802</v>
      </c>
      <c r="G93" s="17">
        <f t="shared" si="46"/>
        <v>0.24498478521565797</v>
      </c>
      <c r="H93" s="17">
        <f t="shared" si="47"/>
        <v>0.25052446500694858</v>
      </c>
      <c r="I93" s="17">
        <f t="shared" si="48"/>
        <v>3.7262146044654512E-2</v>
      </c>
      <c r="J93" s="17">
        <f t="shared" si="49"/>
        <v>0.28257410969590696</v>
      </c>
      <c r="K93" s="17">
        <f t="shared" si="50"/>
        <v>3.8113799218418482E-2</v>
      </c>
      <c r="L93" s="17">
        <f t="shared" si="55"/>
        <v>2.0775625932652675</v>
      </c>
      <c r="M93" s="17">
        <f t="shared" si="52"/>
        <v>0.12234271138692895</v>
      </c>
      <c r="N93" s="17">
        <f>SUM(M93:$M$95)</f>
        <v>0.13793707682115777</v>
      </c>
      <c r="O93" s="17">
        <f t="shared" si="53"/>
        <v>2.9508046428884458</v>
      </c>
    </row>
    <row r="94" spans="1:15" x14ac:dyDescent="0.25">
      <c r="A94" s="17">
        <v>85</v>
      </c>
      <c r="B94" s="17">
        <v>5</v>
      </c>
      <c r="C94" s="17">
        <f t="shared" si="43"/>
        <v>0.8072356047032796</v>
      </c>
      <c r="D94" s="17">
        <f t="shared" si="44"/>
        <v>4.1246251145199298E-3</v>
      </c>
      <c r="E94" s="17">
        <f t="shared" si="54"/>
        <v>8.6317815687039431E-3</v>
      </c>
      <c r="F94" s="17">
        <f t="shared" si="45"/>
        <v>0.99587537488548006</v>
      </c>
      <c r="G94" s="17">
        <f t="shared" si="46"/>
        <v>0.38670485661239007</v>
      </c>
      <c r="H94" s="17">
        <f t="shared" si="47"/>
        <v>0.27354619366305427</v>
      </c>
      <c r="I94" s="17">
        <f t="shared" si="48"/>
        <v>0.10344187639210287</v>
      </c>
      <c r="J94" s="17">
        <f t="shared" si="49"/>
        <v>0.23218244821793288</v>
      </c>
      <c r="K94" s="17">
        <f t="shared" si="50"/>
        <v>8.5961787056626163E-3</v>
      </c>
      <c r="L94" s="17">
        <f t="shared" ref="L94" si="56">B94+C94*K46/F94*(J46-B94)</f>
        <v>1.7576842441912692</v>
      </c>
      <c r="M94" s="17">
        <f t="shared" si="52"/>
        <v>1.5287382186402311E-2</v>
      </c>
      <c r="N94" s="17">
        <f>SUM(M94:$M$95)</f>
        <v>1.5594365434228825E-2</v>
      </c>
      <c r="O94" s="17">
        <f t="shared" si="53"/>
        <v>1.8066218787056623</v>
      </c>
    </row>
    <row r="95" spans="1:15" x14ac:dyDescent="0.25">
      <c r="A95" s="17">
        <v>90</v>
      </c>
      <c r="B95" s="1">
        <v>10</v>
      </c>
      <c r="C95" s="17">
        <f t="shared" si="43"/>
        <v>0.54785127044515047</v>
      </c>
      <c r="D95" s="17">
        <f t="shared" si="44"/>
        <v>0</v>
      </c>
      <c r="E95" s="17">
        <f t="shared" si="54"/>
        <v>3.5602863041326524E-5</v>
      </c>
      <c r="F95" s="17">
        <f t="shared" si="45"/>
        <v>1</v>
      </c>
      <c r="G95" s="17">
        <f t="shared" si="46"/>
        <v>0.1280953990883833</v>
      </c>
      <c r="H95" s="17">
        <f t="shared" si="47"/>
        <v>2.6161236434002491E-2</v>
      </c>
      <c r="I95" s="17">
        <f t="shared" si="48"/>
        <v>0.83658174905811988</v>
      </c>
      <c r="J95" s="17">
        <f t="shared" si="49"/>
        <v>9.1616154194943521E-3</v>
      </c>
      <c r="K95" s="17">
        <f t="shared" si="50"/>
        <v>3.5602863041326524E-5</v>
      </c>
      <c r="L95" s="17">
        <f>P23/C95</f>
        <v>8.6224315013705635</v>
      </c>
      <c r="M95" s="17">
        <f t="shared" si="52"/>
        <v>3.0698324782651559E-4</v>
      </c>
      <c r="N95" s="17">
        <f>SUM(M95:$M$95)</f>
        <v>3.0698324782651559E-4</v>
      </c>
      <c r="O95" s="17">
        <f t="shared" si="53"/>
        <v>8.6224315013705635</v>
      </c>
    </row>
    <row r="96" spans="1:15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1:15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1:15" x14ac:dyDescent="0.25">
      <c r="A98" s="23" t="s">
        <v>0</v>
      </c>
      <c r="B98" s="23" t="s">
        <v>1</v>
      </c>
      <c r="C98" s="23" t="s">
        <v>27</v>
      </c>
      <c r="D98" s="23"/>
      <c r="E98" s="23"/>
      <c r="F98" s="23"/>
      <c r="G98" s="23" t="s">
        <v>16</v>
      </c>
      <c r="H98" s="23"/>
      <c r="I98" s="23"/>
      <c r="J98" s="23"/>
      <c r="K98" s="23" t="s">
        <v>17</v>
      </c>
      <c r="L98" s="23"/>
      <c r="M98" s="23"/>
      <c r="N98" s="23"/>
      <c r="O98" s="23"/>
    </row>
    <row r="99" spans="1:15" x14ac:dyDescent="0.25">
      <c r="A99" s="23"/>
      <c r="B99" s="23"/>
      <c r="C99" s="3" t="s">
        <v>21</v>
      </c>
      <c r="D99" s="3" t="s">
        <v>22</v>
      </c>
      <c r="E99" s="3" t="s">
        <v>12</v>
      </c>
      <c r="F99" s="3" t="s">
        <v>11</v>
      </c>
      <c r="G99" s="3" t="s">
        <v>3</v>
      </c>
      <c r="H99" s="3" t="s">
        <v>4</v>
      </c>
      <c r="I99" s="3" t="s">
        <v>6</v>
      </c>
      <c r="J99" s="3" t="s">
        <v>7</v>
      </c>
      <c r="K99" s="3" t="s">
        <v>13</v>
      </c>
      <c r="L99" s="3" t="s">
        <v>10</v>
      </c>
      <c r="M99" s="3" t="s">
        <v>14</v>
      </c>
      <c r="N99" s="3" t="s">
        <v>15</v>
      </c>
      <c r="O99" s="3" t="s">
        <v>18</v>
      </c>
    </row>
    <row r="100" spans="1:15" x14ac:dyDescent="0.25">
      <c r="A100" s="17">
        <v>0</v>
      </c>
      <c r="B100" s="17">
        <v>1</v>
      </c>
      <c r="C100" s="17">
        <f>(AA27-X27)/AA27</f>
        <v>0.81331960376625667</v>
      </c>
      <c r="D100" s="17">
        <f>(1-K4)^C100</f>
        <v>0.99917048916551698</v>
      </c>
      <c r="E100" s="17">
        <v>1</v>
      </c>
      <c r="F100" s="17">
        <f>1-D100</f>
        <v>8.2951083448301599E-4</v>
      </c>
      <c r="G100" s="17">
        <f>F100*V27/(AA27-X27)</f>
        <v>6.8003003077494727E-5</v>
      </c>
      <c r="H100" s="17">
        <f>F100*W27/(AA27-X27)</f>
        <v>2.9917861633390111E-4</v>
      </c>
      <c r="I100" s="17">
        <f>F100*Y27/(AA27-X27)</f>
        <v>0</v>
      </c>
      <c r="J100" s="17">
        <f>F100*Z27/(AA27-X27)</f>
        <v>4.6232921507162011E-4</v>
      </c>
      <c r="K100" s="17">
        <f>E100-E101</f>
        <v>8.2951083448301599E-4</v>
      </c>
      <c r="L100" s="17">
        <f>B100+C100*K4/F100*(J4-B100)</f>
        <v>0.52573532970151793</v>
      </c>
      <c r="M100" s="17">
        <f>E101*B100+K100*L100</f>
        <v>0.99960659231757487</v>
      </c>
      <c r="N100" s="17">
        <f>SUM(M100:$M$119)</f>
        <v>57.686768714656651</v>
      </c>
      <c r="O100" s="17">
        <f>N100/E100</f>
        <v>57.686768714656651</v>
      </c>
    </row>
    <row r="101" spans="1:15" x14ac:dyDescent="0.25">
      <c r="A101" s="17">
        <v>1</v>
      </c>
      <c r="B101" s="17">
        <v>4</v>
      </c>
      <c r="C101" s="17">
        <f t="shared" ref="C101:C119" si="57">(AA28-X28)/AA28</f>
        <v>0.84450501697148628</v>
      </c>
      <c r="D101" s="17">
        <f t="shared" ref="D101:D119" si="58">(1-K5)^C101</f>
        <v>0.96901294780662328</v>
      </c>
      <c r="E101" s="17">
        <f>E100*D100</f>
        <v>0.99917048916551698</v>
      </c>
      <c r="F101" s="17">
        <f t="shared" ref="F101:F119" si="59">1-D101</f>
        <v>3.0987052193376718E-2</v>
      </c>
      <c r="G101" s="17">
        <f t="shared" ref="G101:G119" si="60">F101*V28/(AA28-X28)</f>
        <v>1.050963947818395E-3</v>
      </c>
      <c r="H101" s="17">
        <f t="shared" ref="H101:H119" si="61">F101*W28/(AA28-X28)</f>
        <v>1.7334133554487055E-2</v>
      </c>
      <c r="I101" s="17">
        <f t="shared" ref="I101:I119" si="62">F101*Y28/(AA28-X28)</f>
        <v>2.7666737014958682E-3</v>
      </c>
      <c r="J101" s="17">
        <f t="shared" ref="J101:J119" si="63">F101*Z28/(AA28-X28)</f>
        <v>9.8352809895754026E-3</v>
      </c>
      <c r="K101" s="17">
        <f t="shared" ref="K101:K119" si="64">E101-E102</f>
        <v>3.0961348097853669E-2</v>
      </c>
      <c r="L101" s="17">
        <f t="shared" ref="L101:L102" si="65">B101+C101*K5/F101*(J5-B101)</f>
        <v>2.0507321108329544</v>
      </c>
      <c r="M101" s="17">
        <f t="shared" ref="M101:M119" si="66">E102*B101+K101*L101</f>
        <v>3.9363299950095985</v>
      </c>
      <c r="N101" s="17">
        <f>SUM(M101:$M$119)</f>
        <v>56.687162122339082</v>
      </c>
      <c r="O101" s="17">
        <f t="shared" ref="O101:O119" si="67">N101/E101</f>
        <v>56.734223775646967</v>
      </c>
    </row>
    <row r="102" spans="1:15" x14ac:dyDescent="0.25">
      <c r="A102" s="17">
        <v>5</v>
      </c>
      <c r="B102" s="17">
        <v>5</v>
      </c>
      <c r="C102" s="17">
        <f t="shared" si="57"/>
        <v>0.80591177892550414</v>
      </c>
      <c r="D102" s="17">
        <f t="shared" si="58"/>
        <v>0.98838897997055875</v>
      </c>
      <c r="E102" s="17">
        <f t="shared" ref="E102:E119" si="68">E101*D101</f>
        <v>0.96820914106766331</v>
      </c>
      <c r="F102" s="17">
        <f t="shared" si="59"/>
        <v>1.1611020029441255E-2</v>
      </c>
      <c r="G102" s="17">
        <f t="shared" si="60"/>
        <v>3.4161499442983531E-4</v>
      </c>
      <c r="H102" s="17">
        <f t="shared" si="61"/>
        <v>5.9111988212077818E-3</v>
      </c>
      <c r="I102" s="17">
        <f t="shared" si="62"/>
        <v>1.403564474171361E-3</v>
      </c>
      <c r="J102" s="17">
        <f t="shared" si="63"/>
        <v>3.9546417396322774E-3</v>
      </c>
      <c r="K102" s="17">
        <f t="shared" si="64"/>
        <v>1.1241895729624751E-2</v>
      </c>
      <c r="L102" s="17">
        <f t="shared" si="65"/>
        <v>2.4446690162946454</v>
      </c>
      <c r="M102" s="17">
        <f t="shared" si="66"/>
        <v>4.8123189408648219</v>
      </c>
      <c r="N102" s="17">
        <f>SUM(M102:$M$119)</f>
        <v>52.750832127329481</v>
      </c>
      <c r="O102" s="17">
        <f t="shared" si="67"/>
        <v>54.482889997464902</v>
      </c>
    </row>
    <row r="103" spans="1:15" x14ac:dyDescent="0.25">
      <c r="A103" s="17">
        <v>10</v>
      </c>
      <c r="B103" s="17">
        <v>5</v>
      </c>
      <c r="C103" s="17">
        <f t="shared" si="57"/>
        <v>0.82945864886239329</v>
      </c>
      <c r="D103" s="17">
        <f t="shared" si="58"/>
        <v>0.99209874731319636</v>
      </c>
      <c r="E103" s="17">
        <f t="shared" si="68"/>
        <v>0.95696724533803856</v>
      </c>
      <c r="F103" s="17">
        <f t="shared" si="59"/>
        <v>7.9012526868036392E-3</v>
      </c>
      <c r="G103" s="17">
        <f t="shared" si="60"/>
        <v>2.0705190144673134E-4</v>
      </c>
      <c r="H103" s="17">
        <f t="shared" si="61"/>
        <v>3.1791867225380607E-3</v>
      </c>
      <c r="I103" s="17">
        <f t="shared" si="62"/>
        <v>2.2690458134348493E-3</v>
      </c>
      <c r="J103" s="17">
        <f t="shared" si="63"/>
        <v>2.2459682493839975E-3</v>
      </c>
      <c r="K103" s="17">
        <f t="shared" si="64"/>
        <v>7.5612400184102979E-3</v>
      </c>
      <c r="L103" s="17">
        <f>(-(5/24)*K102+(B104/2)*K103+(5/24)*K104)/K103</f>
        <v>2.7932454290913138</v>
      </c>
      <c r="M103" s="17">
        <f t="shared" si="66"/>
        <v>4.7681504257178284</v>
      </c>
      <c r="N103" s="17">
        <f>SUM(M103:$M$119)</f>
        <v>47.938513186464661</v>
      </c>
      <c r="O103" s="17">
        <f t="shared" si="67"/>
        <v>50.094204812131146</v>
      </c>
    </row>
    <row r="104" spans="1:15" x14ac:dyDescent="0.25">
      <c r="A104" s="17">
        <v>15</v>
      </c>
      <c r="B104" s="17">
        <v>5</v>
      </c>
      <c r="C104" s="17">
        <f t="shared" si="57"/>
        <v>0.91639277129687613</v>
      </c>
      <c r="D104" s="17">
        <f t="shared" si="58"/>
        <v>0.976948817302003</v>
      </c>
      <c r="E104" s="17">
        <f t="shared" si="68"/>
        <v>0.94940600531962827</v>
      </c>
      <c r="F104" s="17">
        <f t="shared" si="59"/>
        <v>2.3051182697996997E-2</v>
      </c>
      <c r="G104" s="17">
        <f t="shared" si="60"/>
        <v>4.4606094475690224E-4</v>
      </c>
      <c r="H104" s="17">
        <f t="shared" si="61"/>
        <v>1.6860682110544246E-3</v>
      </c>
      <c r="I104" s="17">
        <f t="shared" si="62"/>
        <v>1.8110136365447924E-2</v>
      </c>
      <c r="J104" s="17">
        <f t="shared" si="63"/>
        <v>2.8089171767377462E-3</v>
      </c>
      <c r="K104" s="17">
        <f t="shared" si="64"/>
        <v>2.1884931283198239E-2</v>
      </c>
      <c r="L104" s="17">
        <f t="shared" ref="L104:L118" si="69">(-(5/24)*K103+(B105/2)*K104+(5/24)*K105)/K104</f>
        <v>2.7687002222469994</v>
      </c>
      <c r="M104" s="17">
        <f t="shared" si="66"/>
        <v>4.6981981842898017</v>
      </c>
      <c r="N104" s="17">
        <f>SUM(M104:$M$119)</f>
        <v>43.170362760746833</v>
      </c>
      <c r="O104" s="17">
        <f t="shared" si="67"/>
        <v>45.470918151832251</v>
      </c>
    </row>
    <row r="105" spans="1:15" x14ac:dyDescent="0.25">
      <c r="A105" s="17">
        <v>20</v>
      </c>
      <c r="B105" s="17">
        <v>5</v>
      </c>
      <c r="C105" s="17">
        <f t="shared" si="57"/>
        <v>0.93490433562298314</v>
      </c>
      <c r="D105" s="17">
        <f t="shared" si="58"/>
        <v>0.9614158930308554</v>
      </c>
      <c r="E105" s="17">
        <f t="shared" si="68"/>
        <v>0.92752107403643003</v>
      </c>
      <c r="F105" s="17">
        <f t="shared" si="59"/>
        <v>3.8584106969144605E-2</v>
      </c>
      <c r="G105" s="17">
        <f t="shared" si="60"/>
        <v>7.6591972031925194E-4</v>
      </c>
      <c r="H105" s="17">
        <f t="shared" si="61"/>
        <v>2.7668420738953181E-3</v>
      </c>
      <c r="I105" s="17">
        <f t="shared" si="62"/>
        <v>3.1329210202694496E-2</v>
      </c>
      <c r="J105" s="17">
        <f t="shared" si="63"/>
        <v>3.7221349722355414E-3</v>
      </c>
      <c r="K105" s="17">
        <f t="shared" si="64"/>
        <v>3.5787572336757556E-2</v>
      </c>
      <c r="L105" s="17">
        <f t="shared" si="69"/>
        <v>2.5641222224771241</v>
      </c>
      <c r="M105" s="17">
        <f t="shared" si="66"/>
        <v>4.5504312180155502</v>
      </c>
      <c r="N105" s="17">
        <f>SUM(M105:$M$119)</f>
        <v>38.472164576457033</v>
      </c>
      <c r="O105" s="17">
        <f t="shared" si="67"/>
        <v>41.478480277576928</v>
      </c>
    </row>
    <row r="106" spans="1:15" x14ac:dyDescent="0.25">
      <c r="A106" s="17">
        <v>25</v>
      </c>
      <c r="B106" s="17">
        <v>5</v>
      </c>
      <c r="C106" s="17">
        <f t="shared" si="57"/>
        <v>0.90116990288264731</v>
      </c>
      <c r="D106" s="17">
        <f t="shared" si="58"/>
        <v>0.96310571615634044</v>
      </c>
      <c r="E106" s="17">
        <f t="shared" si="68"/>
        <v>0.89173350169967247</v>
      </c>
      <c r="F106" s="17">
        <f t="shared" si="59"/>
        <v>3.6894283843659559E-2</v>
      </c>
      <c r="G106" s="17">
        <f t="shared" si="60"/>
        <v>1.7978981549576984E-3</v>
      </c>
      <c r="H106" s="17">
        <f t="shared" si="61"/>
        <v>3.9211520343302424E-3</v>
      </c>
      <c r="I106" s="17">
        <f t="shared" si="62"/>
        <v>2.6155811413029955E-2</v>
      </c>
      <c r="J106" s="17">
        <f t="shared" si="63"/>
        <v>5.0194222413416627E-3</v>
      </c>
      <c r="K106" s="17">
        <f t="shared" si="64"/>
        <v>3.2899868924608167E-2</v>
      </c>
      <c r="L106" s="17">
        <f t="shared" si="69"/>
        <v>2.4783657734199109</v>
      </c>
      <c r="M106" s="17">
        <f t="shared" si="66"/>
        <v>4.3757060729680717</v>
      </c>
      <c r="N106" s="17">
        <f>SUM(M106:$M$119)</f>
        <v>33.921733358441479</v>
      </c>
      <c r="O106" s="17">
        <f t="shared" si="67"/>
        <v>38.040214137727894</v>
      </c>
    </row>
    <row r="107" spans="1:15" x14ac:dyDescent="0.25">
      <c r="A107" s="17">
        <v>30</v>
      </c>
      <c r="B107" s="17">
        <v>5</v>
      </c>
      <c r="C107" s="17">
        <f t="shared" si="57"/>
        <v>0.87682929287328182</v>
      </c>
      <c r="D107" s="17">
        <f t="shared" si="58"/>
        <v>0.96230805635538164</v>
      </c>
      <c r="E107" s="17">
        <f t="shared" si="68"/>
        <v>0.8588336327750643</v>
      </c>
      <c r="F107" s="17">
        <f t="shared" si="59"/>
        <v>3.7691943644618364E-2</v>
      </c>
      <c r="G107" s="17">
        <f t="shared" si="60"/>
        <v>3.9679108348973195E-3</v>
      </c>
      <c r="H107" s="17">
        <f t="shared" si="61"/>
        <v>4.7752572717825554E-3</v>
      </c>
      <c r="I107" s="17">
        <f t="shared" si="62"/>
        <v>2.3016851114698384E-2</v>
      </c>
      <c r="J107" s="17">
        <f t="shared" si="63"/>
        <v>5.9319244232401069E-3</v>
      </c>
      <c r="K107" s="17">
        <f t="shared" si="64"/>
        <v>3.2371108886660616E-2</v>
      </c>
      <c r="L107" s="17">
        <f t="shared" si="69"/>
        <v>2.5059962201956663</v>
      </c>
      <c r="M107" s="17">
        <f t="shared" si="66"/>
        <v>4.2134344959555321</v>
      </c>
      <c r="N107" s="17">
        <f>SUM(M107:$M$119)</f>
        <v>29.546027285473407</v>
      </c>
      <c r="O107" s="17">
        <f t="shared" si="67"/>
        <v>34.402503765489769</v>
      </c>
    </row>
    <row r="108" spans="1:15" x14ac:dyDescent="0.25">
      <c r="A108" s="17">
        <v>35</v>
      </c>
      <c r="B108" s="17">
        <v>5</v>
      </c>
      <c r="C108" s="17">
        <f t="shared" si="57"/>
        <v>0.8123618468469409</v>
      </c>
      <c r="D108" s="17">
        <f t="shared" si="58"/>
        <v>0.95906460538540339</v>
      </c>
      <c r="E108" s="17">
        <f t="shared" si="68"/>
        <v>0.82646252388840369</v>
      </c>
      <c r="F108" s="17">
        <f t="shared" si="59"/>
        <v>4.093539461459661E-2</v>
      </c>
      <c r="G108" s="17">
        <f t="shared" si="60"/>
        <v>6.4067201687825837E-3</v>
      </c>
      <c r="H108" s="17">
        <f t="shared" si="61"/>
        <v>4.7187191480693577E-3</v>
      </c>
      <c r="I108" s="17">
        <f t="shared" si="62"/>
        <v>2.1514811483684886E-2</v>
      </c>
      <c r="J108" s="17">
        <f t="shared" si="63"/>
        <v>8.2951438140597827E-3</v>
      </c>
      <c r="K108" s="17">
        <f t="shared" si="64"/>
        <v>3.3831569549547247E-2</v>
      </c>
      <c r="L108" s="17">
        <f t="shared" si="69"/>
        <v>2.5385080786515886</v>
      </c>
      <c r="M108" s="17">
        <f t="shared" si="66"/>
        <v>4.049036484309271</v>
      </c>
      <c r="N108" s="17">
        <f>SUM(M108:$M$119)</f>
        <v>25.332592789517875</v>
      </c>
      <c r="O108" s="17">
        <f t="shared" si="67"/>
        <v>30.651834847067434</v>
      </c>
    </row>
    <row r="109" spans="1:15" x14ac:dyDescent="0.25">
      <c r="A109" s="17">
        <v>40</v>
      </c>
      <c r="B109" s="17">
        <v>5</v>
      </c>
      <c r="C109" s="17">
        <f t="shared" si="57"/>
        <v>0.77669267955566601</v>
      </c>
      <c r="D109" s="17">
        <f t="shared" si="58"/>
        <v>0.95127051923393924</v>
      </c>
      <c r="E109" s="17">
        <f t="shared" si="68"/>
        <v>0.79263095433885644</v>
      </c>
      <c r="F109" s="17">
        <f t="shared" si="59"/>
        <v>4.8729480766060762E-2</v>
      </c>
      <c r="G109" s="17">
        <f t="shared" si="60"/>
        <v>1.0124016583179001E-2</v>
      </c>
      <c r="H109" s="17">
        <f t="shared" si="61"/>
        <v>5.2729922889002854E-3</v>
      </c>
      <c r="I109" s="17">
        <f t="shared" si="62"/>
        <v>1.8970590142081325E-2</v>
      </c>
      <c r="J109" s="17">
        <f t="shared" si="63"/>
        <v>1.4361881751900148E-2</v>
      </c>
      <c r="K109" s="17">
        <f t="shared" si="64"/>
        <v>3.8624494844039736E-2</v>
      </c>
      <c r="L109" s="17">
        <f t="shared" si="69"/>
        <v>2.565800401964069</v>
      </c>
      <c r="M109" s="17">
        <f t="shared" si="66"/>
        <v>3.8691350418705799</v>
      </c>
      <c r="N109" s="17">
        <f>SUM(M109:$M$119)</f>
        <v>21.283556305208609</v>
      </c>
      <c r="O109" s="17">
        <f t="shared" si="67"/>
        <v>26.851785422588616</v>
      </c>
    </row>
    <row r="110" spans="1:15" x14ac:dyDescent="0.25">
      <c r="A110" s="17">
        <v>45</v>
      </c>
      <c r="B110" s="17">
        <v>5</v>
      </c>
      <c r="C110" s="17">
        <f t="shared" si="57"/>
        <v>0.75053707197658914</v>
      </c>
      <c r="D110" s="17">
        <f t="shared" si="58"/>
        <v>0.93895171063243543</v>
      </c>
      <c r="E110" s="17">
        <f t="shared" si="68"/>
        <v>0.75400645949481671</v>
      </c>
      <c r="F110" s="17">
        <f t="shared" si="59"/>
        <v>6.1048289367564568E-2</v>
      </c>
      <c r="G110" s="17">
        <f t="shared" si="60"/>
        <v>1.7042783521321919E-2</v>
      </c>
      <c r="H110" s="17">
        <f t="shared" si="61"/>
        <v>5.7052295967343685E-3</v>
      </c>
      <c r="I110" s="17">
        <f t="shared" si="62"/>
        <v>1.6136895569360408E-2</v>
      </c>
      <c r="J110" s="17">
        <f t="shared" si="63"/>
        <v>2.2163380680147872E-2</v>
      </c>
      <c r="K110" s="17">
        <f t="shared" si="64"/>
        <v>4.6030804524252456E-2</v>
      </c>
      <c r="L110" s="17">
        <f t="shared" si="69"/>
        <v>2.601113825725704</v>
      </c>
      <c r="M110" s="17">
        <f t="shared" si="66"/>
        <v>3.6596096369101314</v>
      </c>
      <c r="N110" s="17">
        <f>SUM(M110:$M$119)</f>
        <v>17.414421263338031</v>
      </c>
      <c r="O110" s="17">
        <f t="shared" si="67"/>
        <v>23.095851559422542</v>
      </c>
    </row>
    <row r="111" spans="1:15" x14ac:dyDescent="0.25">
      <c r="A111" s="17">
        <v>50</v>
      </c>
      <c r="B111" s="17">
        <v>5</v>
      </c>
      <c r="C111" s="17">
        <f t="shared" si="57"/>
        <v>0.70995789547976151</v>
      </c>
      <c r="D111" s="17">
        <f t="shared" si="58"/>
        <v>0.91388774741041812</v>
      </c>
      <c r="E111" s="17">
        <f t="shared" si="68"/>
        <v>0.70797565497056425</v>
      </c>
      <c r="F111" s="17">
        <f t="shared" si="59"/>
        <v>8.6112252589581884E-2</v>
      </c>
      <c r="G111" s="17">
        <f t="shared" si="60"/>
        <v>2.6319716103292777E-2</v>
      </c>
      <c r="H111" s="17">
        <f t="shared" si="61"/>
        <v>7.3320054041925847E-3</v>
      </c>
      <c r="I111" s="17">
        <f t="shared" si="62"/>
        <v>1.6999869626175539E-2</v>
      </c>
      <c r="J111" s="17">
        <f t="shared" si="63"/>
        <v>3.5460661455920979E-2</v>
      </c>
      <c r="K111" s="17">
        <f t="shared" si="64"/>
        <v>6.0965378428099903E-2</v>
      </c>
      <c r="L111" s="17">
        <f t="shared" si="69"/>
        <v>2.603285429731633</v>
      </c>
      <c r="M111" s="17">
        <f t="shared" si="66"/>
        <v>3.3937616640922696</v>
      </c>
      <c r="N111" s="17">
        <f>SUM(M111:$M$119)</f>
        <v>13.754811626427898</v>
      </c>
      <c r="O111" s="17">
        <f t="shared" si="67"/>
        <v>19.428368094097511</v>
      </c>
    </row>
    <row r="112" spans="1:15" x14ac:dyDescent="0.25">
      <c r="A112" s="17">
        <v>55</v>
      </c>
      <c r="B112" s="17">
        <v>5</v>
      </c>
      <c r="C112" s="17">
        <f t="shared" si="57"/>
        <v>0.67964369057521246</v>
      </c>
      <c r="D112" s="17">
        <f t="shared" si="58"/>
        <v>0.88214157212725841</v>
      </c>
      <c r="E112" s="17">
        <f t="shared" si="68"/>
        <v>0.64701027654246435</v>
      </c>
      <c r="F112" s="17">
        <f t="shared" si="59"/>
        <v>0.11785842787274159</v>
      </c>
      <c r="G112" s="17">
        <f t="shared" si="60"/>
        <v>4.0532532626729741E-2</v>
      </c>
      <c r="H112" s="17">
        <f t="shared" si="61"/>
        <v>8.9251247733689153E-3</v>
      </c>
      <c r="I112" s="17">
        <f t="shared" si="62"/>
        <v>1.5315267619980769E-2</v>
      </c>
      <c r="J112" s="17">
        <f t="shared" si="63"/>
        <v>5.308550285266217E-2</v>
      </c>
      <c r="K112" s="17">
        <f t="shared" si="64"/>
        <v>7.6255614010802608E-2</v>
      </c>
      <c r="L112" s="17">
        <f t="shared" si="69"/>
        <v>2.602182046086805</v>
      </c>
      <c r="M112" s="17">
        <f t="shared" si="66"/>
        <v>3.0522043023505443</v>
      </c>
      <c r="N112" s="17">
        <f>SUM(M112:$M$119)</f>
        <v>10.361049962335629</v>
      </c>
      <c r="O112" s="17">
        <f t="shared" si="67"/>
        <v>16.013733224924469</v>
      </c>
    </row>
    <row r="113" spans="1:15" x14ac:dyDescent="0.25">
      <c r="A113" s="17">
        <v>60</v>
      </c>
      <c r="B113" s="17">
        <v>5</v>
      </c>
      <c r="C113" s="17">
        <f t="shared" si="57"/>
        <v>0.66573577107140036</v>
      </c>
      <c r="D113" s="17">
        <f t="shared" si="58"/>
        <v>0.82765491501220201</v>
      </c>
      <c r="E113" s="17">
        <f t="shared" si="68"/>
        <v>0.57075466253166174</v>
      </c>
      <c r="F113" s="17">
        <f t="shared" si="59"/>
        <v>0.17234508498779799</v>
      </c>
      <c r="G113" s="17">
        <f t="shared" si="60"/>
        <v>6.1154124159897419E-2</v>
      </c>
      <c r="H113" s="17">
        <f t="shared" si="61"/>
        <v>1.1899256931990093E-2</v>
      </c>
      <c r="I113" s="17">
        <f t="shared" si="62"/>
        <v>1.5603975885343346E-2</v>
      </c>
      <c r="J113" s="17">
        <f t="shared" si="63"/>
        <v>8.3687728010567133E-2</v>
      </c>
      <c r="K113" s="17">
        <f t="shared" si="64"/>
        <v>9.8366760821201216E-2</v>
      </c>
      <c r="L113" s="17">
        <f t="shared" si="69"/>
        <v>2.5990652259166933</v>
      </c>
      <c r="M113" s="17">
        <f t="shared" si="66"/>
        <v>2.617601135988751</v>
      </c>
      <c r="N113" s="17">
        <f>SUM(M113:$M$119)</f>
        <v>7.3088456599850833</v>
      </c>
      <c r="O113" s="17">
        <f t="shared" si="67"/>
        <v>12.805582047399632</v>
      </c>
    </row>
    <row r="114" spans="1:15" x14ac:dyDescent="0.25">
      <c r="A114" s="17">
        <v>65</v>
      </c>
      <c r="B114" s="17">
        <v>5</v>
      </c>
      <c r="C114" s="17">
        <f t="shared" si="57"/>
        <v>0.66260059272370764</v>
      </c>
      <c r="D114" s="17">
        <f t="shared" si="58"/>
        <v>0.73955663257703375</v>
      </c>
      <c r="E114" s="17">
        <f t="shared" si="68"/>
        <v>0.47238790171046052</v>
      </c>
      <c r="F114" s="17">
        <f t="shared" si="59"/>
        <v>0.26044336742296625</v>
      </c>
      <c r="G114" s="17">
        <f t="shared" si="60"/>
        <v>0.10152234192929317</v>
      </c>
      <c r="H114" s="17">
        <f t="shared" si="61"/>
        <v>1.7019596030861145E-2</v>
      </c>
      <c r="I114" s="17">
        <f t="shared" si="62"/>
        <v>1.6226223838953464E-2</v>
      </c>
      <c r="J114" s="17">
        <f t="shared" si="63"/>
        <v>0.12567520562385848</v>
      </c>
      <c r="K114" s="17">
        <f t="shared" si="64"/>
        <v>0.12303029585134156</v>
      </c>
      <c r="L114" s="17">
        <f t="shared" si="69"/>
        <v>2.554776651309977</v>
      </c>
      <c r="M114" s="17">
        <f t="shared" si="66"/>
        <v>2.0611029565403611</v>
      </c>
      <c r="N114" s="17">
        <f>SUM(M114:$M$119)</f>
        <v>4.6912445239963327</v>
      </c>
      <c r="O114" s="17">
        <f t="shared" si="67"/>
        <v>9.9309158998566502</v>
      </c>
    </row>
    <row r="115" spans="1:15" x14ac:dyDescent="0.25">
      <c r="A115" s="17">
        <v>70</v>
      </c>
      <c r="B115" s="17">
        <v>5</v>
      </c>
      <c r="C115" s="17">
        <f t="shared" si="57"/>
        <v>0.67451779888630614</v>
      </c>
      <c r="D115" s="17">
        <f t="shared" si="58"/>
        <v>0.62584223389516958</v>
      </c>
      <c r="E115" s="17">
        <f t="shared" si="68"/>
        <v>0.34935760585911896</v>
      </c>
      <c r="F115" s="17">
        <f t="shared" si="59"/>
        <v>0.37415776610483042</v>
      </c>
      <c r="G115" s="17">
        <f t="shared" si="60"/>
        <v>0.14154557024390987</v>
      </c>
      <c r="H115" s="17">
        <f t="shared" si="61"/>
        <v>2.7161456776524557E-2</v>
      </c>
      <c r="I115" s="17">
        <f t="shared" si="62"/>
        <v>1.8544908137356535E-2</v>
      </c>
      <c r="J115" s="17">
        <f t="shared" si="63"/>
        <v>0.18690583094703947</v>
      </c>
      <c r="K115" s="17">
        <f t="shared" si="64"/>
        <v>0.13071486137997976</v>
      </c>
      <c r="L115" s="17">
        <f t="shared" si="69"/>
        <v>2.4907785219660994</v>
      </c>
      <c r="M115" s="17">
        <f t="shared" si="66"/>
        <v>1.4187954916227254</v>
      </c>
      <c r="N115" s="17">
        <f>SUM(M115:$M$119)</f>
        <v>2.6301415674559716</v>
      </c>
      <c r="O115" s="17">
        <f t="shared" si="67"/>
        <v>7.5285081055787737</v>
      </c>
    </row>
    <row r="116" spans="1:15" x14ac:dyDescent="0.25">
      <c r="A116" s="17">
        <v>75</v>
      </c>
      <c r="B116" s="17">
        <v>5</v>
      </c>
      <c r="C116" s="17">
        <f t="shared" si="57"/>
        <v>0.69287363275111258</v>
      </c>
      <c r="D116" s="17">
        <f t="shared" si="58"/>
        <v>0.46376244105135389</v>
      </c>
      <c r="E116" s="17">
        <f t="shared" si="68"/>
        <v>0.2186427444791392</v>
      </c>
      <c r="F116" s="17">
        <f t="shared" si="59"/>
        <v>0.53623755894864611</v>
      </c>
      <c r="G116" s="17">
        <f t="shared" si="60"/>
        <v>0.20717237031175875</v>
      </c>
      <c r="H116" s="17">
        <f t="shared" si="61"/>
        <v>4.6180819442958293E-2</v>
      </c>
      <c r="I116" s="17">
        <f t="shared" si="62"/>
        <v>2.4295917109702497E-2</v>
      </c>
      <c r="J116" s="17">
        <f t="shared" si="63"/>
        <v>0.25858845208422654</v>
      </c>
      <c r="K116" s="17">
        <f t="shared" si="64"/>
        <v>0.11724445158132618</v>
      </c>
      <c r="L116" s="17">
        <f t="shared" si="69"/>
        <v>2.3997852858791644</v>
      </c>
      <c r="M116" s="17">
        <f t="shared" si="66"/>
        <v>0.7883529742449038</v>
      </c>
      <c r="N116" s="17">
        <f>SUM(M116:$M$119)</f>
        <v>1.2113460758332468</v>
      </c>
      <c r="O116" s="17">
        <f t="shared" si="67"/>
        <v>5.5402985300014009</v>
      </c>
    </row>
    <row r="117" spans="1:15" x14ac:dyDescent="0.25">
      <c r="A117" s="17">
        <v>80</v>
      </c>
      <c r="B117" s="17">
        <v>5</v>
      </c>
      <c r="C117" s="17">
        <f t="shared" si="57"/>
        <v>0.71779374265424811</v>
      </c>
      <c r="D117" s="17">
        <f t="shared" si="58"/>
        <v>0.26708145563174424</v>
      </c>
      <c r="E117" s="17">
        <f t="shared" si="68"/>
        <v>0.10139829289781302</v>
      </c>
      <c r="F117" s="17">
        <f t="shared" si="59"/>
        <v>0.73291854436825576</v>
      </c>
      <c r="G117" s="17">
        <f t="shared" si="60"/>
        <v>0.28178096454861351</v>
      </c>
      <c r="H117" s="17">
        <f t="shared" si="61"/>
        <v>8.3262617458786922E-2</v>
      </c>
      <c r="I117" s="17">
        <f t="shared" si="62"/>
        <v>4.285883894532961E-2</v>
      </c>
      <c r="J117" s="17">
        <f t="shared" si="63"/>
        <v>0.32501612341552572</v>
      </c>
      <c r="K117" s="17">
        <f t="shared" si="64"/>
        <v>7.4316689232091171E-2</v>
      </c>
      <c r="L117" s="17">
        <f t="shared" si="69"/>
        <v>2.2468635117030211</v>
      </c>
      <c r="M117" s="17">
        <f t="shared" si="66"/>
        <v>0.30238747567476776</v>
      </c>
      <c r="N117" s="17">
        <f>SUM(M117:$M$119)</f>
        <v>0.42299310158834286</v>
      </c>
      <c r="O117" s="17">
        <f t="shared" si="67"/>
        <v>4.1715998317114282</v>
      </c>
    </row>
    <row r="118" spans="1:15" x14ac:dyDescent="0.25">
      <c r="A118" s="17">
        <v>85</v>
      </c>
      <c r="B118" s="17">
        <v>5</v>
      </c>
      <c r="C118" s="17">
        <f t="shared" si="57"/>
        <v>0.77826921658619319</v>
      </c>
      <c r="D118" s="17">
        <f t="shared" si="58"/>
        <v>5.0228786156121148E-3</v>
      </c>
      <c r="E118" s="17">
        <f t="shared" si="68"/>
        <v>2.7081603665721855E-2</v>
      </c>
      <c r="F118" s="17">
        <f t="shared" si="59"/>
        <v>0.99497712138438787</v>
      </c>
      <c r="G118" s="17">
        <f t="shared" si="60"/>
        <v>0.40073583824193304</v>
      </c>
      <c r="H118" s="17">
        <f t="shared" si="61"/>
        <v>0.24643935421091107</v>
      </c>
      <c r="I118" s="17">
        <f t="shared" si="62"/>
        <v>0.10719510328482285</v>
      </c>
      <c r="J118" s="17">
        <f t="shared" si="63"/>
        <v>0.24060682564672092</v>
      </c>
      <c r="K118" s="17">
        <f t="shared" si="64"/>
        <v>2.6945576057792818E-2</v>
      </c>
      <c r="L118" s="17">
        <f t="shared" si="69"/>
        <v>4.4264622707680319</v>
      </c>
      <c r="M118" s="17">
        <f t="shared" si="66"/>
        <v>0.1199537138235755</v>
      </c>
      <c r="N118" s="17">
        <f>SUM(M118:$M$119)</f>
        <v>0.1206056259135751</v>
      </c>
      <c r="O118" s="17">
        <f t="shared" si="67"/>
        <v>4.4534152187682263</v>
      </c>
    </row>
    <row r="119" spans="1:15" x14ac:dyDescent="0.25">
      <c r="A119" s="17">
        <v>90</v>
      </c>
      <c r="B119" s="1">
        <v>10</v>
      </c>
      <c r="C119" s="17">
        <f t="shared" si="57"/>
        <v>0.98566753338321578</v>
      </c>
      <c r="D119" s="17">
        <f t="shared" si="58"/>
        <v>0</v>
      </c>
      <c r="E119" s="17">
        <f t="shared" si="68"/>
        <v>1.3602760792903696E-4</v>
      </c>
      <c r="F119" s="17">
        <f t="shared" si="59"/>
        <v>1</v>
      </c>
      <c r="G119" s="17">
        <f t="shared" si="60"/>
        <v>7.1197665289707057E-2</v>
      </c>
      <c r="H119" s="17">
        <f t="shared" si="61"/>
        <v>0.45872336689724308</v>
      </c>
      <c r="I119" s="17">
        <f t="shared" si="62"/>
        <v>0.46498678157691409</v>
      </c>
      <c r="J119" s="17">
        <f t="shared" si="63"/>
        <v>5.0921862361357241E-3</v>
      </c>
      <c r="K119" s="17">
        <f t="shared" si="64"/>
        <v>1.3602760792903696E-4</v>
      </c>
      <c r="L119" s="17">
        <f>P23/C119</f>
        <v>4.7924983753275239</v>
      </c>
      <c r="M119" s="17">
        <f t="shared" si="66"/>
        <v>6.5191208999959907E-4</v>
      </c>
      <c r="N119" s="17">
        <f>SUM(M119:$M$119)</f>
        <v>6.5191208999959907E-4</v>
      </c>
      <c r="O119" s="17">
        <f t="shared" si="67"/>
        <v>4.7924983753275239</v>
      </c>
    </row>
    <row r="120" spans="1:15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1:15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1:15" x14ac:dyDescent="0.25">
      <c r="A122" s="23" t="s">
        <v>0</v>
      </c>
      <c r="B122" s="23" t="s">
        <v>1</v>
      </c>
      <c r="C122" s="23" t="s">
        <v>28</v>
      </c>
      <c r="D122" s="23"/>
      <c r="E122" s="23"/>
      <c r="F122" s="23"/>
      <c r="G122" s="23" t="s">
        <v>16</v>
      </c>
      <c r="H122" s="23"/>
      <c r="I122" s="23"/>
      <c r="J122" s="23"/>
      <c r="K122" s="23" t="s">
        <v>17</v>
      </c>
      <c r="L122" s="23"/>
      <c r="M122" s="23"/>
      <c r="N122" s="23"/>
      <c r="O122" s="23"/>
    </row>
    <row r="123" spans="1:15" x14ac:dyDescent="0.25">
      <c r="A123" s="23"/>
      <c r="B123" s="23"/>
      <c r="C123" s="3" t="s">
        <v>21</v>
      </c>
      <c r="D123" s="3" t="s">
        <v>22</v>
      </c>
      <c r="E123" s="3" t="s">
        <v>12</v>
      </c>
      <c r="F123" s="3" t="s">
        <v>11</v>
      </c>
      <c r="G123" s="3" t="s">
        <v>3</v>
      </c>
      <c r="H123" s="3" t="s">
        <v>4</v>
      </c>
      <c r="I123" s="3" t="s">
        <v>5</v>
      </c>
      <c r="J123" s="3" t="s">
        <v>7</v>
      </c>
      <c r="K123" s="3" t="s">
        <v>13</v>
      </c>
      <c r="L123" s="3" t="s">
        <v>10</v>
      </c>
      <c r="M123" s="3" t="s">
        <v>14</v>
      </c>
      <c r="N123" s="3" t="s">
        <v>15</v>
      </c>
      <c r="O123" s="3" t="s">
        <v>18</v>
      </c>
    </row>
    <row r="124" spans="1:15" x14ac:dyDescent="0.25">
      <c r="A124" s="17">
        <v>0</v>
      </c>
      <c r="B124" s="17">
        <v>1</v>
      </c>
      <c r="C124" s="17">
        <f>(AA27-Y27)/AA27</f>
        <v>1</v>
      </c>
      <c r="D124" s="17">
        <f>(1-K4)^C124</f>
        <v>0.99898018952730483</v>
      </c>
      <c r="E124" s="17">
        <v>1</v>
      </c>
      <c r="F124" s="17">
        <f>1-D124</f>
        <v>1.0198104726951707E-3</v>
      </c>
      <c r="G124" s="17">
        <f>F124*V27/(AA27-Y27)</f>
        <v>6.7996527922355358E-5</v>
      </c>
      <c r="H124" s="17">
        <f>F124*W27/(AA27-Y27)</f>
        <v>2.9915012894558769E-4</v>
      </c>
      <c r="I124" s="17">
        <f>F124*X27/(AA27-Y27)</f>
        <v>1.903786231260555E-4</v>
      </c>
      <c r="J124" s="17">
        <f>F124*Z27/(AA27-Y27)</f>
        <v>4.6228519270117213E-4</v>
      </c>
      <c r="K124" s="17">
        <f>E124-E125</f>
        <v>1.0198104726951707E-3</v>
      </c>
      <c r="L124" s="17">
        <f>B124+C124*K4/F124*(J4-B124)</f>
        <v>0.52569016655258749</v>
      </c>
      <c r="M124" s="17">
        <f>E125*B124+K124*L124</f>
        <v>0.99951629386454799</v>
      </c>
      <c r="N124" s="17">
        <f>SUM(M124:$M$143)</f>
        <v>58.877127559275216</v>
      </c>
      <c r="O124" s="17">
        <f>N124/E124</f>
        <v>58.877127559275216</v>
      </c>
    </row>
    <row r="125" spans="1:15" x14ac:dyDescent="0.25">
      <c r="A125" s="17">
        <v>1</v>
      </c>
      <c r="B125" s="17">
        <v>4</v>
      </c>
      <c r="C125" s="17">
        <f t="shared" ref="C125:C143" si="70">(AA28-Y28)/AA28</f>
        <v>0.92459851273830629</v>
      </c>
      <c r="D125" s="17">
        <f t="shared" ref="D125:D143" si="71">(1-K5)^C125</f>
        <v>0.96612443668194004</v>
      </c>
      <c r="E125" s="17">
        <f>E124*D124</f>
        <v>0.99898018952730483</v>
      </c>
      <c r="F125" s="17">
        <f t="shared" ref="F125:F143" si="72">1-D125</f>
        <v>3.3875563318059965E-2</v>
      </c>
      <c r="G125" s="17">
        <f t="shared" ref="G125:G143" si="73">F125*V28/(AA28-Y28)</f>
        <v>1.0494049873897013E-3</v>
      </c>
      <c r="H125" s="17">
        <f t="shared" ref="H125:H143" si="74">F125*W28/(AA28-Y28)</f>
        <v>1.7308420752127626E-2</v>
      </c>
      <c r="I125" s="17">
        <f t="shared" ref="I125:I143" si="75">F125*X28/(AA28-Y28)</f>
        <v>5.6970458752121731E-3</v>
      </c>
      <c r="J125" s="17">
        <f t="shared" ref="J125:J143" si="76">F125*Z28/(AA28-Y28)</f>
        <v>9.8206917033304645E-3</v>
      </c>
      <c r="K125" s="17">
        <f t="shared" ref="K125:K143" si="77">E125-E126</f>
        <v>3.3841016663819778E-2</v>
      </c>
      <c r="L125" s="17">
        <f t="shared" ref="L125:L126" si="78">B125+C125*K5/F125*(J5-B125)</f>
        <v>2.0478363446219574</v>
      </c>
      <c r="M125" s="17">
        <f t="shared" ref="M125:M143" si="79">E126*B125+K125*L125</f>
        <v>3.9298575553170676</v>
      </c>
      <c r="N125" s="17">
        <f>SUM(M125:$M$143)</f>
        <v>57.877611265410671</v>
      </c>
      <c r="O125" s="17">
        <f t="shared" ref="O125:O143" si="80">N125/E125</f>
        <v>57.936695714453627</v>
      </c>
    </row>
    <row r="126" spans="1:15" x14ac:dyDescent="0.25">
      <c r="A126" s="17">
        <v>5</v>
      </c>
      <c r="B126" s="17">
        <v>5</v>
      </c>
      <c r="C126" s="17">
        <f t="shared" si="70"/>
        <v>0.90257969245183411</v>
      </c>
      <c r="D126" s="17">
        <f t="shared" si="71"/>
        <v>0.98700534179911681</v>
      </c>
      <c r="E126" s="17">
        <f t="shared" ref="E126:E143" si="81">E125*D125</f>
        <v>0.96513917286348505</v>
      </c>
      <c r="F126" s="17">
        <f t="shared" si="72"/>
        <v>1.2994658200883191E-2</v>
      </c>
      <c r="G126" s="17">
        <f t="shared" si="73"/>
        <v>3.4137629192256962E-4</v>
      </c>
      <c r="H126" s="17">
        <f t="shared" si="74"/>
        <v>5.9070683878176336E-3</v>
      </c>
      <c r="I126" s="17">
        <f t="shared" si="75"/>
        <v>2.7943350761961885E-3</v>
      </c>
      <c r="J126" s="17">
        <f t="shared" si="76"/>
        <v>3.9518784449467988E-3</v>
      </c>
      <c r="K126" s="17">
        <f t="shared" si="77"/>
        <v>1.2541653667644148E-2</v>
      </c>
      <c r="L126" s="17">
        <f t="shared" si="78"/>
        <v>2.4428822375196204</v>
      </c>
      <c r="M126" s="17">
        <f t="shared" si="79"/>
        <v>4.7936253789530152</v>
      </c>
      <c r="N126" s="17">
        <f>SUM(M126:$M$143)</f>
        <v>53.9477537100936</v>
      </c>
      <c r="O126" s="17">
        <f t="shared" si="80"/>
        <v>55.896346585990543</v>
      </c>
    </row>
    <row r="127" spans="1:15" x14ac:dyDescent="0.25">
      <c r="A127" s="17">
        <v>10</v>
      </c>
      <c r="B127" s="17">
        <v>5</v>
      </c>
      <c r="C127" s="17">
        <f t="shared" si="70"/>
        <v>0.76179983741541191</v>
      </c>
      <c r="D127" s="17">
        <f t="shared" si="71"/>
        <v>0.99274090606083543</v>
      </c>
      <c r="E127" s="17">
        <f t="shared" si="81"/>
        <v>0.9525975191958409</v>
      </c>
      <c r="F127" s="17">
        <f t="shared" si="72"/>
        <v>7.2590939391645737E-3</v>
      </c>
      <c r="G127" s="17">
        <f t="shared" si="73"/>
        <v>2.0711881518084468E-4</v>
      </c>
      <c r="H127" s="17">
        <f t="shared" si="74"/>
        <v>3.1802141521514197E-3</v>
      </c>
      <c r="I127" s="17">
        <f t="shared" si="75"/>
        <v>1.6250668845245052E-3</v>
      </c>
      <c r="J127" s="17">
        <f t="shared" si="76"/>
        <v>2.2466940873078043E-3</v>
      </c>
      <c r="K127" s="17">
        <f t="shared" si="77"/>
        <v>6.9149948780576898E-3</v>
      </c>
      <c r="L127" s="17">
        <f>(-(5/24)*K126+(B128/2)*K127+(5/24)*K128)/K127</f>
        <v>2.324471799818645</v>
      </c>
      <c r="M127" s="17">
        <f t="shared" si="79"/>
        <v>4.7444863321788517</v>
      </c>
      <c r="N127" s="17">
        <f>SUM(M127:$M$143)</f>
        <v>49.154128331140583</v>
      </c>
      <c r="O127" s="17">
        <f t="shared" si="80"/>
        <v>51.600101134669416</v>
      </c>
    </row>
    <row r="128" spans="1:15" x14ac:dyDescent="0.25">
      <c r="A128" s="17">
        <v>15</v>
      </c>
      <c r="B128" s="17">
        <v>5</v>
      </c>
      <c r="C128" s="17">
        <f t="shared" si="70"/>
        <v>0.28003702586855783</v>
      </c>
      <c r="D128" s="17">
        <f t="shared" si="71"/>
        <v>0.99289875218167245</v>
      </c>
      <c r="E128" s="17">
        <f t="shared" si="81"/>
        <v>0.94568252431778321</v>
      </c>
      <c r="F128" s="17">
        <f t="shared" si="72"/>
        <v>7.1012478183275496E-3</v>
      </c>
      <c r="G128" s="17">
        <f t="shared" si="73"/>
        <v>4.4967822088162957E-4</v>
      </c>
      <c r="H128" s="17">
        <f t="shared" si="74"/>
        <v>1.6997411729135551E-3</v>
      </c>
      <c r="I128" s="17">
        <f t="shared" si="75"/>
        <v>2.1201326809660716E-3</v>
      </c>
      <c r="J128" s="17">
        <f t="shared" si="76"/>
        <v>2.8316957435662931E-3</v>
      </c>
      <c r="K128" s="17">
        <f t="shared" si="77"/>
        <v>6.7155259626421326E-3</v>
      </c>
      <c r="L128" s="17">
        <f t="shared" ref="L128:L142" si="82">(-(5/24)*K127+(B129/2)*K128+(5/24)*K129)/K128</f>
        <v>2.5793077862604101</v>
      </c>
      <c r="M128" s="17">
        <f t="shared" si="79"/>
        <v>4.7121564001799818</v>
      </c>
      <c r="N128" s="17">
        <f>SUM(M128:$M$143)</f>
        <v>44.409641998961732</v>
      </c>
      <c r="O128" s="17">
        <f t="shared" si="80"/>
        <v>46.960413095292118</v>
      </c>
    </row>
    <row r="129" spans="1:15" x14ac:dyDescent="0.25">
      <c r="A129" s="17">
        <v>20</v>
      </c>
      <c r="B129" s="17">
        <v>5</v>
      </c>
      <c r="C129" s="17">
        <f t="shared" si="70"/>
        <v>0.24088396101623641</v>
      </c>
      <c r="D129" s="17">
        <f t="shared" si="71"/>
        <v>0.98991291101447387</v>
      </c>
      <c r="E129" s="17">
        <f t="shared" si="81"/>
        <v>0.93896699835514108</v>
      </c>
      <c r="F129" s="17">
        <f t="shared" si="72"/>
        <v>1.0087088985526127E-2</v>
      </c>
      <c r="G129" s="17">
        <f t="shared" si="73"/>
        <v>7.7714121242315087E-4</v>
      </c>
      <c r="H129" s="17">
        <f t="shared" si="74"/>
        <v>2.807379085361755E-3</v>
      </c>
      <c r="I129" s="17">
        <f t="shared" si="75"/>
        <v>2.725900704940058E-3</v>
      </c>
      <c r="J129" s="17">
        <f t="shared" si="76"/>
        <v>3.776667982801163E-3</v>
      </c>
      <c r="K129" s="17">
        <f t="shared" si="77"/>
        <v>9.4714436668806856E-3</v>
      </c>
      <c r="L129" s="17">
        <f t="shared" si="82"/>
        <v>2.6579680750369308</v>
      </c>
      <c r="M129" s="17">
        <f t="shared" si="79"/>
        <v>4.6726525683323823</v>
      </c>
      <c r="N129" s="17">
        <f>SUM(M129:$M$143)</f>
        <v>39.697485598781746</v>
      </c>
      <c r="O129" s="17">
        <f t="shared" si="80"/>
        <v>42.277828367048905</v>
      </c>
    </row>
    <row r="130" spans="1:15" x14ac:dyDescent="0.25">
      <c r="A130" s="17">
        <v>25</v>
      </c>
      <c r="B130" s="17">
        <v>5</v>
      </c>
      <c r="C130" s="17">
        <f t="shared" si="70"/>
        <v>0.36112515069328843</v>
      </c>
      <c r="D130" s="17">
        <f t="shared" si="71"/>
        <v>0.98504864561518335</v>
      </c>
      <c r="E130" s="17">
        <f t="shared" si="81"/>
        <v>0.92949555468826039</v>
      </c>
      <c r="F130" s="17">
        <f t="shared" si="72"/>
        <v>1.4951354384816651E-2</v>
      </c>
      <c r="G130" s="17">
        <f t="shared" si="73"/>
        <v>1.8181741559449452E-3</v>
      </c>
      <c r="H130" s="17">
        <f t="shared" si="74"/>
        <v>3.9653732725021531E-3</v>
      </c>
      <c r="I130" s="17">
        <f t="shared" si="75"/>
        <v>4.0917776096475247E-3</v>
      </c>
      <c r="J130" s="17">
        <f t="shared" si="76"/>
        <v>5.0760293467220271E-3</v>
      </c>
      <c r="K130" s="17">
        <f t="shared" si="77"/>
        <v>1.3897217437255915E-2</v>
      </c>
      <c r="L130" s="17">
        <f t="shared" si="82"/>
        <v>2.6345884404587037</v>
      </c>
      <c r="M130" s="17">
        <f t="shared" si="79"/>
        <v>4.6146051346697581</v>
      </c>
      <c r="N130" s="17">
        <f>SUM(M130:$M$143)</f>
        <v>35.024833030449372</v>
      </c>
      <c r="O130" s="17">
        <f t="shared" si="80"/>
        <v>37.681549797401885</v>
      </c>
    </row>
    <row r="131" spans="1:15" x14ac:dyDescent="0.25">
      <c r="A131" s="17">
        <v>30</v>
      </c>
      <c r="B131" s="17">
        <v>5</v>
      </c>
      <c r="C131" s="17">
        <f t="shared" si="70"/>
        <v>0.46455801066252139</v>
      </c>
      <c r="D131" s="17">
        <f t="shared" si="71"/>
        <v>0.97984991228147822</v>
      </c>
      <c r="E131" s="17">
        <f t="shared" si="81"/>
        <v>0.91559833725100448</v>
      </c>
      <c r="F131" s="17">
        <f t="shared" si="72"/>
        <v>2.0150087718521781E-2</v>
      </c>
      <c r="G131" s="17">
        <f t="shared" si="73"/>
        <v>4.0037357798145736E-3</v>
      </c>
      <c r="H131" s="17">
        <f t="shared" si="74"/>
        <v>4.8183714786903201E-3</v>
      </c>
      <c r="I131" s="17">
        <f t="shared" si="75"/>
        <v>5.3424986675317653E-3</v>
      </c>
      <c r="J131" s="17">
        <f t="shared" si="76"/>
        <v>5.9854817924851226E-3</v>
      </c>
      <c r="K131" s="17">
        <f t="shared" si="77"/>
        <v>1.8449386810540425E-2</v>
      </c>
      <c r="L131" s="17">
        <f t="shared" si="82"/>
        <v>2.6373994675865138</v>
      </c>
      <c r="M131" s="17">
        <f t="shared" si="79"/>
        <v>4.5344031551537372</v>
      </c>
      <c r="N131" s="17">
        <f>SUM(M131:$M$143)</f>
        <v>30.410227895779606</v>
      </c>
      <c r="O131" s="17">
        <f t="shared" si="80"/>
        <v>33.213502753929603</v>
      </c>
    </row>
    <row r="132" spans="1:15" x14ac:dyDescent="0.25">
      <c r="A132" s="17">
        <v>35</v>
      </c>
      <c r="B132" s="17">
        <v>5</v>
      </c>
      <c r="C132" s="17">
        <f t="shared" si="70"/>
        <v>0.57303912284217129</v>
      </c>
      <c r="D132" s="17">
        <f t="shared" si="71"/>
        <v>0.97094695383104956</v>
      </c>
      <c r="E132" s="17">
        <f t="shared" si="81"/>
        <v>0.89714895044046405</v>
      </c>
      <c r="F132" s="17">
        <f t="shared" si="72"/>
        <v>2.9053046168950436E-2</v>
      </c>
      <c r="G132" s="17">
        <f t="shared" si="73"/>
        <v>6.446050346417387E-3</v>
      </c>
      <c r="H132" s="17">
        <f t="shared" si="74"/>
        <v>4.7476868659363904E-3</v>
      </c>
      <c r="I132" s="17">
        <f t="shared" si="75"/>
        <v>9.5132421318358772E-3</v>
      </c>
      <c r="J132" s="17">
        <f t="shared" si="76"/>
        <v>8.3460668247607814E-3</v>
      </c>
      <c r="K132" s="17">
        <f t="shared" si="77"/>
        <v>2.6064909877572262E-2</v>
      </c>
      <c r="L132" s="17">
        <f t="shared" si="82"/>
        <v>2.6580469432184204</v>
      </c>
      <c r="M132" s="17">
        <f t="shared" si="79"/>
        <v>4.4247019568398036</v>
      </c>
      <c r="N132" s="17">
        <f>SUM(M132:$M$143)</f>
        <v>25.875824740625873</v>
      </c>
      <c r="O132" s="17">
        <f t="shared" si="80"/>
        <v>28.842283912745909</v>
      </c>
    </row>
    <row r="133" spans="1:15" x14ac:dyDescent="0.25">
      <c r="A133" s="17">
        <v>40</v>
      </c>
      <c r="B133" s="17">
        <v>5</v>
      </c>
      <c r="C133" s="17">
        <f t="shared" si="70"/>
        <v>0.69763029979856372</v>
      </c>
      <c r="D133" s="17">
        <f t="shared" si="71"/>
        <v>0.95612032155172111</v>
      </c>
      <c r="E133" s="17">
        <f t="shared" si="81"/>
        <v>0.87108404056289179</v>
      </c>
      <c r="F133" s="17">
        <f t="shared" si="72"/>
        <v>4.3879678448278892E-2</v>
      </c>
      <c r="G133" s="17">
        <f t="shared" si="73"/>
        <v>1.0149587161733213E-2</v>
      </c>
      <c r="H133" s="17">
        <f t="shared" si="74"/>
        <v>5.2863104677506748E-3</v>
      </c>
      <c r="I133" s="17">
        <f t="shared" si="75"/>
        <v>1.4045624765830053E-2</v>
      </c>
      <c r="J133" s="17">
        <f t="shared" si="76"/>
        <v>1.4398156052964949E-2</v>
      </c>
      <c r="K133" s="17">
        <f t="shared" si="77"/>
        <v>3.8222887601327193E-2</v>
      </c>
      <c r="L133" s="17">
        <f t="shared" si="82"/>
        <v>2.6532937344788867</v>
      </c>
      <c r="M133" s="17">
        <f t="shared" si="79"/>
        <v>4.2657223129941153</v>
      </c>
      <c r="N133" s="17">
        <f>SUM(M133:$M$143)</f>
        <v>21.451122783786069</v>
      </c>
      <c r="O133" s="17">
        <f t="shared" si="80"/>
        <v>24.625778667606422</v>
      </c>
    </row>
    <row r="134" spans="1:15" x14ac:dyDescent="0.25">
      <c r="A134" s="17">
        <v>45</v>
      </c>
      <c r="B134" s="17">
        <v>5</v>
      </c>
      <c r="C134" s="17">
        <f t="shared" si="70"/>
        <v>0.8016105205094477</v>
      </c>
      <c r="D134" s="17">
        <f t="shared" si="71"/>
        <v>0.9349355054403059</v>
      </c>
      <c r="E134" s="17">
        <f t="shared" si="81"/>
        <v>0.8328611529615646</v>
      </c>
      <c r="F134" s="17">
        <f t="shared" si="72"/>
        <v>6.5064494559694097E-2</v>
      </c>
      <c r="G134" s="17">
        <f t="shared" si="73"/>
        <v>1.7006691322658241E-2</v>
      </c>
      <c r="H134" s="17">
        <f t="shared" si="74"/>
        <v>5.6931473990247264E-3</v>
      </c>
      <c r="I134" s="17">
        <f t="shared" si="75"/>
        <v>2.0248211454247343E-2</v>
      </c>
      <c r="J134" s="17">
        <f t="shared" si="76"/>
        <v>2.2116444383763784E-2</v>
      </c>
      <c r="K134" s="17">
        <f t="shared" si="77"/>
        <v>5.4189689955848275E-2</v>
      </c>
      <c r="L134" s="17">
        <f t="shared" si="82"/>
        <v>2.6623574488277457</v>
      </c>
      <c r="M134" s="17">
        <f t="shared" si="79"/>
        <v>4.0376296397322005</v>
      </c>
      <c r="N134" s="17">
        <f>SUM(M134:$M$143)</f>
        <v>17.185400470791951</v>
      </c>
      <c r="O134" s="17">
        <f t="shared" si="80"/>
        <v>20.634172226285877</v>
      </c>
    </row>
    <row r="135" spans="1:15" x14ac:dyDescent="0.25">
      <c r="A135" s="17">
        <v>50</v>
      </c>
      <c r="B135" s="17">
        <v>5</v>
      </c>
      <c r="C135" s="17">
        <f t="shared" si="70"/>
        <v>0.85984350309876723</v>
      </c>
      <c r="D135" s="17">
        <f t="shared" si="71"/>
        <v>0.8966781620608496</v>
      </c>
      <c r="E135" s="17">
        <f t="shared" si="81"/>
        <v>0.77867146300571632</v>
      </c>
      <c r="F135" s="17">
        <f t="shared" si="72"/>
        <v>0.1033218379391504</v>
      </c>
      <c r="G135" s="17">
        <f t="shared" si="73"/>
        <v>2.6074834028347496E-2</v>
      </c>
      <c r="H135" s="17">
        <f t="shared" si="74"/>
        <v>7.2637874686403044E-3</v>
      </c>
      <c r="I135" s="17">
        <f t="shared" si="75"/>
        <v>3.4852485610195875E-2</v>
      </c>
      <c r="J135" s="17">
        <f t="shared" si="76"/>
        <v>3.5130730831966717E-2</v>
      </c>
      <c r="K135" s="17">
        <f t="shared" si="77"/>
        <v>8.0453766708517782E-2</v>
      </c>
      <c r="L135" s="17">
        <f t="shared" si="82"/>
        <v>2.6396116721313407</v>
      </c>
      <c r="M135" s="17">
        <f t="shared" si="79"/>
        <v>3.7034551831567284</v>
      </c>
      <c r="N135" s="17">
        <f>SUM(M135:$M$143)</f>
        <v>13.147770831059754</v>
      </c>
      <c r="O135" s="17">
        <f t="shared" si="80"/>
        <v>16.884875657711415</v>
      </c>
    </row>
    <row r="136" spans="1:15" x14ac:dyDescent="0.25">
      <c r="A136" s="17">
        <v>55</v>
      </c>
      <c r="B136" s="17">
        <v>5</v>
      </c>
      <c r="C136" s="17">
        <f t="shared" si="70"/>
        <v>0.91168281135881191</v>
      </c>
      <c r="D136" s="17">
        <f t="shared" si="71"/>
        <v>0.845170556337275</v>
      </c>
      <c r="E136" s="17">
        <f t="shared" si="81"/>
        <v>0.69821769629719854</v>
      </c>
      <c r="F136" s="17">
        <f t="shared" si="72"/>
        <v>0.154829443662725</v>
      </c>
      <c r="G136" s="17">
        <f t="shared" si="73"/>
        <v>3.9694850739938017E-2</v>
      </c>
      <c r="H136" s="17">
        <f t="shared" si="74"/>
        <v>8.740670092758189E-3</v>
      </c>
      <c r="I136" s="17">
        <f t="shared" si="75"/>
        <v>5.4405532871851292E-2</v>
      </c>
      <c r="J136" s="17">
        <f t="shared" si="76"/>
        <v>5.1988389958177499E-2</v>
      </c>
      <c r="K136" s="17">
        <f t="shared" si="77"/>
        <v>0.10810465747316478</v>
      </c>
      <c r="L136" s="17">
        <f t="shared" si="82"/>
        <v>2.6114461003022886</v>
      </c>
      <c r="M136" s="17">
        <f t="shared" si="79"/>
        <v>3.23287468030298</v>
      </c>
      <c r="N136" s="17">
        <f>SUM(M136:$M$143)</f>
        <v>9.4443156479030268</v>
      </c>
      <c r="O136" s="17">
        <f t="shared" si="80"/>
        <v>13.526319510359452</v>
      </c>
    </row>
    <row r="137" spans="1:15" x14ac:dyDescent="0.25">
      <c r="A137" s="17">
        <v>60</v>
      </c>
      <c r="B137" s="17">
        <v>5</v>
      </c>
      <c r="C137" s="17">
        <f t="shared" si="70"/>
        <v>0.93972485540539741</v>
      </c>
      <c r="D137" s="17">
        <f t="shared" si="71"/>
        <v>0.76566623407677803</v>
      </c>
      <c r="E137" s="17">
        <f t="shared" si="81"/>
        <v>0.59011303882403376</v>
      </c>
      <c r="F137" s="17">
        <f t="shared" si="72"/>
        <v>0.23433376592322197</v>
      </c>
      <c r="G137" s="17">
        <f t="shared" si="73"/>
        <v>5.8906456563765766E-2</v>
      </c>
      <c r="H137" s="17">
        <f t="shared" si="74"/>
        <v>1.1461909907705214E-2</v>
      </c>
      <c r="I137" s="17">
        <f t="shared" si="75"/>
        <v>8.3353542398822103E-2</v>
      </c>
      <c r="J137" s="17">
        <f t="shared" si="76"/>
        <v>8.0611857052928906E-2</v>
      </c>
      <c r="K137" s="17">
        <f t="shared" si="77"/>
        <v>0.13828341070803235</v>
      </c>
      <c r="L137" s="17">
        <f t="shared" si="82"/>
        <v>2.5779207949271661</v>
      </c>
      <c r="M137" s="17">
        <f t="shared" si="79"/>
        <v>2.6156318206376974</v>
      </c>
      <c r="N137" s="17">
        <f>SUM(M137:$M$143)</f>
        <v>6.211440967600045</v>
      </c>
      <c r="O137" s="17">
        <f t="shared" si="80"/>
        <v>10.525849386378733</v>
      </c>
    </row>
    <row r="138" spans="1:15" x14ac:dyDescent="0.25">
      <c r="A138" s="17">
        <v>65</v>
      </c>
      <c r="B138" s="17">
        <v>5</v>
      </c>
      <c r="C138" s="17">
        <f t="shared" si="70"/>
        <v>0.95871845138641054</v>
      </c>
      <c r="D138" s="17">
        <f t="shared" si="71"/>
        <v>0.64627066640114661</v>
      </c>
      <c r="E138" s="17">
        <f t="shared" si="81"/>
        <v>0.45182962811600141</v>
      </c>
      <c r="F138" s="17">
        <f t="shared" si="72"/>
        <v>0.35372933359885339</v>
      </c>
      <c r="G138" s="17">
        <f t="shared" si="73"/>
        <v>9.5297198953127313E-2</v>
      </c>
      <c r="H138" s="17">
        <f t="shared" si="74"/>
        <v>1.597598910971185E-2</v>
      </c>
      <c r="I138" s="17">
        <f t="shared" si="75"/>
        <v>0.1244870872359876</v>
      </c>
      <c r="J138" s="17">
        <f t="shared" si="76"/>
        <v>0.11796905830002663</v>
      </c>
      <c r="K138" s="17">
        <f t="shared" si="77"/>
        <v>0.15982539325369094</v>
      </c>
      <c r="L138" s="17">
        <f t="shared" si="82"/>
        <v>2.5059111304935935</v>
      </c>
      <c r="M138" s="17">
        <f t="shared" si="79"/>
        <v>1.8605294062014921</v>
      </c>
      <c r="N138" s="17">
        <f>SUM(M138:$M$143)</f>
        <v>3.5958091469623477</v>
      </c>
      <c r="O138" s="17">
        <f t="shared" si="80"/>
        <v>7.9583296959870244</v>
      </c>
    </row>
    <row r="139" spans="1:15" x14ac:dyDescent="0.25">
      <c r="A139" s="17">
        <v>70</v>
      </c>
      <c r="B139" s="17">
        <v>5</v>
      </c>
      <c r="C139" s="17">
        <f t="shared" si="70"/>
        <v>0.9665679246816602</v>
      </c>
      <c r="D139" s="17">
        <f t="shared" si="71"/>
        <v>0.51090365246656244</v>
      </c>
      <c r="E139" s="17">
        <f t="shared" si="81"/>
        <v>0.29200423486231047</v>
      </c>
      <c r="F139" s="17">
        <f t="shared" si="72"/>
        <v>0.48909634753343756</v>
      </c>
      <c r="G139" s="17">
        <f t="shared" si="73"/>
        <v>0.1291210274225722</v>
      </c>
      <c r="H139" s="17">
        <f t="shared" si="74"/>
        <v>2.4777286913572869E-2</v>
      </c>
      <c r="I139" s="17">
        <f t="shared" si="75"/>
        <v>0.16469836385713035</v>
      </c>
      <c r="J139" s="17">
        <f t="shared" si="76"/>
        <v>0.17049966934016214</v>
      </c>
      <c r="K139" s="17">
        <f t="shared" si="77"/>
        <v>0.14281820473545212</v>
      </c>
      <c r="L139" s="17">
        <f t="shared" si="82"/>
        <v>2.4101440505291651</v>
      </c>
      <c r="M139" s="17">
        <f t="shared" si="79"/>
        <v>1.0901425970846979</v>
      </c>
      <c r="N139" s="17">
        <f>SUM(M139:$M$143)</f>
        <v>1.7352797407608556</v>
      </c>
      <c r="O139" s="17">
        <f t="shared" si="80"/>
        <v>5.9426526522092962</v>
      </c>
    </row>
    <row r="140" spans="1:15" x14ac:dyDescent="0.25">
      <c r="A140" s="17">
        <v>75</v>
      </c>
      <c r="B140" s="17">
        <v>5</v>
      </c>
      <c r="C140" s="17">
        <f t="shared" si="70"/>
        <v>0.96860719644139726</v>
      </c>
      <c r="D140" s="17">
        <f t="shared" si="71"/>
        <v>0.34158259116695294</v>
      </c>
      <c r="E140" s="17">
        <f t="shared" si="81"/>
        <v>0.14918603012685835</v>
      </c>
      <c r="F140" s="17">
        <f t="shared" si="72"/>
        <v>0.658417408833047</v>
      </c>
      <c r="G140" s="17">
        <f t="shared" si="73"/>
        <v>0.18196265042945842</v>
      </c>
      <c r="H140" s="17">
        <f t="shared" si="74"/>
        <v>4.0561317574344544E-2</v>
      </c>
      <c r="I140" s="17">
        <f t="shared" si="75"/>
        <v>0.20877126212901706</v>
      </c>
      <c r="J140" s="17">
        <f t="shared" si="76"/>
        <v>0.227122178700227</v>
      </c>
      <c r="K140" s="17">
        <f t="shared" si="77"/>
        <v>9.8226679390214983E-2</v>
      </c>
      <c r="L140" s="17">
        <f t="shared" si="82"/>
        <v>2.2866155669131376</v>
      </c>
      <c r="M140" s="17">
        <f t="shared" si="79"/>
        <v>0.47940340786306834</v>
      </c>
      <c r="N140" s="17">
        <f>SUM(M140:$M$143)</f>
        <v>0.64513714367615793</v>
      </c>
      <c r="O140" s="17">
        <f t="shared" si="80"/>
        <v>4.3243803935768925</v>
      </c>
    </row>
    <row r="141" spans="1:15" x14ac:dyDescent="0.25">
      <c r="A141" s="17">
        <v>80</v>
      </c>
      <c r="B141" s="17">
        <v>5</v>
      </c>
      <c r="C141" s="17">
        <f t="shared" si="70"/>
        <v>0.95802561328435087</v>
      </c>
      <c r="D141" s="17">
        <f t="shared" si="71"/>
        <v>0.17169289824159209</v>
      </c>
      <c r="E141" s="17">
        <f t="shared" si="81"/>
        <v>5.0959350736643379E-2</v>
      </c>
      <c r="F141" s="17">
        <f t="shared" si="72"/>
        <v>0.82830710175840794</v>
      </c>
      <c r="G141" s="17">
        <f t="shared" si="73"/>
        <v>0.2385996892474167</v>
      </c>
      <c r="H141" s="17">
        <f t="shared" si="74"/>
        <v>7.0503111107655003E-2</v>
      </c>
      <c r="I141" s="17">
        <f t="shared" si="75"/>
        <v>0.24399498706384476</v>
      </c>
      <c r="J141" s="17">
        <f t="shared" si="76"/>
        <v>0.27520931433949147</v>
      </c>
      <c r="K141" s="17">
        <f t="shared" si="77"/>
        <v>4.2209992116159264E-2</v>
      </c>
      <c r="L141" s="17">
        <f t="shared" si="82"/>
        <v>2.0582872298581498</v>
      </c>
      <c r="M141" s="17">
        <f t="shared" si="79"/>
        <v>0.13062708084752436</v>
      </c>
      <c r="N141" s="17">
        <f>SUM(M141:$M$143)</f>
        <v>0.16573373581308953</v>
      </c>
      <c r="O141" s="17">
        <f t="shared" si="80"/>
        <v>3.2522733005292244</v>
      </c>
    </row>
    <row r="142" spans="1:15" x14ac:dyDescent="0.25">
      <c r="A142" s="17">
        <v>85</v>
      </c>
      <c r="B142" s="17">
        <v>5</v>
      </c>
      <c r="C142" s="17">
        <f t="shared" si="70"/>
        <v>0.91615219359086641</v>
      </c>
      <c r="D142" s="17">
        <f t="shared" si="71"/>
        <v>1.9662524338431406E-3</v>
      </c>
      <c r="E142" s="17">
        <f t="shared" si="81"/>
        <v>8.7493586204841125E-3</v>
      </c>
      <c r="F142" s="17">
        <f t="shared" si="72"/>
        <v>0.99803374756615681</v>
      </c>
      <c r="G142" s="17">
        <f t="shared" si="73"/>
        <v>0.34146999075191886</v>
      </c>
      <c r="H142" s="17">
        <f t="shared" si="74"/>
        <v>0.20999280816133159</v>
      </c>
      <c r="I142" s="17">
        <f t="shared" si="75"/>
        <v>0.24154808149713045</v>
      </c>
      <c r="J142" s="17">
        <f t="shared" si="76"/>
        <v>0.20502286715577589</v>
      </c>
      <c r="K142" s="17">
        <f t="shared" si="77"/>
        <v>8.7321551728020193E-3</v>
      </c>
      <c r="L142" s="17">
        <f t="shared" si="82"/>
        <v>3.9933568366591321</v>
      </c>
      <c r="M142" s="17">
        <f t="shared" si="79"/>
        <v>3.4956628796487817E-2</v>
      </c>
      <c r="N142" s="17">
        <f>SUM(M142:$M$143)</f>
        <v>3.5106654965565171E-2</v>
      </c>
      <c r="O142" s="17">
        <f t="shared" si="80"/>
        <v>4.0124832560152477</v>
      </c>
    </row>
    <row r="143" spans="1:15" x14ac:dyDescent="0.25">
      <c r="A143" s="17">
        <v>90</v>
      </c>
      <c r="B143" s="1">
        <v>10</v>
      </c>
      <c r="C143" s="17">
        <f t="shared" si="70"/>
        <v>0.54167762594728297</v>
      </c>
      <c r="D143" s="17">
        <f t="shared" si="71"/>
        <v>0</v>
      </c>
      <c r="E143" s="17">
        <f t="shared" si="81"/>
        <v>1.7203447682093349E-5</v>
      </c>
      <c r="F143" s="17">
        <f t="shared" si="72"/>
        <v>1</v>
      </c>
      <c r="G143" s="17">
        <f t="shared" si="73"/>
        <v>0.12955533654546614</v>
      </c>
      <c r="H143" s="17">
        <f t="shared" si="74"/>
        <v>0.83471922762941186</v>
      </c>
      <c r="I143" s="17">
        <f t="shared" si="75"/>
        <v>2.645940302909813E-2</v>
      </c>
      <c r="J143" s="17">
        <f t="shared" si="76"/>
        <v>9.2660327960238445E-3</v>
      </c>
      <c r="K143" s="17">
        <f t="shared" si="77"/>
        <v>1.7203447682093349E-5</v>
      </c>
      <c r="L143" s="17">
        <f>P23/C143</f>
        <v>8.7207036548559227</v>
      </c>
      <c r="M143" s="17">
        <f t="shared" si="79"/>
        <v>1.5002616907735413E-4</v>
      </c>
      <c r="N143" s="17">
        <f>SUM(M143:$M$143)</f>
        <v>1.5002616907735413E-4</v>
      </c>
      <c r="O143" s="17">
        <f t="shared" si="80"/>
        <v>8.7207036548559227</v>
      </c>
    </row>
    <row r="144" spans="1:15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1:15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1:15" x14ac:dyDescent="0.25">
      <c r="A146" s="23" t="s">
        <v>0</v>
      </c>
      <c r="B146" s="23" t="s">
        <v>1</v>
      </c>
      <c r="C146" s="23" t="s">
        <v>29</v>
      </c>
      <c r="D146" s="23"/>
      <c r="E146" s="23"/>
      <c r="F146" s="23"/>
      <c r="G146" s="23" t="s">
        <v>16</v>
      </c>
      <c r="H146" s="23"/>
      <c r="I146" s="23"/>
      <c r="J146" s="23"/>
      <c r="K146" s="23" t="s">
        <v>17</v>
      </c>
      <c r="L146" s="23"/>
      <c r="M146" s="23"/>
      <c r="N146" s="23"/>
      <c r="O146" s="23"/>
    </row>
    <row r="147" spans="1:15" x14ac:dyDescent="0.25">
      <c r="A147" s="23"/>
      <c r="B147" s="23"/>
      <c r="C147" s="3" t="s">
        <v>21</v>
      </c>
      <c r="D147" s="3" t="s">
        <v>22</v>
      </c>
      <c r="E147" s="3" t="s">
        <v>12</v>
      </c>
      <c r="F147" s="3" t="s">
        <v>11</v>
      </c>
      <c r="G147" s="3" t="s">
        <v>3</v>
      </c>
      <c r="H147" s="3" t="s">
        <v>4</v>
      </c>
      <c r="I147" s="3" t="s">
        <v>5</v>
      </c>
      <c r="J147" s="3" t="s">
        <v>6</v>
      </c>
      <c r="K147" s="3" t="s">
        <v>13</v>
      </c>
      <c r="L147" s="3" t="s">
        <v>10</v>
      </c>
      <c r="M147" s="3" t="s">
        <v>14</v>
      </c>
      <c r="N147" s="3" t="s">
        <v>15</v>
      </c>
      <c r="O147" s="3" t="s">
        <v>18</v>
      </c>
    </row>
    <row r="148" spans="1:15" x14ac:dyDescent="0.25">
      <c r="A148" s="17">
        <v>0</v>
      </c>
      <c r="B148" s="17">
        <v>1</v>
      </c>
      <c r="C148" s="17">
        <f>(AA27-Z27)/AA27</f>
        <v>0.54669499374777186</v>
      </c>
      <c r="D148" s="17">
        <f>(1-K4)^C148</f>
        <v>0.99944234578846058</v>
      </c>
      <c r="E148" s="17">
        <v>1</v>
      </c>
      <c r="F148" s="17">
        <f>1-D148</f>
        <v>5.5765421153941563E-4</v>
      </c>
      <c r="G148" s="17">
        <f>F148*V27/(AA27-Z27)</f>
        <v>6.8012252585868588E-5</v>
      </c>
      <c r="H148" s="17">
        <f>F148*W27/(AA27-Z27)</f>
        <v>2.9921930946496628E-4</v>
      </c>
      <c r="I148" s="17">
        <f>F148*X27/(AA27-Z27)</f>
        <v>1.9042264948858077E-4</v>
      </c>
      <c r="J148" s="17">
        <f>F148*Y27/(AA27-Z27)</f>
        <v>0</v>
      </c>
      <c r="K148" s="17">
        <f>E148-E149</f>
        <v>5.5765421153941563E-4</v>
      </c>
      <c r="L148" s="17">
        <f>B148+C148*K4/F148*(J4-B148)</f>
        <v>0.5257998285950638</v>
      </c>
      <c r="M148" s="17">
        <f>E149*B148+K148*L148</f>
        <v>0.99973556027730337</v>
      </c>
      <c r="N148" s="17">
        <f>SUM(M148:$M$167)</f>
        <v>58.143767591437253</v>
      </c>
      <c r="O148" s="17">
        <f>N148/E148</f>
        <v>58.143767591437253</v>
      </c>
    </row>
    <row r="149" spans="1:15" x14ac:dyDescent="0.25">
      <c r="A149" s="17">
        <v>1</v>
      </c>
      <c r="B149" s="17">
        <v>4</v>
      </c>
      <c r="C149" s="17">
        <f t="shared" ref="C149:C167" si="83">(AA28-Z28)/AA28</f>
        <v>0.73195436315829832</v>
      </c>
      <c r="D149" s="17">
        <f t="shared" ref="D149:D167" si="84">(1-K5)^C149</f>
        <v>0.97308660226234001</v>
      </c>
      <c r="E149" s="17">
        <f>E148*D148</f>
        <v>0.99944234578846058</v>
      </c>
      <c r="F149" s="17">
        <f t="shared" ref="F149:F167" si="85">1-D149</f>
        <v>2.6913397737659994E-2</v>
      </c>
      <c r="G149" s="17">
        <f t="shared" ref="G149:G167" si="86">F149*V28/(AA28-Z28)</f>
        <v>1.0531598991567008E-3</v>
      </c>
      <c r="H149" s="17">
        <f t="shared" ref="H149:H167" si="87">F149*W28/(AA28-Z28)</f>
        <v>1.7370352602587003E-2</v>
      </c>
      <c r="I149" s="17">
        <f t="shared" ref="I149:I167" si="88">F149*X28/(AA28-Z28)</f>
        <v>5.7174306693107604E-3</v>
      </c>
      <c r="J149" s="17">
        <f t="shared" ref="J149:J167" si="89">F149*Y28/(AA28-Z28)</f>
        <v>2.7724545666055296E-3</v>
      </c>
      <c r="K149" s="17">
        <f t="shared" ref="K149:K167" si="90">E149-E150</f>
        <v>2.6898389368064768E-2</v>
      </c>
      <c r="L149" s="17">
        <f t="shared" ref="L149:L150" si="91">B149+C149*K5/F149*(J5-B149)</f>
        <v>2.0547965434356019</v>
      </c>
      <c r="M149" s="17">
        <f t="shared" ref="M149:M167" si="92">E150*B149+K149*L149</f>
        <v>3.9454465431790675</v>
      </c>
      <c r="N149" s="17">
        <f>SUM(M149:$M$167)</f>
        <v>57.144032031159959</v>
      </c>
      <c r="O149" s="17">
        <f t="shared" ref="O149:O167" si="93">N149/E149</f>
        <v>57.175916421751175</v>
      </c>
    </row>
    <row r="150" spans="1:15" x14ac:dyDescent="0.25">
      <c r="A150" s="17">
        <v>5</v>
      </c>
      <c r="B150" s="17">
        <v>5</v>
      </c>
      <c r="C150" s="17">
        <f t="shared" si="83"/>
        <v>0.72551142351672715</v>
      </c>
      <c r="D150" s="17">
        <f t="shared" si="84"/>
        <v>0.98954125287047234</v>
      </c>
      <c r="E150" s="17">
        <f t="shared" ref="E150:E167" si="94">E149*D149</f>
        <v>0.97254395642039582</v>
      </c>
      <c r="F150" s="17">
        <f t="shared" si="85"/>
        <v>1.0458747129527657E-2</v>
      </c>
      <c r="G150" s="17">
        <f t="shared" si="86"/>
        <v>3.4181369709958634E-4</v>
      </c>
      <c r="H150" s="17">
        <f t="shared" si="87"/>
        <v>5.9146371099432146E-3</v>
      </c>
      <c r="I150" s="17">
        <f t="shared" si="88"/>
        <v>2.7979154555534194E-3</v>
      </c>
      <c r="J150" s="17">
        <f t="shared" si="89"/>
        <v>1.4043808669314359E-3</v>
      </c>
      <c r="K150" s="17">
        <f t="shared" si="90"/>
        <v>1.0171591312551298E-2</v>
      </c>
      <c r="L150" s="17">
        <f t="shared" si="91"/>
        <v>2.4461544777985829</v>
      </c>
      <c r="M150" s="17">
        <f t="shared" si="92"/>
        <v>4.8367431091747566</v>
      </c>
      <c r="N150" s="17">
        <f>SUM(M150:$M$167)</f>
        <v>53.198585487980893</v>
      </c>
      <c r="O150" s="17">
        <f t="shared" si="93"/>
        <v>54.700443241441576</v>
      </c>
    </row>
    <row r="151" spans="1:15" x14ac:dyDescent="0.25">
      <c r="A151" s="17">
        <v>10</v>
      </c>
      <c r="B151" s="17">
        <v>5</v>
      </c>
      <c r="C151" s="17">
        <f t="shared" si="83"/>
        <v>0.76422247669242493</v>
      </c>
      <c r="D151" s="17">
        <f t="shared" si="84"/>
        <v>0.99271790529683135</v>
      </c>
      <c r="E151" s="17">
        <f t="shared" si="94"/>
        <v>0.96237236510784452</v>
      </c>
      <c r="F151" s="17">
        <f t="shared" si="85"/>
        <v>7.2820947031686512E-3</v>
      </c>
      <c r="G151" s="17">
        <f t="shared" si="86"/>
        <v>2.0711641872233713E-4</v>
      </c>
      <c r="H151" s="17">
        <f t="shared" si="87"/>
        <v>3.1801773556331785E-3</v>
      </c>
      <c r="I151" s="17">
        <f t="shared" si="88"/>
        <v>1.6250480817645656E-3</v>
      </c>
      <c r="J151" s="17">
        <f t="shared" si="89"/>
        <v>2.2697528470485696E-3</v>
      </c>
      <c r="K151" s="17">
        <f t="shared" si="90"/>
        <v>7.008086702427696E-3</v>
      </c>
      <c r="L151" s="17">
        <f>(-(5/24)*K150+(B152/2)*K151+(5/24)*K152)/K151</f>
        <v>2.8324714557477861</v>
      </c>
      <c r="M151" s="17">
        <f t="shared" si="92"/>
        <v>4.7966715975711169</v>
      </c>
      <c r="N151" s="17">
        <f>SUM(M151:$M$167)</f>
        <v>48.361842378806131</v>
      </c>
      <c r="O151" s="17">
        <f t="shared" si="93"/>
        <v>50.252733902418996</v>
      </c>
    </row>
    <row r="152" spans="1:15" x14ac:dyDescent="0.25">
      <c r="A152" s="17">
        <v>15</v>
      </c>
      <c r="B152" s="17">
        <v>5</v>
      </c>
      <c r="C152" s="17">
        <f t="shared" si="83"/>
        <v>0.88833235024605606</v>
      </c>
      <c r="D152" s="17">
        <f t="shared" si="84"/>
        <v>0.97764670714879864</v>
      </c>
      <c r="E152" s="17">
        <f t="shared" si="94"/>
        <v>0.95536427840541682</v>
      </c>
      <c r="F152" s="17">
        <f t="shared" si="85"/>
        <v>2.2353292851201356E-2</v>
      </c>
      <c r="G152" s="17">
        <f t="shared" si="86"/>
        <v>4.4621962982953974E-4</v>
      </c>
      <c r="H152" s="17">
        <f t="shared" si="87"/>
        <v>1.686668025630634E-3</v>
      </c>
      <c r="I152" s="17">
        <f t="shared" si="88"/>
        <v>2.1038261942848708E-3</v>
      </c>
      <c r="J152" s="17">
        <f t="shared" si="89"/>
        <v>1.8116579001456311E-2</v>
      </c>
      <c r="K152" s="17">
        <f t="shared" si="90"/>
        <v>2.1355537494772925E-2</v>
      </c>
      <c r="L152" s="17">
        <f t="shared" ref="L152:L165" si="95">(-(5/24)*K151+(B153/2)*K152+(5/24)*K153)/K152</f>
        <v>2.7739429606572141</v>
      </c>
      <c r="M152" s="17">
        <f t="shared" si="92"/>
        <v>4.729282747457896</v>
      </c>
      <c r="N152" s="17">
        <f>SUM(M152:$M$167)</f>
        <v>43.565170781235018</v>
      </c>
      <c r="O152" s="17">
        <f t="shared" si="93"/>
        <v>45.600585835121393</v>
      </c>
    </row>
    <row r="153" spans="1:15" x14ac:dyDescent="0.25">
      <c r="A153" s="17">
        <v>20</v>
      </c>
      <c r="B153" s="17">
        <v>5</v>
      </c>
      <c r="C153" s="17">
        <f t="shared" si="83"/>
        <v>0.90981156759440518</v>
      </c>
      <c r="D153" s="17">
        <f t="shared" si="84"/>
        <v>0.96243178337561508</v>
      </c>
      <c r="E153" s="17">
        <f t="shared" si="94"/>
        <v>0.9340087409106439</v>
      </c>
      <c r="F153" s="17">
        <f t="shared" si="85"/>
        <v>3.756821662438492E-2</v>
      </c>
      <c r="G153" s="17">
        <f t="shared" si="86"/>
        <v>7.6632165401426325E-4</v>
      </c>
      <c r="H153" s="17">
        <f t="shared" si="87"/>
        <v>2.7682940368475317E-3</v>
      </c>
      <c r="I153" s="17">
        <f t="shared" si="88"/>
        <v>2.6879500192442539E-3</v>
      </c>
      <c r="J153" s="17">
        <f t="shared" si="89"/>
        <v>3.1345650914278871E-2</v>
      </c>
      <c r="K153" s="17">
        <f t="shared" si="90"/>
        <v>3.5089042707600049E-2</v>
      </c>
      <c r="L153" s="17">
        <f t="shared" si="95"/>
        <v>2.5650160239311011</v>
      </c>
      <c r="M153" s="17">
        <f t="shared" si="92"/>
        <v>4.5846024478246168</v>
      </c>
      <c r="N153" s="17">
        <f>SUM(M153:$M$167)</f>
        <v>38.835888033777117</v>
      </c>
      <c r="O153" s="17">
        <f t="shared" si="93"/>
        <v>41.579790780022826</v>
      </c>
    </row>
    <row r="154" spans="1:15" x14ac:dyDescent="0.25">
      <c r="A154" s="17">
        <v>25</v>
      </c>
      <c r="B154" s="17">
        <v>5</v>
      </c>
      <c r="C154" s="17">
        <f t="shared" si="83"/>
        <v>0.87739693571706978</v>
      </c>
      <c r="D154" s="17">
        <f t="shared" si="84"/>
        <v>0.96406128628257048</v>
      </c>
      <c r="E154" s="17">
        <f t="shared" si="94"/>
        <v>0.89891969820304385</v>
      </c>
      <c r="F154" s="17">
        <f t="shared" si="85"/>
        <v>3.5938713717429516E-2</v>
      </c>
      <c r="G154" s="17">
        <f t="shared" si="86"/>
        <v>1.798784334980458E-3</v>
      </c>
      <c r="H154" s="17">
        <f t="shared" si="87"/>
        <v>3.9230847614924813E-3</v>
      </c>
      <c r="I154" s="17">
        <f t="shared" si="88"/>
        <v>4.0481410663504242E-3</v>
      </c>
      <c r="J154" s="17">
        <f t="shared" si="89"/>
        <v>2.6168703554606151E-2</v>
      </c>
      <c r="K154" s="17">
        <f t="shared" si="90"/>
        <v>3.2306017688677358E-2</v>
      </c>
      <c r="L154" s="17">
        <f t="shared" si="95"/>
        <v>2.4808694304345114</v>
      </c>
      <c r="M154" s="17">
        <f t="shared" si="92"/>
        <v>4.4132154142747488</v>
      </c>
      <c r="N154" s="17">
        <f>SUM(M154:$M$167)</f>
        <v>34.251285585952502</v>
      </c>
      <c r="O154" s="17">
        <f t="shared" si="93"/>
        <v>38.102720025405404</v>
      </c>
    </row>
    <row r="155" spans="1:15" x14ac:dyDescent="0.25">
      <c r="A155" s="17">
        <v>30</v>
      </c>
      <c r="B155" s="17">
        <v>5</v>
      </c>
      <c r="C155" s="17">
        <f t="shared" si="83"/>
        <v>0.86200538909725311</v>
      </c>
      <c r="D155" s="17">
        <f t="shared" si="84"/>
        <v>0.96293332618704575</v>
      </c>
      <c r="E155" s="17">
        <f t="shared" si="94"/>
        <v>0.86661368051436649</v>
      </c>
      <c r="F155" s="17">
        <f t="shared" si="85"/>
        <v>3.7066673812954254E-2</v>
      </c>
      <c r="G155" s="17">
        <f t="shared" si="86"/>
        <v>3.9691915369003466E-3</v>
      </c>
      <c r="H155" s="17">
        <f t="shared" si="87"/>
        <v>4.7767985568082059E-3</v>
      </c>
      <c r="I155" s="17">
        <f t="shared" si="88"/>
        <v>5.296403574875902E-3</v>
      </c>
      <c r="J155" s="17">
        <f t="shared" si="89"/>
        <v>2.3024280144369799E-2</v>
      </c>
      <c r="K155" s="17">
        <f t="shared" si="90"/>
        <v>3.2122486617469748E-2</v>
      </c>
      <c r="L155" s="17">
        <f t="shared" si="95"/>
        <v>2.5181701134409509</v>
      </c>
      <c r="M155" s="17">
        <f t="shared" si="92"/>
        <v>4.2533458552540031</v>
      </c>
      <c r="N155" s="17">
        <f>SUM(M155:$M$167)</f>
        <v>29.838070171677753</v>
      </c>
      <c r="O155" s="17">
        <f t="shared" si="93"/>
        <v>34.430647522166716</v>
      </c>
    </row>
    <row r="156" spans="1:15" x14ac:dyDescent="0.25">
      <c r="A156" s="17">
        <v>35</v>
      </c>
      <c r="B156" s="17">
        <v>5</v>
      </c>
      <c r="C156" s="17">
        <f t="shared" si="83"/>
        <v>0.83538308566231012</v>
      </c>
      <c r="D156" s="17">
        <f t="shared" si="84"/>
        <v>0.95792929844018193</v>
      </c>
      <c r="E156" s="17">
        <f t="shared" si="94"/>
        <v>0.83449119389689674</v>
      </c>
      <c r="F156" s="17">
        <f t="shared" si="85"/>
        <v>4.2070701559818069E-2</v>
      </c>
      <c r="G156" s="17">
        <f t="shared" si="86"/>
        <v>6.4029538102322462E-3</v>
      </c>
      <c r="H156" s="17">
        <f t="shared" si="87"/>
        <v>4.7159451252087106E-3</v>
      </c>
      <c r="I156" s="17">
        <f t="shared" si="88"/>
        <v>9.4496391871271776E-3</v>
      </c>
      <c r="J156" s="17">
        <f t="shared" si="89"/>
        <v>2.1502163437249935E-2</v>
      </c>
      <c r="K156" s="17">
        <f t="shared" si="90"/>
        <v>3.5107629972732646E-2</v>
      </c>
      <c r="L156" s="17">
        <f t="shared" si="95"/>
        <v>2.5389093668683391</v>
      </c>
      <c r="M156" s="17">
        <f t="shared" si="92"/>
        <v>4.0860529102071386</v>
      </c>
      <c r="N156" s="17">
        <f>SUM(M156:$M$167)</f>
        <v>25.584724316423753</v>
      </c>
      <c r="O156" s="17">
        <f t="shared" si="93"/>
        <v>30.659070465379653</v>
      </c>
    </row>
    <row r="157" spans="1:15" x14ac:dyDescent="0.25">
      <c r="A157" s="17">
        <v>40</v>
      </c>
      <c r="B157" s="17">
        <v>5</v>
      </c>
      <c r="C157" s="17">
        <f t="shared" si="83"/>
        <v>0.77108788671694506</v>
      </c>
      <c r="D157" s="17">
        <f t="shared" si="84"/>
        <v>0.9516135138316697</v>
      </c>
      <c r="E157" s="17">
        <f t="shared" si="94"/>
        <v>0.7993835639241641</v>
      </c>
      <c r="F157" s="17">
        <f t="shared" si="85"/>
        <v>4.83864861683303E-2</v>
      </c>
      <c r="G157" s="17">
        <f t="shared" si="86"/>
        <v>1.0125826459099062E-2</v>
      </c>
      <c r="H157" s="17">
        <f t="shared" si="87"/>
        <v>5.2739349445836241E-3</v>
      </c>
      <c r="I157" s="17">
        <f t="shared" si="88"/>
        <v>1.4012743239906512E-2</v>
      </c>
      <c r="J157" s="17">
        <f t="shared" si="89"/>
        <v>1.8973981524741102E-2</v>
      </c>
      <c r="K157" s="17">
        <f t="shared" si="90"/>
        <v>3.8679361759007103E-2</v>
      </c>
      <c r="L157" s="17">
        <f t="shared" si="95"/>
        <v>2.5535972885948639</v>
      </c>
      <c r="M157" s="17">
        <f t="shared" si="92"/>
        <v>3.9022925241381654</v>
      </c>
      <c r="N157" s="17">
        <f>SUM(M157:$M$167)</f>
        <v>21.498671406216612</v>
      </c>
      <c r="O157" s="17">
        <f t="shared" si="93"/>
        <v>26.894062345590267</v>
      </c>
    </row>
    <row r="158" spans="1:15" x14ac:dyDescent="0.25">
      <c r="A158" s="17">
        <v>45</v>
      </c>
      <c r="B158" s="17">
        <v>5</v>
      </c>
      <c r="C158" s="17">
        <f t="shared" si="83"/>
        <v>0.7275199843745549</v>
      </c>
      <c r="D158" s="17">
        <f t="shared" si="84"/>
        <v>0.94076731450171391</v>
      </c>
      <c r="E158" s="17">
        <f t="shared" si="94"/>
        <v>0.760704202165157</v>
      </c>
      <c r="F158" s="17">
        <f t="shared" si="85"/>
        <v>5.9232685498286086E-2</v>
      </c>
      <c r="G158" s="17">
        <f t="shared" si="86"/>
        <v>1.7059082627731488E-2</v>
      </c>
      <c r="H158" s="17">
        <f t="shared" si="87"/>
        <v>5.7106858735316334E-3</v>
      </c>
      <c r="I158" s="17">
        <f t="shared" si="88"/>
        <v>2.0310588679973419E-2</v>
      </c>
      <c r="J158" s="17">
        <f t="shared" si="89"/>
        <v>1.6152328317049543E-2</v>
      </c>
      <c r="K158" s="17">
        <f t="shared" si="90"/>
        <v>4.5058552764073334E-2</v>
      </c>
      <c r="L158" s="17">
        <f t="shared" si="95"/>
        <v>2.6052074941610099</v>
      </c>
      <c r="M158" s="17">
        <f t="shared" si="92"/>
        <v>3.6956151263424313</v>
      </c>
      <c r="N158" s="17">
        <f>SUM(M158:$M$167)</f>
        <v>17.596378882078451</v>
      </c>
      <c r="O158" s="17">
        <f t="shared" si="93"/>
        <v>23.131696698920152</v>
      </c>
    </row>
    <row r="159" spans="1:15" x14ac:dyDescent="0.25">
      <c r="A159" s="17">
        <v>50</v>
      </c>
      <c r="B159" s="17">
        <v>5</v>
      </c>
      <c r="C159" s="17">
        <f t="shared" si="83"/>
        <v>0.70764234098537837</v>
      </c>
      <c r="D159" s="17">
        <f t="shared" si="84"/>
        <v>0.91415618964608614</v>
      </c>
      <c r="E159" s="17">
        <f t="shared" si="94"/>
        <v>0.71564564940108366</v>
      </c>
      <c r="F159" s="17">
        <f t="shared" si="85"/>
        <v>8.5843810353913863E-2</v>
      </c>
      <c r="G159" s="17">
        <f t="shared" si="86"/>
        <v>2.6323523439678805E-2</v>
      </c>
      <c r="H159" s="17">
        <f t="shared" si="87"/>
        <v>7.3330660315507352E-3</v>
      </c>
      <c r="I159" s="17">
        <f t="shared" si="88"/>
        <v>3.518489210300077E-2</v>
      </c>
      <c r="J159" s="17">
        <f t="shared" si="89"/>
        <v>1.7002328779683558E-2</v>
      </c>
      <c r="K159" s="17">
        <f t="shared" si="90"/>
        <v>6.1433749407790117E-2</v>
      </c>
      <c r="L159" s="17">
        <f t="shared" si="95"/>
        <v>2.6138062398406339</v>
      </c>
      <c r="M159" s="17">
        <f t="shared" si="92"/>
        <v>3.4316354175053552</v>
      </c>
      <c r="N159" s="17">
        <f>SUM(M159:$M$167)</f>
        <v>13.900763755736019</v>
      </c>
      <c r="O159" s="17">
        <f t="shared" si="93"/>
        <v>19.424087559771266</v>
      </c>
    </row>
    <row r="160" spans="1:15" x14ac:dyDescent="0.25">
      <c r="A160" s="17">
        <v>55</v>
      </c>
      <c r="B160" s="17">
        <v>5</v>
      </c>
      <c r="C160" s="17">
        <f t="shared" si="83"/>
        <v>0.69387656253330421</v>
      </c>
      <c r="D160" s="17">
        <f t="shared" si="84"/>
        <v>0.87982798225153258</v>
      </c>
      <c r="E160" s="17">
        <f t="shared" si="94"/>
        <v>0.65421189999329354</v>
      </c>
      <c r="F160" s="17">
        <f t="shared" si="85"/>
        <v>0.12017201774846742</v>
      </c>
      <c r="G160" s="17">
        <f t="shared" si="86"/>
        <v>4.0480467712263435E-2</v>
      </c>
      <c r="H160" s="17">
        <f t="shared" si="87"/>
        <v>8.913660257637665E-3</v>
      </c>
      <c r="I160" s="17">
        <f t="shared" si="88"/>
        <v>5.548229495095721E-2</v>
      </c>
      <c r="J160" s="17">
        <f t="shared" si="89"/>
        <v>1.5295594827609114E-2</v>
      </c>
      <c r="K160" s="17">
        <f t="shared" si="90"/>
        <v>7.8617964057252632E-2</v>
      </c>
      <c r="L160" s="17">
        <f t="shared" si="95"/>
        <v>2.6040182055806915</v>
      </c>
      <c r="M160" s="17">
        <f t="shared" si="92"/>
        <v>3.0826922893709789</v>
      </c>
      <c r="N160" s="17">
        <f>SUM(M160:$M$167)</f>
        <v>10.469128338230664</v>
      </c>
      <c r="O160" s="17">
        <f t="shared" si="93"/>
        <v>16.002656537335969</v>
      </c>
    </row>
    <row r="161" spans="1:15" x14ac:dyDescent="0.25">
      <c r="A161" s="17">
        <v>60</v>
      </c>
      <c r="B161" s="17">
        <v>5</v>
      </c>
      <c r="C161" s="17">
        <f t="shared" si="83"/>
        <v>0.67673047281694698</v>
      </c>
      <c r="D161" s="17">
        <f t="shared" si="84"/>
        <v>0.82507337039133899</v>
      </c>
      <c r="E161" s="17">
        <f t="shared" si="94"/>
        <v>0.57559393593604091</v>
      </c>
      <c r="F161" s="17">
        <f t="shared" si="85"/>
        <v>0.17492662960866101</v>
      </c>
      <c r="G161" s="17">
        <f t="shared" si="86"/>
        <v>6.1061706378691072E-2</v>
      </c>
      <c r="H161" s="17">
        <f t="shared" si="87"/>
        <v>1.1881274450207122E-2</v>
      </c>
      <c r="I161" s="17">
        <f t="shared" si="88"/>
        <v>8.6403254048579251E-2</v>
      </c>
      <c r="J161" s="17">
        <f t="shared" si="89"/>
        <v>1.5580394731183566E-2</v>
      </c>
      <c r="K161" s="17">
        <f t="shared" si="90"/>
        <v>0.10068670723647516</v>
      </c>
      <c r="L161" s="17">
        <f t="shared" si="95"/>
        <v>2.5990744879410408</v>
      </c>
      <c r="M161" s="17">
        <f t="shared" si="92"/>
        <v>2.63622839555094</v>
      </c>
      <c r="N161" s="17">
        <f>SUM(M161:$M$167)</f>
        <v>7.386436048859685</v>
      </c>
      <c r="O161" s="17">
        <f t="shared" si="93"/>
        <v>12.832720408785638</v>
      </c>
    </row>
    <row r="162" spans="1:15" x14ac:dyDescent="0.25">
      <c r="A162" s="17">
        <v>65</v>
      </c>
      <c r="B162" s="17">
        <v>5</v>
      </c>
      <c r="C162" s="17">
        <f t="shared" si="83"/>
        <v>0.68026651413316286</v>
      </c>
      <c r="D162" s="17">
        <f t="shared" si="84"/>
        <v>0.7336315822758086</v>
      </c>
      <c r="E162" s="17">
        <f t="shared" si="94"/>
        <v>0.47490722869956575</v>
      </c>
      <c r="F162" s="17">
        <f t="shared" si="85"/>
        <v>0.2663684177241914</v>
      </c>
      <c r="G162" s="17">
        <f t="shared" si="86"/>
        <v>0.10113553660147896</v>
      </c>
      <c r="H162" s="17">
        <f t="shared" si="87"/>
        <v>1.6954750497386675E-2</v>
      </c>
      <c r="I162" s="17">
        <f t="shared" si="88"/>
        <v>0.1321137295311193</v>
      </c>
      <c r="J162" s="17">
        <f t="shared" si="89"/>
        <v>1.6164401094206454E-2</v>
      </c>
      <c r="K162" s="17">
        <f t="shared" si="90"/>
        <v>0.12650028707448402</v>
      </c>
      <c r="L162" s="17">
        <f t="shared" si="95"/>
        <v>2.5459956311988932</v>
      </c>
      <c r="M162" s="17">
        <f t="shared" si="92"/>
        <v>2.0641038863624508</v>
      </c>
      <c r="N162" s="17">
        <f>SUM(M162:$M$167)</f>
        <v>4.7502076533087445</v>
      </c>
      <c r="O162" s="17">
        <f t="shared" si="93"/>
        <v>10.002390711794797</v>
      </c>
    </row>
    <row r="163" spans="1:15" x14ac:dyDescent="0.25">
      <c r="A163" s="17">
        <v>70</v>
      </c>
      <c r="B163" s="17">
        <v>5</v>
      </c>
      <c r="C163" s="17">
        <f t="shared" si="83"/>
        <v>0.66305307249966094</v>
      </c>
      <c r="D163" s="17">
        <f t="shared" si="84"/>
        <v>0.63084743007539967</v>
      </c>
      <c r="E163" s="17">
        <f t="shared" si="94"/>
        <v>0.34840694162508173</v>
      </c>
      <c r="F163" s="17">
        <f t="shared" si="85"/>
        <v>0.36915256992460033</v>
      </c>
      <c r="G163" s="17">
        <f t="shared" si="86"/>
        <v>0.14206677992836927</v>
      </c>
      <c r="H163" s="17">
        <f t="shared" si="87"/>
        <v>2.7261472723979194E-2</v>
      </c>
      <c r="I163" s="17">
        <f t="shared" si="88"/>
        <v>0.18121112168724191</v>
      </c>
      <c r="J163" s="17">
        <f t="shared" si="89"/>
        <v>1.8613195585009932E-2</v>
      </c>
      <c r="K163" s="17">
        <f t="shared" si="90"/>
        <v>0.12861531788046912</v>
      </c>
      <c r="L163" s="17">
        <f t="shared" si="95"/>
        <v>2.4809873094865349</v>
      </c>
      <c r="M163" s="17">
        <f t="shared" si="92"/>
        <v>1.4180510901900836</v>
      </c>
      <c r="N163" s="17">
        <f>SUM(M163:$M$167)</f>
        <v>2.6861037669462933</v>
      </c>
      <c r="O163" s="17">
        <f t="shared" si="93"/>
        <v>7.7096735054056147</v>
      </c>
    </row>
    <row r="164" spans="1:15" x14ac:dyDescent="0.25">
      <c r="A164" s="17">
        <v>75</v>
      </c>
      <c r="B164" s="17">
        <v>5</v>
      </c>
      <c r="C164" s="17">
        <f t="shared" si="83"/>
        <v>0.66587733888993861</v>
      </c>
      <c r="D164" s="17">
        <f t="shared" si="84"/>
        <v>0.47785664623915919</v>
      </c>
      <c r="E164" s="17">
        <f t="shared" si="94"/>
        <v>0.21979162374461261</v>
      </c>
      <c r="F164" s="17">
        <f t="shared" si="85"/>
        <v>0.52214335376084087</v>
      </c>
      <c r="G164" s="17">
        <f t="shared" si="86"/>
        <v>0.20990566481981479</v>
      </c>
      <c r="H164" s="17">
        <f t="shared" si="87"/>
        <v>4.6790098469746549E-2</v>
      </c>
      <c r="I164" s="17">
        <f t="shared" si="88"/>
        <v>0.2408311291852267</v>
      </c>
      <c r="J164" s="17">
        <f t="shared" si="89"/>
        <v>2.4616461286052851E-2</v>
      </c>
      <c r="K164" s="17">
        <f t="shared" si="90"/>
        <v>0.11476273555055289</v>
      </c>
      <c r="L164" s="17">
        <f t="shared" si="95"/>
        <v>2.4027638991993596</v>
      </c>
      <c r="M164" s="17">
        <f t="shared" si="92"/>
        <v>0.80089219892453012</v>
      </c>
      <c r="N164" s="17">
        <f>SUM(M164:$M$167)</f>
        <v>1.2680526767562101</v>
      </c>
      <c r="O164" s="17">
        <f t="shared" si="93"/>
        <v>5.7693403194910964</v>
      </c>
    </row>
    <row r="165" spans="1:15" x14ac:dyDescent="0.25">
      <c r="A165" s="17">
        <v>80</v>
      </c>
      <c r="B165" s="17">
        <v>5</v>
      </c>
      <c r="C165" s="17">
        <f t="shared" si="83"/>
        <v>0.68169103996339031</v>
      </c>
      <c r="D165" s="17">
        <f t="shared" si="84"/>
        <v>0.28541822402734018</v>
      </c>
      <c r="E165" s="17">
        <f t="shared" si="94"/>
        <v>0.10502888819405973</v>
      </c>
      <c r="F165" s="17">
        <f t="shared" si="85"/>
        <v>0.71458177597265982</v>
      </c>
      <c r="G165" s="17">
        <f t="shared" si="86"/>
        <v>0.2892810329176615</v>
      </c>
      <c r="H165" s="17">
        <f t="shared" si="87"/>
        <v>8.5478790309664709E-2</v>
      </c>
      <c r="I165" s="17">
        <f t="shared" si="88"/>
        <v>0.29582235461911716</v>
      </c>
      <c r="J165" s="17">
        <f t="shared" si="89"/>
        <v>4.3999598126216476E-2</v>
      </c>
      <c r="K165" s="17">
        <f t="shared" si="90"/>
        <v>7.5051729454145122E-2</v>
      </c>
      <c r="L165" s="17">
        <f t="shared" si="95"/>
        <v>2.2643141049295634</v>
      </c>
      <c r="M165" s="17">
        <f t="shared" si="92"/>
        <v>0.3198264833019514</v>
      </c>
      <c r="N165" s="17">
        <f>SUM(M165:$M$167)</f>
        <v>0.46716047783167985</v>
      </c>
      <c r="O165" s="17">
        <f t="shared" si="93"/>
        <v>4.4479236699956015</v>
      </c>
    </row>
    <row r="166" spans="1:15" x14ac:dyDescent="0.25">
      <c r="A166" s="17">
        <v>85</v>
      </c>
      <c r="B166" s="17">
        <v>5</v>
      </c>
      <c r="C166" s="17">
        <f t="shared" si="83"/>
        <v>0.81179779748018788</v>
      </c>
      <c r="D166" s="17">
        <f t="shared" si="84"/>
        <v>3.9985960219587934E-3</v>
      </c>
      <c r="E166" s="17">
        <f t="shared" si="94"/>
        <v>2.9977158739914606E-2</v>
      </c>
      <c r="F166" s="17">
        <f t="shared" si="85"/>
        <v>0.99600140397804116</v>
      </c>
      <c r="G166" s="17">
        <f t="shared" si="86"/>
        <v>0.38458029100821473</v>
      </c>
      <c r="H166" s="17">
        <f t="shared" si="87"/>
        <v>0.23650422426429074</v>
      </c>
      <c r="I166" s="17">
        <f t="shared" si="88"/>
        <v>0.2720433244224123</v>
      </c>
      <c r="J166" s="17">
        <f t="shared" si="89"/>
        <v>0.10287356428312332</v>
      </c>
      <c r="K166" s="17">
        <f t="shared" si="90"/>
        <v>2.9857292192227557E-2</v>
      </c>
      <c r="L166" s="17">
        <f t="shared" ref="L166" si="96">B166+C166*K118/F166*(J118-B166)</f>
        <v>4.8954733638840411</v>
      </c>
      <c r="M166" s="17">
        <f t="shared" si="92"/>
        <v>0.1467649113831882</v>
      </c>
      <c r="N166" s="17">
        <f>SUM(M166:$M$167)</f>
        <v>0.14733399452972845</v>
      </c>
      <c r="O166" s="17">
        <f t="shared" si="93"/>
        <v>4.9148752157606301</v>
      </c>
    </row>
    <row r="167" spans="1:15" x14ac:dyDescent="0.25">
      <c r="A167" s="17">
        <v>90</v>
      </c>
      <c r="B167" s="1">
        <v>10</v>
      </c>
      <c r="C167" s="17">
        <f t="shared" si="83"/>
        <v>0.99498079735310019</v>
      </c>
      <c r="D167" s="17">
        <f t="shared" si="84"/>
        <v>0</v>
      </c>
      <c r="E167" s="17">
        <f t="shared" si="94"/>
        <v>1.1986654768704981E-4</v>
      </c>
      <c r="F167" s="17">
        <f t="shared" si="85"/>
        <v>1</v>
      </c>
      <c r="G167" s="17">
        <f t="shared" si="86"/>
        <v>7.0531237703720995E-2</v>
      </c>
      <c r="H167" s="17">
        <f t="shared" si="87"/>
        <v>0.45442960382519859</v>
      </c>
      <c r="I167" s="17">
        <f t="shared" si="88"/>
        <v>1.4404767061748527E-2</v>
      </c>
      <c r="J167" s="17">
        <f t="shared" si="89"/>
        <v>0.46063439140933182</v>
      </c>
      <c r="K167" s="17">
        <f t="shared" si="90"/>
        <v>1.1986654768704981E-4</v>
      </c>
      <c r="L167" s="17">
        <f>P23/C167</f>
        <v>4.7476394166788705</v>
      </c>
      <c r="M167" s="17">
        <f t="shared" si="92"/>
        <v>5.6908314654025515E-4</v>
      </c>
      <c r="N167" s="17">
        <f>SUM(M167:$M$167)</f>
        <v>5.6908314654025515E-4</v>
      </c>
      <c r="O167" s="17">
        <f t="shared" si="93"/>
        <v>4.7476394166788705</v>
      </c>
    </row>
    <row r="168" spans="1:15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</row>
  </sheetData>
  <mergeCells count="39">
    <mergeCell ref="A146:A147"/>
    <mergeCell ref="B146:B147"/>
    <mergeCell ref="C146:F146"/>
    <mergeCell ref="G146:J146"/>
    <mergeCell ref="K146:O146"/>
    <mergeCell ref="A122:A123"/>
    <mergeCell ref="B122:B123"/>
    <mergeCell ref="C122:F122"/>
    <mergeCell ref="G122:J122"/>
    <mergeCell ref="K122:O122"/>
    <mergeCell ref="A98:A99"/>
    <mergeCell ref="B98:B99"/>
    <mergeCell ref="C98:F98"/>
    <mergeCell ref="G98:J98"/>
    <mergeCell ref="K98:O98"/>
    <mergeCell ref="A74:A75"/>
    <mergeCell ref="B74:B75"/>
    <mergeCell ref="C74:F74"/>
    <mergeCell ref="G74:J74"/>
    <mergeCell ref="K74:O74"/>
    <mergeCell ref="A50:A51"/>
    <mergeCell ref="B50:B51"/>
    <mergeCell ref="C50:F50"/>
    <mergeCell ref="G50:J50"/>
    <mergeCell ref="K50:O50"/>
    <mergeCell ref="A2:A3"/>
    <mergeCell ref="B2:B3"/>
    <mergeCell ref="C2:H2"/>
    <mergeCell ref="I2:I3"/>
    <mergeCell ref="J2:P2"/>
    <mergeCell ref="V25:Z25"/>
    <mergeCell ref="AB25:AF25"/>
    <mergeCell ref="AH25:AL25"/>
    <mergeCell ref="AN25:AR25"/>
    <mergeCell ref="A25:A26"/>
    <mergeCell ref="B25:B26"/>
    <mergeCell ref="C25:H25"/>
    <mergeCell ref="J25:N25"/>
    <mergeCell ref="P25:T2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D0E4-23A4-42A1-A00C-201EE7FD5C0A}">
  <dimension ref="A2:AR168"/>
  <sheetViews>
    <sheetView topLeftCell="A82" workbookViewId="0">
      <selection activeCell="C103" sqref="C103"/>
    </sheetView>
  </sheetViews>
  <sheetFormatPr defaultRowHeight="15" x14ac:dyDescent="0.25"/>
  <cols>
    <col min="1" max="1" width="3" bestFit="1" customWidth="1"/>
    <col min="2" max="2" width="2.140625" bestFit="1" customWidth="1"/>
    <col min="3" max="16" width="12" bestFit="1" customWidth="1"/>
    <col min="17" max="20" width="10.5703125" bestFit="1" customWidth="1"/>
    <col min="22" max="32" width="10.5703125" bestFit="1" customWidth="1"/>
    <col min="34" max="38" width="11.5703125" bestFit="1" customWidth="1"/>
    <col min="40" max="44" width="11.5703125" bestFit="1" customWidth="1"/>
  </cols>
  <sheetData>
    <row r="2" spans="1:16" x14ac:dyDescent="0.25">
      <c r="A2" s="23" t="s">
        <v>0</v>
      </c>
      <c r="B2" s="23" t="s">
        <v>1</v>
      </c>
      <c r="C2" s="23" t="s">
        <v>16</v>
      </c>
      <c r="D2" s="23"/>
      <c r="E2" s="23"/>
      <c r="F2" s="23"/>
      <c r="G2" s="23"/>
      <c r="H2" s="23"/>
      <c r="I2" s="23" t="s">
        <v>9</v>
      </c>
      <c r="J2" s="23" t="s">
        <v>17</v>
      </c>
      <c r="K2" s="23"/>
      <c r="L2" s="23"/>
      <c r="M2" s="23"/>
      <c r="N2" s="23"/>
      <c r="O2" s="23"/>
      <c r="P2" s="23"/>
    </row>
    <row r="3" spans="1:16" x14ac:dyDescent="0.25">
      <c r="A3" s="23"/>
      <c r="B3" s="23"/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23"/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18</v>
      </c>
    </row>
    <row r="4" spans="1:16" x14ac:dyDescent="0.25">
      <c r="A4">
        <v>0</v>
      </c>
      <c r="B4">
        <v>1</v>
      </c>
      <c r="C4">
        <v>19</v>
      </c>
      <c r="D4">
        <v>13</v>
      </c>
      <c r="E4">
        <v>92</v>
      </c>
      <c r="F4">
        <v>11</v>
      </c>
      <c r="G4">
        <v>130</v>
      </c>
      <c r="H4">
        <f>SUM(C4:G4)</f>
        <v>265</v>
      </c>
      <c r="I4" s="12">
        <v>3.9769188633515667E-3</v>
      </c>
      <c r="J4" s="13">
        <v>0.50593287099815298</v>
      </c>
      <c r="K4" s="14">
        <v>3.9691200786842566E-3</v>
      </c>
      <c r="L4">
        <v>1</v>
      </c>
      <c r="M4">
        <f>L4-L5</f>
        <v>3.9691200786842185E-3</v>
      </c>
      <c r="N4">
        <f xml:space="preserve"> L5*B4 + M4*J4</f>
        <v>0.99803898823806092</v>
      </c>
      <c r="O4">
        <f>O5+N4</f>
        <v>67.384168400718153</v>
      </c>
      <c r="P4">
        <f>O4/L4</f>
        <v>67.384168400718153</v>
      </c>
    </row>
    <row r="5" spans="1:16" x14ac:dyDescent="0.25">
      <c r="A5">
        <v>1</v>
      </c>
      <c r="B5">
        <v>4</v>
      </c>
      <c r="C5">
        <v>68</v>
      </c>
      <c r="D5">
        <v>477</v>
      </c>
      <c r="E5">
        <v>271</v>
      </c>
      <c r="F5">
        <v>88</v>
      </c>
      <c r="G5">
        <v>601</v>
      </c>
      <c r="H5">
        <f t="shared" ref="H5:H23" si="0">SUM(C5:G5)</f>
        <v>1505</v>
      </c>
      <c r="I5" s="12">
        <v>5.6301672215779428E-3</v>
      </c>
      <c r="J5" s="13">
        <v>1.92646595310964</v>
      </c>
      <c r="K5" s="14">
        <v>2.2260788793060732E-2</v>
      </c>
      <c r="L5">
        <f xml:space="preserve"> L4*(1-K4)</f>
        <v>0.99603087992131578</v>
      </c>
      <c r="M5">
        <f t="shared" ref="M5:M23" si="1">L5-L6</f>
        <v>2.2172433049294837E-2</v>
      </c>
      <c r="N5">
        <f t="shared" ref="N5:N22" si="2" xml:space="preserve"> L6*B5 + M5*J5</f>
        <v>3.9381482248551531</v>
      </c>
      <c r="O5">
        <f t="shared" ref="O5:O22" si="3">O6+N5</f>
        <v>66.386129412480088</v>
      </c>
      <c r="P5">
        <f t="shared" ref="P5:P23" si="4">O5/L5</f>
        <v>66.650673940675858</v>
      </c>
    </row>
    <row r="6" spans="1:16" x14ac:dyDescent="0.25">
      <c r="A6">
        <v>5</v>
      </c>
      <c r="B6">
        <v>5</v>
      </c>
      <c r="C6">
        <v>13</v>
      </c>
      <c r="D6">
        <v>174</v>
      </c>
      <c r="E6">
        <v>113</v>
      </c>
      <c r="F6">
        <v>32</v>
      </c>
      <c r="G6">
        <v>217</v>
      </c>
      <c r="H6">
        <f t="shared" si="0"/>
        <v>549</v>
      </c>
      <c r="I6" s="12">
        <v>1.5948059870585416E-3</v>
      </c>
      <c r="J6" s="13">
        <v>2.4912050223370401</v>
      </c>
      <c r="K6" s="14">
        <v>7.9422526547975464E-3</v>
      </c>
      <c r="L6">
        <f t="shared" ref="L6:L23" si="5" xml:space="preserve"> L5*(1-K5)</f>
        <v>0.97385844687202094</v>
      </c>
      <c r="M6">
        <f t="shared" si="1"/>
        <v>7.7346298350663423E-3</v>
      </c>
      <c r="N6">
        <f t="shared" si="2"/>
        <v>4.8498876338758086</v>
      </c>
      <c r="O6">
        <f t="shared" si="3"/>
        <v>62.447981187624933</v>
      </c>
      <c r="P6">
        <f t="shared" si="4"/>
        <v>64.124289713976779</v>
      </c>
    </row>
    <row r="7" spans="1:16" x14ac:dyDescent="0.25">
      <c r="A7">
        <v>10</v>
      </c>
      <c r="B7">
        <v>5</v>
      </c>
      <c r="C7">
        <v>21</v>
      </c>
      <c r="D7">
        <v>97</v>
      </c>
      <c r="E7">
        <v>66</v>
      </c>
      <c r="F7">
        <v>59</v>
      </c>
      <c r="G7">
        <v>144</v>
      </c>
      <c r="H7">
        <f t="shared" si="0"/>
        <v>387</v>
      </c>
      <c r="I7" s="12">
        <v>1.0889491359455919E-3</v>
      </c>
      <c r="J7" s="13">
        <v>2.1006700529557998</v>
      </c>
      <c r="K7" s="14">
        <v>5.4276095070222331E-3</v>
      </c>
      <c r="L7">
        <f t="shared" si="5"/>
        <v>0.9661238170369546</v>
      </c>
      <c r="M7">
        <f t="shared" si="1"/>
        <v>5.2437428143103926E-3</v>
      </c>
      <c r="N7">
        <f t="shared" si="2"/>
        <v>4.8154157446086456</v>
      </c>
      <c r="O7">
        <f t="shared" si="3"/>
        <v>57.598093553749123</v>
      </c>
      <c r="P7">
        <f t="shared" si="4"/>
        <v>59.617714145997475</v>
      </c>
    </row>
    <row r="8" spans="1:16" x14ac:dyDescent="0.25">
      <c r="A8">
        <v>15</v>
      </c>
      <c r="B8">
        <v>5</v>
      </c>
      <c r="C8">
        <v>30</v>
      </c>
      <c r="D8">
        <v>73</v>
      </c>
      <c r="E8">
        <v>100</v>
      </c>
      <c r="F8">
        <v>155</v>
      </c>
      <c r="G8">
        <v>95</v>
      </c>
      <c r="H8">
        <f t="shared" si="0"/>
        <v>453</v>
      </c>
      <c r="I8" s="12">
        <v>1.194686414595745E-3</v>
      </c>
      <c r="J8" s="13">
        <v>2.48406003539474</v>
      </c>
      <c r="K8" s="14">
        <v>5.9555311797745694E-3</v>
      </c>
      <c r="L8">
        <f t="shared" si="5"/>
        <v>0.96088007422264421</v>
      </c>
      <c r="M8">
        <f t="shared" si="1"/>
        <v>5.7225512420570057E-3</v>
      </c>
      <c r="N8">
        <f t="shared" si="2"/>
        <v>4.7900027757438286</v>
      </c>
      <c r="O8">
        <f t="shared" si="3"/>
        <v>52.78267780914048</v>
      </c>
      <c r="P8">
        <f t="shared" si="4"/>
        <v>54.931597839451378</v>
      </c>
    </row>
    <row r="9" spans="1:16" x14ac:dyDescent="0.25">
      <c r="A9">
        <v>20</v>
      </c>
      <c r="B9">
        <v>5</v>
      </c>
      <c r="C9">
        <v>39</v>
      </c>
      <c r="D9">
        <v>79</v>
      </c>
      <c r="E9">
        <v>129</v>
      </c>
      <c r="F9">
        <v>157</v>
      </c>
      <c r="G9">
        <v>111</v>
      </c>
      <c r="H9">
        <f t="shared" si="0"/>
        <v>515</v>
      </c>
      <c r="I9" s="12">
        <v>1.2689917552496835E-3</v>
      </c>
      <c r="J9" s="13">
        <v>2.3357615462338299</v>
      </c>
      <c r="K9" s="14">
        <v>6.3235794079269311E-3</v>
      </c>
      <c r="L9">
        <f t="shared" si="5"/>
        <v>0.9551575229805872</v>
      </c>
      <c r="M9">
        <f t="shared" si="1"/>
        <v>6.0400144436465464E-3</v>
      </c>
      <c r="N9">
        <f t="shared" si="2"/>
        <v>4.7596955761608699</v>
      </c>
      <c r="O9">
        <f t="shared" si="3"/>
        <v>47.992675033396651</v>
      </c>
      <c r="P9">
        <f t="shared" si="4"/>
        <v>50.245822158877623</v>
      </c>
    </row>
    <row r="10" spans="1:16" x14ac:dyDescent="0.25">
      <c r="A10">
        <v>25</v>
      </c>
      <c r="B10">
        <v>5</v>
      </c>
      <c r="C10">
        <v>80</v>
      </c>
      <c r="D10">
        <v>88</v>
      </c>
      <c r="E10">
        <v>182</v>
      </c>
      <c r="F10">
        <v>163</v>
      </c>
      <c r="G10">
        <v>130</v>
      </c>
      <c r="H10">
        <f t="shared" si="0"/>
        <v>643</v>
      </c>
      <c r="I10" s="12">
        <v>1.6321681818585649E-3</v>
      </c>
      <c r="J10" s="13">
        <v>2.4142248731571101</v>
      </c>
      <c r="K10" s="14">
        <v>8.1265434835583895E-3</v>
      </c>
      <c r="L10">
        <f t="shared" si="5"/>
        <v>0.94911750853694066</v>
      </c>
      <c r="M10">
        <f t="shared" si="1"/>
        <v>7.7130447041320327E-3</v>
      </c>
      <c r="N10">
        <f t="shared" si="2"/>
        <v>4.7256433435365315</v>
      </c>
      <c r="O10">
        <f t="shared" si="3"/>
        <v>43.232979457235778</v>
      </c>
      <c r="P10">
        <f t="shared" si="4"/>
        <v>45.550713234527912</v>
      </c>
    </row>
    <row r="11" spans="1:16" x14ac:dyDescent="0.25">
      <c r="A11">
        <v>30</v>
      </c>
      <c r="B11">
        <v>5</v>
      </c>
      <c r="C11">
        <v>142</v>
      </c>
      <c r="D11">
        <v>120</v>
      </c>
      <c r="E11">
        <v>288</v>
      </c>
      <c r="F11">
        <v>165</v>
      </c>
      <c r="G11">
        <v>178</v>
      </c>
      <c r="H11">
        <f t="shared" si="0"/>
        <v>893</v>
      </c>
      <c r="I11" s="12">
        <v>2.2211803098459476E-3</v>
      </c>
      <c r="J11" s="13">
        <v>2.4312426109140701</v>
      </c>
      <c r="K11" s="14">
        <v>1.1042894401121607E-2</v>
      </c>
      <c r="L11">
        <f t="shared" si="5"/>
        <v>0.94140446383280862</v>
      </c>
      <c r="M11">
        <f t="shared" si="1"/>
        <v>1.0395830082850166E-2</v>
      </c>
      <c r="N11">
        <f t="shared" si="2"/>
        <v>4.6803179538230397</v>
      </c>
      <c r="O11">
        <f t="shared" si="3"/>
        <v>38.507336113699246</v>
      </c>
      <c r="P11">
        <f t="shared" si="4"/>
        <v>40.9041358874819</v>
      </c>
    </row>
    <row r="12" spans="1:16" x14ac:dyDescent="0.25">
      <c r="A12">
        <v>35</v>
      </c>
      <c r="B12">
        <v>5</v>
      </c>
      <c r="C12">
        <v>239</v>
      </c>
      <c r="D12">
        <v>114</v>
      </c>
      <c r="E12">
        <v>455</v>
      </c>
      <c r="F12">
        <v>177</v>
      </c>
      <c r="G12">
        <v>265</v>
      </c>
      <c r="H12">
        <f t="shared" si="0"/>
        <v>1250</v>
      </c>
      <c r="I12" s="12">
        <v>3.1589149000961574E-3</v>
      </c>
      <c r="J12" s="13">
        <v>2.40430302668836</v>
      </c>
      <c r="K12" s="14">
        <v>1.5666118814402111E-2</v>
      </c>
      <c r="L12">
        <f t="shared" si="5"/>
        <v>0.93100863374995846</v>
      </c>
      <c r="M12">
        <f t="shared" si="1"/>
        <v>1.4585291873561057E-2</v>
      </c>
      <c r="N12">
        <f t="shared" si="2"/>
        <v>4.6171841707787227</v>
      </c>
      <c r="O12">
        <f t="shared" si="3"/>
        <v>33.827018159876204</v>
      </c>
      <c r="P12">
        <f t="shared" si="4"/>
        <v>36.333731969408511</v>
      </c>
    </row>
    <row r="13" spans="1:16" x14ac:dyDescent="0.25">
      <c r="A13">
        <v>40</v>
      </c>
      <c r="B13">
        <v>5</v>
      </c>
      <c r="C13">
        <v>320</v>
      </c>
      <c r="D13">
        <v>147</v>
      </c>
      <c r="E13">
        <v>773</v>
      </c>
      <c r="F13">
        <v>155</v>
      </c>
      <c r="G13">
        <v>470</v>
      </c>
      <c r="H13">
        <f t="shared" si="0"/>
        <v>1865</v>
      </c>
      <c r="I13" s="12">
        <v>5.0212764811755984E-3</v>
      </c>
      <c r="J13" s="13">
        <v>2.5246654821560899</v>
      </c>
      <c r="K13" s="14">
        <v>2.479815769734444E-2</v>
      </c>
      <c r="L13">
        <f t="shared" si="5"/>
        <v>0.9164233418763974</v>
      </c>
      <c r="M13">
        <f t="shared" si="1"/>
        <v>2.2725610549378272E-2</v>
      </c>
      <c r="N13">
        <f t="shared" si="2"/>
        <v>4.5258632211500327</v>
      </c>
      <c r="O13">
        <f t="shared" si="3"/>
        <v>29.209833989097483</v>
      </c>
      <c r="P13">
        <f t="shared" si="4"/>
        <v>31.873734173214849</v>
      </c>
    </row>
    <row r="14" spans="1:16" x14ac:dyDescent="0.25">
      <c r="A14">
        <v>45</v>
      </c>
      <c r="B14">
        <v>5</v>
      </c>
      <c r="C14">
        <v>492</v>
      </c>
      <c r="D14">
        <v>121</v>
      </c>
      <c r="E14">
        <v>1056</v>
      </c>
      <c r="F14">
        <v>138</v>
      </c>
      <c r="G14">
        <v>598</v>
      </c>
      <c r="H14">
        <f t="shared" si="0"/>
        <v>2405</v>
      </c>
      <c r="I14" s="12">
        <v>7.2414675639462236E-3</v>
      </c>
      <c r="J14" s="13">
        <v>2.4141459261996401</v>
      </c>
      <c r="K14" s="14">
        <v>3.5541804089124981E-2</v>
      </c>
      <c r="L14">
        <f t="shared" si="5"/>
        <v>0.89369773132701913</v>
      </c>
      <c r="M14">
        <f t="shared" si="1"/>
        <v>3.1763629681720418E-2</v>
      </c>
      <c r="N14">
        <f t="shared" si="2"/>
        <v>4.3863525454239332</v>
      </c>
      <c r="O14">
        <f t="shared" si="3"/>
        <v>24.68397076794745</v>
      </c>
      <c r="P14">
        <f t="shared" si="4"/>
        <v>27.620044118602745</v>
      </c>
    </row>
    <row r="15" spans="1:16" x14ac:dyDescent="0.25">
      <c r="A15">
        <v>50</v>
      </c>
      <c r="B15">
        <v>5</v>
      </c>
      <c r="C15">
        <v>697</v>
      </c>
      <c r="D15">
        <v>128</v>
      </c>
      <c r="E15">
        <v>1485</v>
      </c>
      <c r="F15">
        <v>136</v>
      </c>
      <c r="G15">
        <v>918</v>
      </c>
      <c r="H15">
        <f t="shared" si="0"/>
        <v>3364</v>
      </c>
      <c r="I15" s="12">
        <v>1.1171273488648572E-2</v>
      </c>
      <c r="J15" s="13">
        <v>2.4125974401699999</v>
      </c>
      <c r="K15" s="14">
        <v>5.4287218116220635E-2</v>
      </c>
      <c r="L15">
        <f t="shared" si="5"/>
        <v>0.86193410164529871</v>
      </c>
      <c r="M15">
        <f t="shared" si="1"/>
        <v>4.6792004577826951E-2</v>
      </c>
      <c r="N15">
        <f t="shared" si="2"/>
        <v>4.1886007558022467</v>
      </c>
      <c r="O15">
        <f t="shared" si="3"/>
        <v>20.297618222523518</v>
      </c>
      <c r="P15">
        <f t="shared" si="4"/>
        <v>23.54892118060825</v>
      </c>
    </row>
    <row r="16" spans="1:16" x14ac:dyDescent="0.25">
      <c r="A16">
        <v>55</v>
      </c>
      <c r="B16">
        <v>5</v>
      </c>
      <c r="C16">
        <v>958</v>
      </c>
      <c r="D16">
        <v>165</v>
      </c>
      <c r="E16">
        <v>1928</v>
      </c>
      <c r="F16">
        <v>140</v>
      </c>
      <c r="G16">
        <v>1217</v>
      </c>
      <c r="H16">
        <f t="shared" si="0"/>
        <v>4408</v>
      </c>
      <c r="I16" s="12">
        <v>1.6889341859743365E-2</v>
      </c>
      <c r="J16" s="13">
        <v>2.3422512666181401</v>
      </c>
      <c r="K16" s="14">
        <v>8.0818938919198099E-2</v>
      </c>
      <c r="L16">
        <f t="shared" si="5"/>
        <v>0.81514209706747176</v>
      </c>
      <c r="M16">
        <f t="shared" si="1"/>
        <v>6.5878919353363097E-2</v>
      </c>
      <c r="N16">
        <f t="shared" si="2"/>
        <v>3.9006208708693926</v>
      </c>
      <c r="O16">
        <f t="shared" si="3"/>
        <v>16.109017466721269</v>
      </c>
      <c r="P16">
        <f t="shared" si="4"/>
        <v>19.762220016208875</v>
      </c>
    </row>
    <row r="17" spans="1:44" x14ac:dyDescent="0.25">
      <c r="A17">
        <v>60</v>
      </c>
      <c r="B17">
        <v>5</v>
      </c>
      <c r="C17">
        <v>1125</v>
      </c>
      <c r="D17">
        <v>200</v>
      </c>
      <c r="E17">
        <v>2340</v>
      </c>
      <c r="F17">
        <v>144</v>
      </c>
      <c r="G17">
        <v>1553</v>
      </c>
      <c r="H17">
        <f t="shared" si="0"/>
        <v>5362</v>
      </c>
      <c r="I17" s="12">
        <v>2.5017204577000688E-2</v>
      </c>
      <c r="J17" s="13">
        <v>2.40337891149764</v>
      </c>
      <c r="K17" s="14">
        <v>0.11745605401018221</v>
      </c>
      <c r="L17">
        <f t="shared" si="5"/>
        <v>0.74926317771410866</v>
      </c>
      <c r="M17">
        <f t="shared" si="1"/>
        <v>8.8005496269429107E-2</v>
      </c>
      <c r="N17">
        <f t="shared" si="2"/>
        <v>3.5177989610532276</v>
      </c>
      <c r="O17">
        <f t="shared" si="3"/>
        <v>12.208396595851877</v>
      </c>
      <c r="P17">
        <f t="shared" si="4"/>
        <v>16.29386970956973</v>
      </c>
    </row>
    <row r="18" spans="1:44" x14ac:dyDescent="0.25">
      <c r="A18">
        <v>65</v>
      </c>
      <c r="B18">
        <v>5</v>
      </c>
      <c r="C18">
        <v>1263</v>
      </c>
      <c r="D18">
        <v>219</v>
      </c>
      <c r="E18">
        <v>2749</v>
      </c>
      <c r="F18">
        <v>170</v>
      </c>
      <c r="G18">
        <v>2031</v>
      </c>
      <c r="H18">
        <f t="shared" si="0"/>
        <v>6432</v>
      </c>
      <c r="I18" s="12">
        <v>3.7188541627519056E-2</v>
      </c>
      <c r="J18" s="13">
        <v>2.3765648804398198</v>
      </c>
      <c r="K18" s="14">
        <v>0.16941435156425777</v>
      </c>
      <c r="L18">
        <f t="shared" si="5"/>
        <v>0.66125768144467956</v>
      </c>
      <c r="M18">
        <f t="shared" si="1"/>
        <v>0.11202654131883494</v>
      </c>
      <c r="N18">
        <f t="shared" si="2"/>
        <v>3.0123940444047066</v>
      </c>
      <c r="O18">
        <f t="shared" si="3"/>
        <v>8.6905976347986496</v>
      </c>
      <c r="P18">
        <f t="shared" si="4"/>
        <v>13.142528062300778</v>
      </c>
    </row>
    <row r="19" spans="1:44" x14ac:dyDescent="0.25">
      <c r="A19">
        <v>70</v>
      </c>
      <c r="B19">
        <v>5</v>
      </c>
      <c r="C19">
        <v>1348</v>
      </c>
      <c r="D19">
        <v>225</v>
      </c>
      <c r="E19">
        <v>3121</v>
      </c>
      <c r="F19">
        <v>185</v>
      </c>
      <c r="G19">
        <v>2723</v>
      </c>
      <c r="H19">
        <f t="shared" si="0"/>
        <v>7602</v>
      </c>
      <c r="I19" s="12">
        <v>5.5637892610523772E-2</v>
      </c>
      <c r="J19" s="13">
        <v>2.4045894172533702</v>
      </c>
      <c r="K19" s="14">
        <v>0.24308693741941717</v>
      </c>
      <c r="L19">
        <f t="shared" si="5"/>
        <v>0.54923114012584462</v>
      </c>
      <c r="M19">
        <f t="shared" si="1"/>
        <v>0.13351091578856628</v>
      </c>
      <c r="N19">
        <f t="shared" si="2"/>
        <v>2.3996400568793841</v>
      </c>
      <c r="O19">
        <f t="shared" si="3"/>
        <v>5.6782035903939434</v>
      </c>
      <c r="P19">
        <f t="shared" si="4"/>
        <v>10.338458939332726</v>
      </c>
    </row>
    <row r="20" spans="1:44" x14ac:dyDescent="0.25">
      <c r="A20">
        <v>75</v>
      </c>
      <c r="B20">
        <v>5</v>
      </c>
      <c r="C20">
        <v>1389</v>
      </c>
      <c r="D20">
        <v>290</v>
      </c>
      <c r="E20">
        <v>3357</v>
      </c>
      <c r="F20">
        <v>213</v>
      </c>
      <c r="G20">
        <v>3172</v>
      </c>
      <c r="H20">
        <f t="shared" si="0"/>
        <v>8421</v>
      </c>
      <c r="I20" s="12">
        <v>8.7897750105683972E-2</v>
      </c>
      <c r="J20" s="13">
        <v>2.41728688731355</v>
      </c>
      <c r="K20" s="14">
        <v>0.35817725789143284</v>
      </c>
      <c r="L20">
        <f t="shared" si="5"/>
        <v>0.41572022433727834</v>
      </c>
      <c r="M20">
        <f t="shared" si="1"/>
        <v>0.14890153000313766</v>
      </c>
      <c r="N20">
        <f t="shared" si="2"/>
        <v>1.6940311876482133</v>
      </c>
      <c r="O20">
        <f t="shared" si="3"/>
        <v>3.2785635335145593</v>
      </c>
      <c r="P20">
        <f t="shared" si="4"/>
        <v>7.8864662856879075</v>
      </c>
    </row>
    <row r="21" spans="1:44" x14ac:dyDescent="0.25">
      <c r="A21">
        <v>80</v>
      </c>
      <c r="B21">
        <v>5</v>
      </c>
      <c r="C21">
        <v>1318</v>
      </c>
      <c r="D21">
        <v>306</v>
      </c>
      <c r="E21">
        <v>3469</v>
      </c>
      <c r="F21">
        <v>226</v>
      </c>
      <c r="G21">
        <v>3869</v>
      </c>
      <c r="H21">
        <f t="shared" si="0"/>
        <v>9188</v>
      </c>
      <c r="I21" s="12">
        <v>0.14006097560975611</v>
      </c>
      <c r="J21" s="13">
        <v>2.4460897992919199</v>
      </c>
      <c r="K21" s="14">
        <v>0.51580117186507723</v>
      </c>
      <c r="L21">
        <f t="shared" si="5"/>
        <v>0.26681869433414068</v>
      </c>
      <c r="M21">
        <f t="shared" si="1"/>
        <v>0.13762539521305961</v>
      </c>
      <c r="N21">
        <f t="shared" si="2"/>
        <v>0.98261057095958959</v>
      </c>
      <c r="O21">
        <f t="shared" si="3"/>
        <v>1.5845323458663461</v>
      </c>
      <c r="P21">
        <f t="shared" si="4"/>
        <v>5.938610672766484</v>
      </c>
    </row>
    <row r="22" spans="1:44" x14ac:dyDescent="0.25">
      <c r="A22">
        <v>85</v>
      </c>
      <c r="B22">
        <v>5</v>
      </c>
      <c r="C22">
        <v>960</v>
      </c>
      <c r="D22">
        <v>233</v>
      </c>
      <c r="E22">
        <v>2731</v>
      </c>
      <c r="F22">
        <v>253</v>
      </c>
      <c r="G22">
        <v>3281</v>
      </c>
      <c r="H22">
        <f t="shared" si="0"/>
        <v>7458</v>
      </c>
      <c r="I22" s="12">
        <v>0.22085017545418203</v>
      </c>
      <c r="J22" s="13">
        <v>2.46850242021091</v>
      </c>
      <c r="K22" s="14">
        <v>0.70827005931569009</v>
      </c>
      <c r="L22">
        <f t="shared" si="5"/>
        <v>0.12919329912108107</v>
      </c>
      <c r="M22">
        <f t="shared" si="1"/>
        <v>9.1503745631677791E-2</v>
      </c>
      <c r="N22">
        <f t="shared" si="2"/>
        <v>0.41432498499717652</v>
      </c>
      <c r="O22">
        <f t="shared" si="3"/>
        <v>0.60192177490675647</v>
      </c>
      <c r="P22">
        <f t="shared" si="4"/>
        <v>4.6590789073559469</v>
      </c>
    </row>
    <row r="23" spans="1:44" x14ac:dyDescent="0.25">
      <c r="A23">
        <v>90</v>
      </c>
      <c r="B23" s="1" t="s">
        <v>2</v>
      </c>
      <c r="C23">
        <v>809</v>
      </c>
      <c r="D23">
        <v>240</v>
      </c>
      <c r="E23">
        <v>2717</v>
      </c>
      <c r="F23">
        <v>273</v>
      </c>
      <c r="G23">
        <v>3931</v>
      </c>
      <c r="H23">
        <f t="shared" si="0"/>
        <v>7970</v>
      </c>
      <c r="I23" s="12">
        <v>0.40938166311300639</v>
      </c>
      <c r="J23" s="13">
        <v>4.9774213950909303</v>
      </c>
      <c r="K23">
        <v>1</v>
      </c>
      <c r="L23">
        <f t="shared" si="5"/>
        <v>3.7689553489403289E-2</v>
      </c>
      <c r="M23">
        <f t="shared" si="1"/>
        <v>3.7689553489403289E-2</v>
      </c>
      <c r="N23">
        <f xml:space="preserve"> M23*J23</f>
        <v>0.18759678990957995</v>
      </c>
      <c r="O23">
        <f>N23</f>
        <v>0.18759678990957995</v>
      </c>
      <c r="P23">
        <f t="shared" si="4"/>
        <v>4.9774213950909303</v>
      </c>
    </row>
    <row r="24" spans="1:44" x14ac:dyDescent="0.25">
      <c r="I24" s="6"/>
      <c r="J24" s="6"/>
    </row>
    <row r="25" spans="1:44" x14ac:dyDescent="0.25">
      <c r="A25" s="23" t="s">
        <v>0</v>
      </c>
      <c r="B25" s="23" t="s">
        <v>1</v>
      </c>
      <c r="C25" s="23" t="s">
        <v>19</v>
      </c>
      <c r="D25" s="23"/>
      <c r="E25" s="23"/>
      <c r="F25" s="23"/>
      <c r="G25" s="23"/>
      <c r="H25" s="23"/>
      <c r="J25" s="23" t="s">
        <v>20</v>
      </c>
      <c r="K25" s="23"/>
      <c r="L25" s="23"/>
      <c r="M25" s="23"/>
      <c r="N25" s="23"/>
      <c r="O25" s="22"/>
      <c r="P25" s="23" t="s">
        <v>12</v>
      </c>
      <c r="Q25" s="23"/>
      <c r="R25" s="23"/>
      <c r="S25" s="23"/>
      <c r="T25" s="23"/>
      <c r="U25" s="17"/>
      <c r="V25" s="23" t="s">
        <v>13</v>
      </c>
      <c r="W25" s="23"/>
      <c r="X25" s="23"/>
      <c r="Y25" s="23"/>
      <c r="Z25" s="23"/>
      <c r="AA25" s="17"/>
      <c r="AB25" s="23" t="s">
        <v>23</v>
      </c>
      <c r="AC25" s="23"/>
      <c r="AD25" s="23"/>
      <c r="AE25" s="23"/>
      <c r="AF25" s="23"/>
      <c r="AG25" s="17"/>
      <c r="AH25" s="23" t="s">
        <v>15</v>
      </c>
      <c r="AI25" s="23"/>
      <c r="AJ25" s="23"/>
      <c r="AK25" s="23"/>
      <c r="AL25" s="23"/>
      <c r="AM25" s="17"/>
      <c r="AN25" s="23" t="s">
        <v>18</v>
      </c>
      <c r="AO25" s="23"/>
      <c r="AP25" s="23"/>
      <c r="AQ25" s="23"/>
      <c r="AR25" s="23"/>
    </row>
    <row r="26" spans="1:44" x14ac:dyDescent="0.25">
      <c r="A26" s="23"/>
      <c r="B26" s="23"/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8</v>
      </c>
      <c r="J26" s="3" t="s">
        <v>3</v>
      </c>
      <c r="K26" s="3" t="s">
        <v>4</v>
      </c>
      <c r="L26" s="3" t="s">
        <v>5</v>
      </c>
      <c r="M26" s="3" t="s">
        <v>6</v>
      </c>
      <c r="N26" s="3" t="s">
        <v>7</v>
      </c>
      <c r="O26" s="3"/>
      <c r="P26" s="3" t="s">
        <v>3</v>
      </c>
      <c r="Q26" s="3" t="s">
        <v>4</v>
      </c>
      <c r="R26" s="3" t="s">
        <v>5</v>
      </c>
      <c r="S26" s="3" t="s">
        <v>6</v>
      </c>
      <c r="T26" s="3" t="s">
        <v>7</v>
      </c>
      <c r="U26" s="17"/>
      <c r="V26" s="3" t="s">
        <v>3</v>
      </c>
      <c r="W26" s="3" t="s">
        <v>4</v>
      </c>
      <c r="X26" s="3" t="s">
        <v>5</v>
      </c>
      <c r="Y26" s="3" t="s">
        <v>6</v>
      </c>
      <c r="Z26" s="3" t="s">
        <v>7</v>
      </c>
      <c r="AA26" s="3" t="s">
        <v>8</v>
      </c>
      <c r="AB26" s="3" t="s">
        <v>3</v>
      </c>
      <c r="AC26" s="3" t="s">
        <v>4</v>
      </c>
      <c r="AD26" s="3" t="s">
        <v>5</v>
      </c>
      <c r="AE26" s="3" t="s">
        <v>6</v>
      </c>
      <c r="AF26" s="3" t="s">
        <v>7</v>
      </c>
      <c r="AG26" s="17"/>
      <c r="AH26" s="3" t="s">
        <v>3</v>
      </c>
      <c r="AI26" s="3" t="s">
        <v>4</v>
      </c>
      <c r="AJ26" s="3" t="s">
        <v>5</v>
      </c>
      <c r="AK26" s="3" t="s">
        <v>6</v>
      </c>
      <c r="AL26" s="3" t="s">
        <v>7</v>
      </c>
      <c r="AM26" s="17"/>
      <c r="AN26" s="3" t="s">
        <v>3</v>
      </c>
      <c r="AO26" s="3" t="s">
        <v>4</v>
      </c>
      <c r="AP26" s="3" t="s">
        <v>5</v>
      </c>
      <c r="AQ26" s="3" t="s">
        <v>6</v>
      </c>
      <c r="AR26" s="3" t="s">
        <v>7</v>
      </c>
    </row>
    <row r="27" spans="1:44" x14ac:dyDescent="0.25">
      <c r="A27">
        <v>0</v>
      </c>
      <c r="B27">
        <v>1</v>
      </c>
      <c r="C27">
        <f xml:space="preserve"> K4 * C4/H4</f>
        <v>2.8457842073585237E-4</v>
      </c>
      <c r="D27">
        <f xml:space="preserve"> K4 * D4/H4</f>
        <v>1.9471155102979373E-4</v>
      </c>
      <c r="E27">
        <f xml:space="preserve"> K4 * E4/H4</f>
        <v>1.3779586688262323E-3</v>
      </c>
      <c r="F27">
        <f xml:space="preserve"> K4 * F4/H4</f>
        <v>1.6475592779444082E-4</v>
      </c>
      <c r="G27">
        <f xml:space="preserve"> K4 * G4/H4</f>
        <v>1.9471155102979373E-3</v>
      </c>
      <c r="H27">
        <f>SUM(C27:G27)</f>
        <v>3.9691200786842566E-3</v>
      </c>
      <c r="J27" s="21">
        <f t="shared" ref="J27:J46" si="6">1-(1-K4)^(C27/K4)</f>
        <v>2.8510403268733331E-4</v>
      </c>
      <c r="K27" s="21">
        <f t="shared" ref="K27:K46" si="7">1-(1-K4)^(D27/K4)</f>
        <v>1.9507996276535433E-4</v>
      </c>
      <c r="L27" s="21">
        <f t="shared" ref="L27:L46" si="8">1-(1-K4)^(E27/K4)</f>
        <v>1.3797478397248319E-3</v>
      </c>
      <c r="M27" s="21">
        <f>1-(1-K4)^(F27/K4)</f>
        <v>1.6507013801758674E-4</v>
      </c>
      <c r="N27" s="21">
        <f>1-(1-K4)^(G27/K4)</f>
        <v>1.9490879895954771E-3</v>
      </c>
      <c r="O27" s="20"/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17"/>
      <c r="V27" s="21">
        <f>P27-P28</f>
        <v>2.8510403268733331E-4</v>
      </c>
      <c r="W27" s="21">
        <f>Q27-Q28</f>
        <v>1.9507996276535433E-4</v>
      </c>
      <c r="X27" s="21">
        <f>R27-R28</f>
        <v>1.3797478397248319E-3</v>
      </c>
      <c r="Y27" s="21">
        <f>S27-S28</f>
        <v>1.6507013801758674E-4</v>
      </c>
      <c r="Z27" s="21">
        <f>T27-T28</f>
        <v>1.9490879895954771E-3</v>
      </c>
      <c r="AA27" s="21">
        <f>SUM(V27:Z27)</f>
        <v>3.9740899627905835E-3</v>
      </c>
      <c r="AB27" s="21">
        <f>P28*B27+V27*J4</f>
        <v>0.99985913946910332</v>
      </c>
      <c r="AC27" s="21">
        <f>Q28*B27+W27*J4</f>
        <v>0.9999036174028707</v>
      </c>
      <c r="AD27" s="21">
        <f>R28*B27+X27*J4</f>
        <v>0.99931831194608067</v>
      </c>
      <c r="AE27" s="21">
        <f>S28*B27+Y27*J4</f>
        <v>0.99991844427082566</v>
      </c>
      <c r="AF27" s="21">
        <f>T28*B27+Z27*J4</f>
        <v>0.99903701969280856</v>
      </c>
      <c r="AG27" s="17"/>
      <c r="AH27" s="21">
        <f t="shared" ref="AH27:AL44" si="9">AH28+AB27</f>
        <v>87.183402580804639</v>
      </c>
      <c r="AI27" s="21">
        <f t="shared" si="9"/>
        <v>91.900293689852731</v>
      </c>
      <c r="AJ27" s="21">
        <f t="shared" si="9"/>
        <v>79.629894256082935</v>
      </c>
      <c r="AK27" s="21">
        <f t="shared" si="9"/>
        <v>92.569414968448953</v>
      </c>
      <c r="AL27" s="21">
        <f t="shared" si="9"/>
        <v>80.806055667301024</v>
      </c>
      <c r="AM27" s="17"/>
      <c r="AN27" s="21">
        <f>AH27/P27</f>
        <v>87.183402580804639</v>
      </c>
      <c r="AO27" s="21">
        <f>AI27/Q27</f>
        <v>91.900293689852731</v>
      </c>
      <c r="AP27" s="21">
        <f>AJ27/R27</f>
        <v>79.629894256082935</v>
      </c>
      <c r="AQ27" s="21">
        <f>AK27/S27</f>
        <v>92.569414968448953</v>
      </c>
      <c r="AR27" s="21">
        <f>AL27/T27</f>
        <v>80.806055667301024</v>
      </c>
    </row>
    <row r="28" spans="1:44" x14ac:dyDescent="0.25">
      <c r="A28">
        <v>1</v>
      </c>
      <c r="B28">
        <v>4</v>
      </c>
      <c r="C28">
        <f t="shared" ref="C28:C46" si="10" xml:space="preserve"> K5 * C5/H5</f>
        <v>1.0058030816798205E-3</v>
      </c>
      <c r="D28">
        <f t="shared" ref="D28:D46" si="11" xml:space="preserve"> K5 * D5/H5</f>
        <v>7.0554127935481522E-3</v>
      </c>
      <c r="E28">
        <f t="shared" ref="E28:E46" si="12" xml:space="preserve"> K5 * E5/H5</f>
        <v>4.0084211049298728E-3</v>
      </c>
      <c r="F28">
        <f t="shared" ref="F28:F46" si="13" xml:space="preserve"> K5 * F5/H5</f>
        <v>1.301627517468003E-3</v>
      </c>
      <c r="G28">
        <f t="shared" ref="G28:G46" si="14" xml:space="preserve"> K5 * G5/H5</f>
        <v>8.8895242954348842E-3</v>
      </c>
      <c r="H28">
        <f t="shared" ref="H28:H45" si="15">SUM(C28:G28)</f>
        <v>2.2260788793060732E-2</v>
      </c>
      <c r="J28" s="21">
        <f t="shared" si="6"/>
        <v>1.0166498912267397E-3</v>
      </c>
      <c r="K28" s="21">
        <f t="shared" si="7"/>
        <v>7.1097329616681693E-3</v>
      </c>
      <c r="L28" s="21">
        <f t="shared" si="8"/>
        <v>4.0455045917449084E-3</v>
      </c>
      <c r="M28" s="21">
        <f t="shared" ref="M28:M46" si="16">1-(1-K5)^(F28/K5)</f>
        <v>1.3154678165377964E-3</v>
      </c>
      <c r="N28" s="21">
        <f t="shared" ref="N28:N46" si="17">1-(1-K5)^(G28/K5)</f>
        <v>8.9496726647479985E-3</v>
      </c>
      <c r="O28" s="20"/>
      <c r="P28" s="21">
        <f xml:space="preserve"> P27*(1-J27)</f>
        <v>0.99971489596731267</v>
      </c>
      <c r="Q28" s="21">
        <f xml:space="preserve"> Q27*(1-K27)</f>
        <v>0.99980492003723465</v>
      </c>
      <c r="R28" s="21">
        <f xml:space="preserve"> R27*(1-L27)</f>
        <v>0.99862025216027517</v>
      </c>
      <c r="S28" s="21">
        <f xml:space="preserve"> S27*(1-M27)</f>
        <v>0.99983492986198241</v>
      </c>
      <c r="T28" s="21">
        <f xml:space="preserve"> T27*(1-N27)</f>
        <v>0.99805091201040452</v>
      </c>
      <c r="U28" s="17"/>
      <c r="V28" s="21">
        <f t="shared" ref="V28:Z46" si="18">P28-P29</f>
        <v>1.0163600402429696E-3</v>
      </c>
      <c r="W28" s="21">
        <f t="shared" si="18"/>
        <v>7.1083459952266947E-3</v>
      </c>
      <c r="X28" s="21">
        <f t="shared" si="18"/>
        <v>4.0399228155238998E-3</v>
      </c>
      <c r="Y28" s="21">
        <f t="shared" si="18"/>
        <v>1.315250672083712E-3</v>
      </c>
      <c r="Z28" s="21">
        <f t="shared" si="18"/>
        <v>8.9322289652463693E-3</v>
      </c>
      <c r="AA28" s="21">
        <f t="shared" ref="AA28:AA46" si="19">SUM(V28:Z28)</f>
        <v>2.2412108488323645E-2</v>
      </c>
      <c r="AB28" s="21">
        <f t="shared" ref="AB28:AB45" si="20">P29*B28+V28*J5</f>
        <v>3.9967521267219079</v>
      </c>
      <c r="AC28" s="21">
        <f t="shared" ref="AC28:AC45" si="21">Q29*B28+W28*J5</f>
        <v>3.9844802827107593</v>
      </c>
      <c r="AD28" s="21">
        <f t="shared" ref="AD28:AD44" si="22">R29*B28+X28*J5</f>
        <v>3.9861040911363026</v>
      </c>
      <c r="AE28" s="21">
        <f t="shared" ref="AE28:AE45" si="23">S29*B28+Y28*J5</f>
        <v>3.9966125023991688</v>
      </c>
      <c r="AF28" s="21">
        <f t="shared" ref="AF28:AF45" si="24">T29*B28+Z28*J5</f>
        <v>3.9736823671675596</v>
      </c>
      <c r="AG28" s="17"/>
      <c r="AH28" s="21">
        <f t="shared" si="9"/>
        <v>86.18354344133553</v>
      </c>
      <c r="AI28" s="21">
        <f t="shared" si="9"/>
        <v>90.900390072449866</v>
      </c>
      <c r="AJ28" s="21">
        <f t="shared" si="9"/>
        <v>78.630575944136851</v>
      </c>
      <c r="AK28" s="21">
        <f t="shared" si="9"/>
        <v>91.56949652417812</v>
      </c>
      <c r="AL28" s="21">
        <f t="shared" si="9"/>
        <v>79.807018647608217</v>
      </c>
      <c r="AM28" s="17"/>
      <c r="AN28" s="21">
        <f t="shared" ref="AN28:AR46" si="25">AH28/P28</f>
        <v>86.208121724489587</v>
      </c>
      <c r="AO28" s="21">
        <f t="shared" si="25"/>
        <v>90.918126377158217</v>
      </c>
      <c r="AP28" s="21">
        <f t="shared" si="25"/>
        <v>78.739216207600919</v>
      </c>
      <c r="AQ28" s="21">
        <f t="shared" si="25"/>
        <v>91.584614409118927</v>
      </c>
      <c r="AR28" s="21">
        <f t="shared" si="25"/>
        <v>79.962873323616819</v>
      </c>
    </row>
    <row r="29" spans="1:44" x14ac:dyDescent="0.25">
      <c r="A29">
        <v>5</v>
      </c>
      <c r="B29">
        <v>5</v>
      </c>
      <c r="C29">
        <f t="shared" si="10"/>
        <v>1.8806791350158125E-4</v>
      </c>
      <c r="D29">
        <f t="shared" si="11"/>
        <v>2.5172166884057799E-3</v>
      </c>
      <c r="E29">
        <f t="shared" si="12"/>
        <v>1.6347441712060524E-3</v>
      </c>
      <c r="F29">
        <f t="shared" si="13"/>
        <v>4.6293640246543077E-4</v>
      </c>
      <c r="G29">
        <f t="shared" si="14"/>
        <v>3.1392874792187022E-3</v>
      </c>
      <c r="H29">
        <f t="shared" si="15"/>
        <v>7.9422526547975464E-3</v>
      </c>
      <c r="J29" s="21">
        <f t="shared" si="6"/>
        <v>1.8880090791728588E-4</v>
      </c>
      <c r="K29" s="21">
        <f t="shared" si="7"/>
        <v>2.5240752709038139E-3</v>
      </c>
      <c r="L29" s="21">
        <f t="shared" si="8"/>
        <v>1.639924377858093E-3</v>
      </c>
      <c r="M29" s="21">
        <f t="shared" si="16"/>
        <v>4.6467657804949436E-4</v>
      </c>
      <c r="N29" s="21">
        <f t="shared" si="17"/>
        <v>3.1468586185350311E-3</v>
      </c>
      <c r="O29" s="20"/>
      <c r="P29" s="21">
        <f t="shared" ref="P29:T44" si="26" xml:space="preserve"> P28*(1-J28)</f>
        <v>0.9986985359270697</v>
      </c>
      <c r="Q29" s="21">
        <f t="shared" si="26"/>
        <v>0.99269657404200795</v>
      </c>
      <c r="R29" s="21">
        <f t="shared" si="26"/>
        <v>0.99458032934475127</v>
      </c>
      <c r="S29" s="21">
        <f t="shared" si="26"/>
        <v>0.9985196791898987</v>
      </c>
      <c r="T29" s="21">
        <f t="shared" si="26"/>
        <v>0.98911868304515815</v>
      </c>
      <c r="U29" s="17"/>
      <c r="V29" s="21">
        <f t="shared" si="18"/>
        <v>1.885551903186844E-4</v>
      </c>
      <c r="W29" s="21">
        <f t="shared" si="18"/>
        <v>2.5056408740503633E-3</v>
      </c>
      <c r="X29" s="21">
        <f t="shared" si="18"/>
        <v>1.6310365278305872E-3</v>
      </c>
      <c r="Y29" s="21">
        <f t="shared" si="18"/>
        <v>4.6398870764108313E-4</v>
      </c>
      <c r="Z29" s="21">
        <f t="shared" si="18"/>
        <v>3.1126166524946264E-3</v>
      </c>
      <c r="AA29" s="21">
        <f t="shared" si="19"/>
        <v>7.9018379523353444E-3</v>
      </c>
      <c r="AB29" s="21">
        <f t="shared" si="20"/>
        <v>4.9930196333208645</v>
      </c>
      <c r="AC29" s="21">
        <f t="shared" si="21"/>
        <v>4.9571967309693949</v>
      </c>
      <c r="AD29" s="21">
        <f t="shared" si="22"/>
        <v>4.9688097104743498</v>
      </c>
      <c r="AE29" s="21">
        <f t="shared" si="23"/>
        <v>4.991434343410071</v>
      </c>
      <c r="AF29" s="21">
        <f t="shared" si="24"/>
        <v>4.9377844982006218</v>
      </c>
      <c r="AG29" s="17"/>
      <c r="AH29" s="21">
        <f t="shared" si="9"/>
        <v>82.186791314613629</v>
      </c>
      <c r="AI29" s="21">
        <f t="shared" si="9"/>
        <v>86.915909789739104</v>
      </c>
      <c r="AJ29" s="21">
        <f t="shared" si="9"/>
        <v>74.644471853000553</v>
      </c>
      <c r="AK29" s="21">
        <f t="shared" si="9"/>
        <v>87.572884021778947</v>
      </c>
      <c r="AL29" s="21">
        <f t="shared" si="9"/>
        <v>75.833336280440662</v>
      </c>
      <c r="AM29" s="17"/>
      <c r="AN29" s="21">
        <f t="shared" si="25"/>
        <v>82.293893860895125</v>
      </c>
      <c r="AO29" s="21">
        <f t="shared" si="25"/>
        <v>87.555363907260826</v>
      </c>
      <c r="AP29" s="21">
        <f t="shared" si="25"/>
        <v>75.051224773546224</v>
      </c>
      <c r="AQ29" s="21">
        <f t="shared" si="25"/>
        <v>87.702712171709052</v>
      </c>
      <c r="AR29" s="21">
        <f t="shared" si="25"/>
        <v>76.667580524286279</v>
      </c>
    </row>
    <row r="30" spans="1:44" x14ac:dyDescent="0.25">
      <c r="A30">
        <v>10</v>
      </c>
      <c r="B30">
        <v>5</v>
      </c>
      <c r="C30">
        <f t="shared" si="10"/>
        <v>2.9452144611748552E-4</v>
      </c>
      <c r="D30">
        <f t="shared" si="11"/>
        <v>1.3604085844474332E-3</v>
      </c>
      <c r="E30">
        <f t="shared" si="12"/>
        <v>9.2563883065495444E-4</v>
      </c>
      <c r="F30">
        <f t="shared" si="13"/>
        <v>8.2746501528245932E-4</v>
      </c>
      <c r="G30">
        <f t="shared" si="14"/>
        <v>2.0195756305199006E-3</v>
      </c>
      <c r="H30">
        <f t="shared" si="15"/>
        <v>5.4276095070222331E-3</v>
      </c>
      <c r="J30" s="21">
        <f t="shared" si="6"/>
        <v>2.952800200103356E-4</v>
      </c>
      <c r="K30" s="21">
        <f t="shared" si="7"/>
        <v>1.3631839006553736E-3</v>
      </c>
      <c r="L30" s="21">
        <f t="shared" si="8"/>
        <v>9.2772935310170279E-4</v>
      </c>
      <c r="M30" s="21">
        <f t="shared" si="16"/>
        <v>8.2937463098742281E-4</v>
      </c>
      <c r="N30" s="21">
        <f t="shared" si="17"/>
        <v>2.0230271935218758E-3</v>
      </c>
      <c r="O30" s="20"/>
      <c r="P30" s="21">
        <f t="shared" si="26"/>
        <v>0.99850998073675101</v>
      </c>
      <c r="Q30" s="21">
        <f t="shared" si="26"/>
        <v>0.99019093316795759</v>
      </c>
      <c r="R30" s="21">
        <f t="shared" si="26"/>
        <v>0.99294929281692068</v>
      </c>
      <c r="S30" s="21">
        <f t="shared" si="26"/>
        <v>0.99805569048225762</v>
      </c>
      <c r="T30" s="21">
        <f t="shared" si="26"/>
        <v>0.98600606639266353</v>
      </c>
      <c r="U30" s="17"/>
      <c r="V30" s="21">
        <f t="shared" si="18"/>
        <v>2.9484004709245948E-4</v>
      </c>
      <c r="W30" s="21">
        <f t="shared" si="18"/>
        <v>1.3498123386694871E-3</v>
      </c>
      <c r="X30" s="21">
        <f t="shared" si="18"/>
        <v>9.2118820508779731E-4</v>
      </c>
      <c r="Y30" s="21">
        <f t="shared" si="18"/>
        <v>8.2776206999857216E-4</v>
      </c>
      <c r="Z30" s="21">
        <f t="shared" si="18"/>
        <v>1.9947170852898655E-3</v>
      </c>
      <c r="AA30" s="21">
        <f t="shared" si="19"/>
        <v>5.3883197461381815E-3</v>
      </c>
      <c r="AB30" s="21">
        <f t="shared" si="20"/>
        <v>4.991695065105632</v>
      </c>
      <c r="AC30" s="21">
        <f t="shared" si="21"/>
        <v>4.9470411145033939</v>
      </c>
      <c r="AD30" s="21">
        <f t="shared" si="22"/>
        <v>4.9620756355347293</v>
      </c>
      <c r="AE30" s="21">
        <f t="shared" si="23"/>
        <v>4.9878784970527139</v>
      </c>
      <c r="AF30" s="21">
        <f t="shared" si="24"/>
        <v>4.9242469889820564</v>
      </c>
      <c r="AG30" s="17"/>
      <c r="AH30" s="21">
        <f t="shared" si="9"/>
        <v>77.193771681292759</v>
      </c>
      <c r="AI30" s="21">
        <f t="shared" si="9"/>
        <v>81.958713058769703</v>
      </c>
      <c r="AJ30" s="21">
        <f t="shared" si="9"/>
        <v>69.675662142526207</v>
      </c>
      <c r="AK30" s="21">
        <f t="shared" si="9"/>
        <v>82.58144967836887</v>
      </c>
      <c r="AL30" s="21">
        <f t="shared" si="9"/>
        <v>70.895551782240034</v>
      </c>
      <c r="AM30" s="17"/>
      <c r="AN30" s="21">
        <f t="shared" si="25"/>
        <v>77.308963526168569</v>
      </c>
      <c r="AO30" s="21">
        <f t="shared" si="25"/>
        <v>82.770615558512446</v>
      </c>
      <c r="AP30" s="21">
        <f t="shared" si="25"/>
        <v>70.170413178765372</v>
      </c>
      <c r="AQ30" s="21">
        <f t="shared" si="25"/>
        <v>82.742326371052258</v>
      </c>
      <c r="AR30" s="21">
        <f t="shared" si="25"/>
        <v>71.901739957456655</v>
      </c>
    </row>
    <row r="31" spans="1:44" x14ac:dyDescent="0.25">
      <c r="A31">
        <v>15</v>
      </c>
      <c r="B31">
        <v>5</v>
      </c>
      <c r="C31">
        <f t="shared" si="10"/>
        <v>3.9440603839566683E-4</v>
      </c>
      <c r="D31">
        <f t="shared" si="11"/>
        <v>9.5972136009612259E-4</v>
      </c>
      <c r="E31">
        <f t="shared" si="12"/>
        <v>1.3146867946522227E-3</v>
      </c>
      <c r="F31">
        <f t="shared" si="13"/>
        <v>2.0377645317109453E-3</v>
      </c>
      <c r="G31">
        <f t="shared" si="14"/>
        <v>1.2489524549196118E-3</v>
      </c>
      <c r="H31">
        <f t="shared" si="15"/>
        <v>5.9555311797745694E-3</v>
      </c>
      <c r="J31" s="21">
        <f t="shared" si="6"/>
        <v>3.9550693753276356E-4</v>
      </c>
      <c r="K31" s="21">
        <f t="shared" si="7"/>
        <v>9.6212744114232418E-4</v>
      </c>
      <c r="L31" s="21">
        <f t="shared" si="8"/>
        <v>1.317748243057415E-3</v>
      </c>
      <c r="M31" s="21">
        <f t="shared" si="16"/>
        <v>2.0417694641070572E-3</v>
      </c>
      <c r="N31" s="21">
        <f t="shared" si="17"/>
        <v>1.2519020908735579E-3</v>
      </c>
      <c r="O31" s="20"/>
      <c r="P31" s="21">
        <f t="shared" si="26"/>
        <v>0.99821514068965855</v>
      </c>
      <c r="Q31" s="21">
        <f t="shared" si="26"/>
        <v>0.9888411208292881</v>
      </c>
      <c r="R31" s="21">
        <f t="shared" si="26"/>
        <v>0.99202810461183288</v>
      </c>
      <c r="S31" s="21">
        <f t="shared" si="26"/>
        <v>0.99722792841225905</v>
      </c>
      <c r="T31" s="21">
        <f t="shared" si="26"/>
        <v>0.98401134930737366</v>
      </c>
      <c r="U31" s="17"/>
      <c r="V31" s="21">
        <f t="shared" si="18"/>
        <v>3.9480101329303352E-4</v>
      </c>
      <c r="W31" s="21">
        <f t="shared" si="18"/>
        <v>9.5139117727982558E-4</v>
      </c>
      <c r="X31" s="21">
        <f t="shared" si="18"/>
        <v>1.3072432919157828E-3</v>
      </c>
      <c r="Y31" s="21">
        <f t="shared" si="18"/>
        <v>2.0361095329869405E-3</v>
      </c>
      <c r="Z31" s="21">
        <f t="shared" si="18"/>
        <v>1.231885865641158E-3</v>
      </c>
      <c r="AA31" s="21">
        <f t="shared" si="19"/>
        <v>5.9214308811167404E-3</v>
      </c>
      <c r="AB31" s="21">
        <f t="shared" si="20"/>
        <v>4.9900824078008821</v>
      </c>
      <c r="AC31" s="21">
        <f t="shared" si="21"/>
        <v>4.9418119610615499</v>
      </c>
      <c r="AD31" s="21">
        <f t="shared" si="22"/>
        <v>4.956851577417571</v>
      </c>
      <c r="AE31" s="21">
        <f t="shared" si="23"/>
        <v>4.9810169127149395</v>
      </c>
      <c r="AF31" s="21">
        <f t="shared" si="24"/>
        <v>4.9169573956556691</v>
      </c>
      <c r="AG31" s="17"/>
      <c r="AH31" s="21">
        <f t="shared" si="9"/>
        <v>72.202076616187128</v>
      </c>
      <c r="AI31" s="21">
        <f t="shared" si="9"/>
        <v>77.011671944266311</v>
      </c>
      <c r="AJ31" s="21">
        <f t="shared" si="9"/>
        <v>64.713586506991476</v>
      </c>
      <c r="AK31" s="21">
        <f t="shared" si="9"/>
        <v>77.59357118131615</v>
      </c>
      <c r="AL31" s="21">
        <f t="shared" si="9"/>
        <v>65.971304793257971</v>
      </c>
      <c r="AM31" s="17"/>
      <c r="AN31" s="21">
        <f t="shared" si="25"/>
        <v>72.331177591940062</v>
      </c>
      <c r="AO31" s="21">
        <f t="shared" si="25"/>
        <v>77.880733640689158</v>
      </c>
      <c r="AP31" s="21">
        <f t="shared" si="25"/>
        <v>65.233622118309867</v>
      </c>
      <c r="AQ31" s="21">
        <f t="shared" si="25"/>
        <v>77.80926403140063</v>
      </c>
      <c r="AR31" s="21">
        <f t="shared" si="25"/>
        <v>67.04323566968398</v>
      </c>
    </row>
    <row r="32" spans="1:44" x14ac:dyDescent="0.25">
      <c r="A32">
        <v>20</v>
      </c>
      <c r="B32">
        <v>5</v>
      </c>
      <c r="C32">
        <f t="shared" si="10"/>
        <v>4.7887300370708796E-4</v>
      </c>
      <c r="D32">
        <f t="shared" si="11"/>
        <v>9.7002480238102436E-4</v>
      </c>
      <c r="E32">
        <f t="shared" si="12"/>
        <v>1.5839645507234449E-3</v>
      </c>
      <c r="F32">
        <f t="shared" si="13"/>
        <v>1.9277708097952004E-3</v>
      </c>
      <c r="G32">
        <f t="shared" si="14"/>
        <v>1.3629462413201736E-3</v>
      </c>
      <c r="H32">
        <f t="shared" si="15"/>
        <v>6.3235794079269311E-3</v>
      </c>
      <c r="J32" s="21">
        <f t="shared" si="6"/>
        <v>4.8027814238083E-4</v>
      </c>
      <c r="K32" s="21">
        <f t="shared" si="7"/>
        <v>9.7263149517623493E-4</v>
      </c>
      <c r="L32" s="21">
        <f t="shared" si="8"/>
        <v>1.5877321447428372E-3</v>
      </c>
      <c r="M32" s="21">
        <f t="shared" si="16"/>
        <v>1.9320230699024776E-3</v>
      </c>
      <c r="N32" s="21">
        <f t="shared" si="17"/>
        <v>1.3663395512976129E-3</v>
      </c>
      <c r="O32" s="20"/>
      <c r="P32" s="21">
        <f t="shared" si="26"/>
        <v>0.99782033967636552</v>
      </c>
      <c r="Q32" s="21">
        <f t="shared" si="26"/>
        <v>0.98788972965200827</v>
      </c>
      <c r="R32" s="21">
        <f t="shared" si="26"/>
        <v>0.9907208613199171</v>
      </c>
      <c r="S32" s="21">
        <f t="shared" si="26"/>
        <v>0.99519181887927211</v>
      </c>
      <c r="T32" s="21">
        <f t="shared" si="26"/>
        <v>0.9827794634417325</v>
      </c>
      <c r="U32" s="17"/>
      <c r="V32" s="21">
        <f t="shared" si="18"/>
        <v>4.7923129916960239E-4</v>
      </c>
      <c r="W32" s="21">
        <f t="shared" si="18"/>
        <v>9.6085266482071052E-4</v>
      </c>
      <c r="X32" s="21">
        <f t="shared" si="18"/>
        <v>1.5729993579849388E-3</v>
      </c>
      <c r="Y32" s="21">
        <f t="shared" si="18"/>
        <v>1.9227335530529466E-3</v>
      </c>
      <c r="Z32" s="21">
        <f t="shared" si="18"/>
        <v>1.3428104511035155E-3</v>
      </c>
      <c r="AA32" s="21">
        <f t="shared" si="19"/>
        <v>6.2786273261317138E-3</v>
      </c>
      <c r="AB32" s="21">
        <f t="shared" si="20"/>
        <v>4.9878249119263316</v>
      </c>
      <c r="AC32" s="21">
        <f t="shared" si="21"/>
        <v>4.936888707642022</v>
      </c>
      <c r="AD32" s="21">
        <f t="shared" si="22"/>
        <v>4.9494134612222931</v>
      </c>
      <c r="AE32" s="21">
        <f t="shared" si="23"/>
        <v>4.97083647372797</v>
      </c>
      <c r="AF32" s="21">
        <f t="shared" si="24"/>
        <v>4.9103197499687132</v>
      </c>
      <c r="AG32" s="17"/>
      <c r="AH32" s="21">
        <f t="shared" si="9"/>
        <v>67.211994208386244</v>
      </c>
      <c r="AI32" s="21">
        <f t="shared" si="9"/>
        <v>72.069859983204765</v>
      </c>
      <c r="AJ32" s="21">
        <f t="shared" si="9"/>
        <v>59.756734929573902</v>
      </c>
      <c r="AK32" s="21">
        <f t="shared" si="9"/>
        <v>72.612554268601215</v>
      </c>
      <c r="AL32" s="21">
        <f t="shared" si="9"/>
        <v>61.054347397602307</v>
      </c>
      <c r="AM32" s="17"/>
      <c r="AN32" s="21">
        <f t="shared" si="25"/>
        <v>67.358813541710205</v>
      </c>
      <c r="AO32" s="21">
        <f t="shared" si="25"/>
        <v>72.953344710438401</v>
      </c>
      <c r="AP32" s="21">
        <f t="shared" si="25"/>
        <v>60.316419349403048</v>
      </c>
      <c r="AQ32" s="21">
        <f t="shared" si="25"/>
        <v>72.963375392668823</v>
      </c>
      <c r="AR32" s="21">
        <f t="shared" si="25"/>
        <v>62.124158744412071</v>
      </c>
    </row>
    <row r="33" spans="1:44" x14ac:dyDescent="0.25">
      <c r="A33">
        <v>25</v>
      </c>
      <c r="B33">
        <v>5</v>
      </c>
      <c r="C33">
        <f t="shared" si="10"/>
        <v>1.0110785049528323E-3</v>
      </c>
      <c r="D33">
        <f t="shared" si="11"/>
        <v>1.1121863554481154E-3</v>
      </c>
      <c r="E33">
        <f t="shared" si="12"/>
        <v>2.3002035987676936E-3</v>
      </c>
      <c r="F33">
        <f t="shared" si="13"/>
        <v>2.0600724538413955E-3</v>
      </c>
      <c r="G33">
        <f t="shared" si="14"/>
        <v>1.6430025705483522E-3</v>
      </c>
      <c r="H33">
        <f t="shared" si="15"/>
        <v>8.1265434835583895E-3</v>
      </c>
      <c r="J33" s="21">
        <f t="shared" si="6"/>
        <v>1.0146940351607459E-3</v>
      </c>
      <c r="K33" s="21">
        <f t="shared" si="7"/>
        <v>1.11610679321128E-3</v>
      </c>
      <c r="L33" s="21">
        <f t="shared" si="8"/>
        <v>2.3069358213791968E-3</v>
      </c>
      <c r="M33" s="21">
        <f t="shared" si="16"/>
        <v>2.0663508672970066E-3</v>
      </c>
      <c r="N33" s="21">
        <f t="shared" si="17"/>
        <v>1.6483548950234628E-3</v>
      </c>
      <c r="O33" s="20"/>
      <c r="P33" s="21">
        <f t="shared" si="26"/>
        <v>0.99734110837719592</v>
      </c>
      <c r="Q33" s="21">
        <f t="shared" si="26"/>
        <v>0.98692887698718756</v>
      </c>
      <c r="R33" s="21">
        <f t="shared" si="26"/>
        <v>0.98914786196193216</v>
      </c>
      <c r="S33" s="21">
        <f t="shared" si="26"/>
        <v>0.99326908532621916</v>
      </c>
      <c r="T33" s="21">
        <f t="shared" si="26"/>
        <v>0.98143665299062899</v>
      </c>
      <c r="U33" s="17"/>
      <c r="V33" s="21">
        <f t="shared" si="18"/>
        <v>1.0119960736909572E-3</v>
      </c>
      <c r="W33" s="21">
        <f t="shared" si="18"/>
        <v>1.1015180240218081E-3</v>
      </c>
      <c r="X33" s="21">
        <f t="shared" si="18"/>
        <v>2.2819006354006799E-3</v>
      </c>
      <c r="Y33" s="21">
        <f t="shared" si="18"/>
        <v>2.0524424359231741E-3</v>
      </c>
      <c r="Z33" s="21">
        <f t="shared" si="18"/>
        <v>1.6177559111125728E-3</v>
      </c>
      <c r="AA33" s="21">
        <f t="shared" si="19"/>
        <v>8.0656130801491921E-3</v>
      </c>
      <c r="AB33" s="21">
        <f t="shared" si="20"/>
        <v>4.9840887476101665</v>
      </c>
      <c r="AC33" s="21">
        <f t="shared" si="21"/>
        <v>4.9317961070276528</v>
      </c>
      <c r="AD33" s="21">
        <f t="shared" si="22"/>
        <v>4.9398388279047145</v>
      </c>
      <c r="AE33" s="21">
        <f t="shared" si="23"/>
        <v>4.9610382720310087</v>
      </c>
      <c r="AF33" s="21">
        <f t="shared" si="24"/>
        <v>4.9030001119568869</v>
      </c>
      <c r="AG33" s="17"/>
      <c r="AH33" s="21">
        <f t="shared" si="9"/>
        <v>62.224169296459905</v>
      </c>
      <c r="AI33" s="21">
        <f t="shared" si="9"/>
        <v>67.132971275562738</v>
      </c>
      <c r="AJ33" s="21">
        <f t="shared" si="9"/>
        <v>54.80732146835161</v>
      </c>
      <c r="AK33" s="21">
        <f t="shared" si="9"/>
        <v>67.641717794873244</v>
      </c>
      <c r="AL33" s="21">
        <f t="shared" si="9"/>
        <v>56.144027647633592</v>
      </c>
      <c r="AM33" s="17"/>
      <c r="AN33" s="21">
        <f t="shared" si="25"/>
        <v>62.390057698219962</v>
      </c>
      <c r="AO33" s="21">
        <f t="shared" si="25"/>
        <v>68.022096466060006</v>
      </c>
      <c r="AP33" s="21">
        <f t="shared" si="25"/>
        <v>55.40862349906277</v>
      </c>
      <c r="AQ33" s="21">
        <f t="shared" si="25"/>
        <v>68.100093714945018</v>
      </c>
      <c r="AR33" s="21">
        <f t="shared" si="25"/>
        <v>57.205961766917696</v>
      </c>
    </row>
    <row r="34" spans="1:44" x14ac:dyDescent="0.25">
      <c r="A34">
        <v>30</v>
      </c>
      <c r="B34">
        <v>5</v>
      </c>
      <c r="C34">
        <f t="shared" si="10"/>
        <v>1.7559809685994045E-3</v>
      </c>
      <c r="D34">
        <f t="shared" si="11"/>
        <v>1.4839275790980884E-3</v>
      </c>
      <c r="E34">
        <f t="shared" si="12"/>
        <v>3.5614261898354121E-3</v>
      </c>
      <c r="F34">
        <f t="shared" si="13"/>
        <v>2.0404004212598715E-3</v>
      </c>
      <c r="G34">
        <f t="shared" si="14"/>
        <v>2.2011592423288309E-3</v>
      </c>
      <c r="H34">
        <f t="shared" si="15"/>
        <v>1.1042894401121609E-2</v>
      </c>
      <c r="J34" s="21">
        <f t="shared" si="6"/>
        <v>1.7641904825163035E-3</v>
      </c>
      <c r="K34" s="21">
        <f t="shared" si="7"/>
        <v>1.4910690805807203E-3</v>
      </c>
      <c r="L34" s="21">
        <f t="shared" si="8"/>
        <v>3.5748314139714132E-3</v>
      </c>
      <c r="M34" s="21">
        <f t="shared" si="16"/>
        <v>2.0496466164543481E-3</v>
      </c>
      <c r="N34" s="21">
        <f t="shared" si="17"/>
        <v>2.2109552781173214E-3</v>
      </c>
      <c r="O34" s="20"/>
      <c r="P34" s="21">
        <f t="shared" si="26"/>
        <v>0.99632911230350496</v>
      </c>
      <c r="Q34" s="21">
        <f t="shared" si="26"/>
        <v>0.98582735896316576</v>
      </c>
      <c r="R34" s="21">
        <f t="shared" si="26"/>
        <v>0.98686596132653148</v>
      </c>
      <c r="S34" s="21">
        <f t="shared" si="26"/>
        <v>0.99121664289029598</v>
      </c>
      <c r="T34" s="21">
        <f t="shared" si="26"/>
        <v>0.97981889707951642</v>
      </c>
      <c r="U34" s="17"/>
      <c r="V34" s="21">
        <f t="shared" si="18"/>
        <v>1.7577143373798121E-3</v>
      </c>
      <c r="W34" s="21">
        <f t="shared" si="18"/>
        <v>1.4699366937405145E-3</v>
      </c>
      <c r="X34" s="21">
        <f t="shared" si="18"/>
        <v>3.5278794399291602E-3</v>
      </c>
      <c r="Y34" s="21">
        <f t="shared" si="18"/>
        <v>2.031643838273367E-3</v>
      </c>
      <c r="Z34" s="21">
        <f t="shared" si="18"/>
        <v>2.1663357620970158E-3</v>
      </c>
      <c r="AA34" s="21">
        <f t="shared" si="19"/>
        <v>1.095351007141987E-2</v>
      </c>
      <c r="AB34" s="21">
        <f t="shared" si="20"/>
        <v>4.9771304198254782</v>
      </c>
      <c r="AC34" s="21">
        <f t="shared" si="21"/>
        <v>4.925360884072294</v>
      </c>
      <c r="AD34" s="21">
        <f t="shared" si="22"/>
        <v>4.9252675402535351</v>
      </c>
      <c r="AE34" s="21">
        <f t="shared" si="23"/>
        <v>4.9508644143299243</v>
      </c>
      <c r="AF34" s="21">
        <f t="shared" si="24"/>
        <v>4.8935296944014537</v>
      </c>
      <c r="AG34" s="17"/>
      <c r="AH34" s="21">
        <f t="shared" si="9"/>
        <v>57.24008054884974</v>
      </c>
      <c r="AI34" s="21">
        <f t="shared" si="9"/>
        <v>62.201175168535087</v>
      </c>
      <c r="AJ34" s="21">
        <f t="shared" si="9"/>
        <v>49.867482640446894</v>
      </c>
      <c r="AK34" s="21">
        <f t="shared" si="9"/>
        <v>62.68067952284224</v>
      </c>
      <c r="AL34" s="21">
        <f t="shared" si="9"/>
        <v>51.241027535676707</v>
      </c>
      <c r="AM34" s="17"/>
      <c r="AN34" s="21">
        <f t="shared" si="25"/>
        <v>57.450976632120216</v>
      </c>
      <c r="AO34" s="21">
        <f t="shared" si="25"/>
        <v>63.095403675907882</v>
      </c>
      <c r="AP34" s="21">
        <f t="shared" si="25"/>
        <v>50.531160861415991</v>
      </c>
      <c r="AQ34" s="21">
        <f t="shared" si="25"/>
        <v>63.236104813647174</v>
      </c>
      <c r="AR34" s="21">
        <f t="shared" si="25"/>
        <v>52.29642711363045</v>
      </c>
    </row>
    <row r="35" spans="1:44" x14ac:dyDescent="0.25">
      <c r="A35">
        <v>35</v>
      </c>
      <c r="B35">
        <v>5</v>
      </c>
      <c r="C35">
        <f t="shared" si="10"/>
        <v>2.9953619173136836E-3</v>
      </c>
      <c r="D35">
        <f t="shared" si="11"/>
        <v>1.4287500358734725E-3</v>
      </c>
      <c r="E35">
        <f t="shared" si="12"/>
        <v>5.7024672484423684E-3</v>
      </c>
      <c r="F35">
        <f t="shared" si="13"/>
        <v>2.218322424119339E-3</v>
      </c>
      <c r="G35">
        <f t="shared" si="14"/>
        <v>3.3212171886532475E-3</v>
      </c>
      <c r="H35">
        <f t="shared" si="15"/>
        <v>1.5666118814402111E-2</v>
      </c>
      <c r="J35" s="21">
        <f t="shared" si="6"/>
        <v>3.0145199116169419E-3</v>
      </c>
      <c r="K35" s="21">
        <f t="shared" si="7"/>
        <v>1.4390234067542806E-3</v>
      </c>
      <c r="L35" s="21">
        <f t="shared" si="8"/>
        <v>5.7311211841649667E-3</v>
      </c>
      <c r="M35" s="21">
        <f t="shared" si="16"/>
        <v>2.2333845908021344E-3</v>
      </c>
      <c r="N35" s="21">
        <f t="shared" si="17"/>
        <v>3.341910762663991E-3</v>
      </c>
      <c r="O35" s="20"/>
      <c r="P35" s="21">
        <f t="shared" si="26"/>
        <v>0.99457139796612515</v>
      </c>
      <c r="Q35" s="21">
        <f t="shared" si="26"/>
        <v>0.98435742226942524</v>
      </c>
      <c r="R35" s="21">
        <f t="shared" si="26"/>
        <v>0.98333808188660232</v>
      </c>
      <c r="S35" s="21">
        <f t="shared" si="26"/>
        <v>0.98918499905202262</v>
      </c>
      <c r="T35" s="21">
        <f t="shared" si="26"/>
        <v>0.9776525613174194</v>
      </c>
      <c r="U35" s="17"/>
      <c r="V35" s="21">
        <f t="shared" si="18"/>
        <v>2.9981552826935376E-3</v>
      </c>
      <c r="W35" s="21">
        <f t="shared" si="18"/>
        <v>1.4165133712580324E-3</v>
      </c>
      <c r="X35" s="21">
        <f t="shared" si="18"/>
        <v>5.6356297122964749E-3</v>
      </c>
      <c r="Y35" s="21">
        <f t="shared" si="18"/>
        <v>2.2092305343354157E-3</v>
      </c>
      <c r="Z35" s="21">
        <f t="shared" si="18"/>
        <v>3.2672276168127512E-3</v>
      </c>
      <c r="AA35" s="21">
        <f t="shared" si="19"/>
        <v>1.5526756517396212E-2</v>
      </c>
      <c r="AB35" s="21">
        <f t="shared" si="20"/>
        <v>4.96507468723782</v>
      </c>
      <c r="AC35" s="21">
        <f t="shared" si="21"/>
        <v>4.9181102718766958</v>
      </c>
      <c r="AD35" s="21">
        <f t="shared" si="22"/>
        <v>4.9020620224460982</v>
      </c>
      <c r="AE35" s="21">
        <f t="shared" si="23"/>
        <v>4.9401905022487904</v>
      </c>
      <c r="AF35" s="21">
        <f t="shared" si="24"/>
        <v>4.8797820737510165</v>
      </c>
      <c r="AG35" s="17"/>
      <c r="AH35" s="21">
        <f t="shared" si="9"/>
        <v>52.262950129024262</v>
      </c>
      <c r="AI35" s="21">
        <f t="shared" si="9"/>
        <v>57.275814284462797</v>
      </c>
      <c r="AJ35" s="21">
        <f t="shared" si="9"/>
        <v>44.942215100193359</v>
      </c>
      <c r="AK35" s="21">
        <f t="shared" si="9"/>
        <v>57.729815108512312</v>
      </c>
      <c r="AL35" s="21">
        <f t="shared" si="9"/>
        <v>46.347497841275256</v>
      </c>
      <c r="AM35" s="17"/>
      <c r="AN35" s="21">
        <f t="shared" si="25"/>
        <v>52.548213467530587</v>
      </c>
      <c r="AO35" s="21">
        <f t="shared" si="25"/>
        <v>58.185993206018637</v>
      </c>
      <c r="AP35" s="21">
        <f t="shared" si="25"/>
        <v>45.703726854520475</v>
      </c>
      <c r="AQ35" s="21">
        <f t="shared" si="25"/>
        <v>58.360989262713453</v>
      </c>
      <c r="AR35" s="21">
        <f t="shared" si="25"/>
        <v>47.40692110377173</v>
      </c>
    </row>
    <row r="36" spans="1:44" x14ac:dyDescent="0.25">
      <c r="A36">
        <v>40</v>
      </c>
      <c r="B36">
        <v>5</v>
      </c>
      <c r="C36">
        <f t="shared" si="10"/>
        <v>4.2549117764880545E-3</v>
      </c>
      <c r="D36">
        <f t="shared" si="11"/>
        <v>1.9546000973241998E-3</v>
      </c>
      <c r="E36">
        <f t="shared" si="12"/>
        <v>1.0278271260078957E-2</v>
      </c>
      <c r="F36">
        <f t="shared" si="13"/>
        <v>2.0609728917364012E-3</v>
      </c>
      <c r="G36">
        <f t="shared" si="14"/>
        <v>6.2494016717168296E-3</v>
      </c>
      <c r="H36">
        <f t="shared" si="15"/>
        <v>2.479815769734444E-2</v>
      </c>
      <c r="J36" s="21">
        <f t="shared" si="6"/>
        <v>4.2992889794085665E-3</v>
      </c>
      <c r="K36" s="21">
        <f t="shared" si="7"/>
        <v>1.9772861892585203E-3</v>
      </c>
      <c r="L36" s="21">
        <f t="shared" si="8"/>
        <v>1.0353884852274953E-2</v>
      </c>
      <c r="M36" s="21">
        <f t="shared" si="16"/>
        <v>2.084781355939147E-3</v>
      </c>
      <c r="N36" s="21">
        <f t="shared" si="17"/>
        <v>6.3082129752097815E-3</v>
      </c>
      <c r="O36" s="20"/>
      <c r="P36" s="21">
        <f t="shared" si="26"/>
        <v>0.99157324268343161</v>
      </c>
      <c r="Q36" s="21">
        <f t="shared" si="26"/>
        <v>0.98294090889816721</v>
      </c>
      <c r="R36" s="21">
        <f t="shared" si="26"/>
        <v>0.97770245217430585</v>
      </c>
      <c r="S36" s="21">
        <f t="shared" si="26"/>
        <v>0.9869757685176872</v>
      </c>
      <c r="T36" s="21">
        <f t="shared" si="26"/>
        <v>0.97438533370060665</v>
      </c>
      <c r="U36" s="17"/>
      <c r="V36" s="21">
        <f t="shared" si="18"/>
        <v>4.2630599145453418E-3</v>
      </c>
      <c r="W36" s="21">
        <f t="shared" si="18"/>
        <v>1.9435554840215863E-3</v>
      </c>
      <c r="X36" s="21">
        <f t="shared" si="18"/>
        <v>1.0123018609599632E-2</v>
      </c>
      <c r="Y36" s="21">
        <f t="shared" si="18"/>
        <v>2.05762868096937E-3</v>
      </c>
      <c r="Z36" s="21">
        <f t="shared" si="18"/>
        <v>6.1466302049042465E-3</v>
      </c>
      <c r="AA36" s="21">
        <f t="shared" si="19"/>
        <v>2.4533892894040177E-2</v>
      </c>
      <c r="AB36" s="21">
        <f t="shared" si="20"/>
        <v>4.9473137140590477</v>
      </c>
      <c r="AC36" s="21">
        <f t="shared" si="21"/>
        <v>4.9098935945138926</v>
      </c>
      <c r="AD36" s="21">
        <f t="shared" si="22"/>
        <v>4.863454403482411</v>
      </c>
      <c r="AE36" s="21">
        <f t="shared" si="23"/>
        <v>4.9297855232895271</v>
      </c>
      <c r="AF36" s="21">
        <f t="shared" si="24"/>
        <v>4.8567117025884121</v>
      </c>
      <c r="AG36" s="17"/>
      <c r="AH36" s="21">
        <f t="shared" si="9"/>
        <v>47.297875441786445</v>
      </c>
      <c r="AI36" s="21">
        <f t="shared" si="9"/>
        <v>52.357704012586098</v>
      </c>
      <c r="AJ36" s="21">
        <f t="shared" si="9"/>
        <v>40.040153077747263</v>
      </c>
      <c r="AK36" s="21">
        <f t="shared" si="9"/>
        <v>52.789624606263523</v>
      </c>
      <c r="AL36" s="21">
        <f t="shared" si="9"/>
        <v>41.46771576752424</v>
      </c>
      <c r="AM36" s="17"/>
      <c r="AN36" s="21">
        <f t="shared" si="25"/>
        <v>47.699830336069994</v>
      </c>
      <c r="AO36" s="21">
        <f t="shared" si="25"/>
        <v>53.266380042394147</v>
      </c>
      <c r="AP36" s="21">
        <f t="shared" si="25"/>
        <v>40.953311499528553</v>
      </c>
      <c r="AQ36" s="21">
        <f t="shared" si="25"/>
        <v>53.486241800593405</v>
      </c>
      <c r="AR36" s="21">
        <f t="shared" si="25"/>
        <v>42.557820128546567</v>
      </c>
    </row>
    <row r="37" spans="1:44" x14ac:dyDescent="0.25">
      <c r="A37">
        <v>45</v>
      </c>
      <c r="B37">
        <v>5</v>
      </c>
      <c r="C37">
        <f t="shared" si="10"/>
        <v>7.2709220839291024E-3</v>
      </c>
      <c r="D37">
        <f t="shared" si="11"/>
        <v>1.7881739271451654E-3</v>
      </c>
      <c r="E37">
        <f t="shared" si="12"/>
        <v>1.5605881545994169E-2</v>
      </c>
      <c r="F37">
        <f t="shared" si="13"/>
        <v>2.039404974760602E-3</v>
      </c>
      <c r="G37">
        <f t="shared" si="14"/>
        <v>8.8374215572959419E-3</v>
      </c>
      <c r="H37">
        <f t="shared" si="15"/>
        <v>3.5541804089124981E-2</v>
      </c>
      <c r="J37" s="21">
        <f t="shared" si="6"/>
        <v>7.3759417570059549E-3</v>
      </c>
      <c r="K37" s="21">
        <f t="shared" si="7"/>
        <v>1.8190684879225705E-3</v>
      </c>
      <c r="L37" s="21">
        <f t="shared" si="8"/>
        <v>1.5764384213699301E-2</v>
      </c>
      <c r="M37" s="21">
        <f t="shared" si="16"/>
        <v>2.0743748458308398E-3</v>
      </c>
      <c r="N37" s="21">
        <f t="shared" si="17"/>
        <v>8.9579303249172071E-3</v>
      </c>
      <c r="O37" s="20"/>
      <c r="P37" s="21">
        <f t="shared" si="26"/>
        <v>0.98731018276888627</v>
      </c>
      <c r="Q37" s="21">
        <f t="shared" si="26"/>
        <v>0.98099735341414562</v>
      </c>
      <c r="R37" s="21">
        <f t="shared" si="26"/>
        <v>0.96757943356470621</v>
      </c>
      <c r="S37" s="21">
        <f t="shared" si="26"/>
        <v>0.98491813983671783</v>
      </c>
      <c r="T37" s="21">
        <f t="shared" si="26"/>
        <v>0.9682387034957024</v>
      </c>
      <c r="U37" s="17"/>
      <c r="V37" s="21">
        <f t="shared" si="18"/>
        <v>7.2823424042022245E-3</v>
      </c>
      <c r="W37" s="21">
        <f t="shared" si="18"/>
        <v>1.7845013723311043E-3</v>
      </c>
      <c r="X37" s="21">
        <f t="shared" si="18"/>
        <v>1.5253293947987578E-2</v>
      </c>
      <c r="Y37" s="21">
        <f t="shared" si="18"/>
        <v>2.0430894144798373E-3</v>
      </c>
      <c r="Z37" s="21">
        <f t="shared" si="18"/>
        <v>8.6734148438026848E-3</v>
      </c>
      <c r="AA37" s="21">
        <f t="shared" si="19"/>
        <v>3.5036641982803429E-2</v>
      </c>
      <c r="AB37" s="21">
        <f t="shared" si="20"/>
        <v>4.9177198390717161</v>
      </c>
      <c r="AC37" s="21">
        <f t="shared" si="21"/>
        <v>4.9003723069273839</v>
      </c>
      <c r="AD37" s="21">
        <f t="shared" si="22"/>
        <v>4.7984543755292526</v>
      </c>
      <c r="AE37" s="21">
        <f t="shared" si="23"/>
        <v>4.9193075680980183</v>
      </c>
      <c r="AF37" s="21">
        <f t="shared" si="24"/>
        <v>4.818765332370905</v>
      </c>
      <c r="AG37" s="17"/>
      <c r="AH37" s="21">
        <f t="shared" si="9"/>
        <v>42.350561727727396</v>
      </c>
      <c r="AI37" s="21">
        <f t="shared" si="9"/>
        <v>47.447810418072208</v>
      </c>
      <c r="AJ37" s="21">
        <f t="shared" si="9"/>
        <v>35.176698674264856</v>
      </c>
      <c r="AK37" s="21">
        <f t="shared" si="9"/>
        <v>47.859839082973998</v>
      </c>
      <c r="AL37" s="21">
        <f t="shared" si="9"/>
        <v>36.611004064935827</v>
      </c>
      <c r="AM37" s="17"/>
      <c r="AN37" s="21">
        <f t="shared" si="25"/>
        <v>42.894890042515641</v>
      </c>
      <c r="AO37" s="21">
        <f t="shared" si="25"/>
        <v>48.366909709736255</v>
      </c>
      <c r="AP37" s="21">
        <f t="shared" si="25"/>
        <v>36.355360039711343</v>
      </c>
      <c r="AQ37" s="21">
        <f t="shared" si="25"/>
        <v>48.592707502481701</v>
      </c>
      <c r="AR37" s="21">
        <f t="shared" si="25"/>
        <v>37.811960968670704</v>
      </c>
    </row>
    <row r="38" spans="1:44" x14ac:dyDescent="0.25">
      <c r="A38">
        <v>50</v>
      </c>
      <c r="B38">
        <v>5</v>
      </c>
      <c r="C38">
        <f t="shared" si="10"/>
        <v>1.1247975929549877E-2</v>
      </c>
      <c r="D38">
        <f t="shared" si="11"/>
        <v>2.0656254217824737E-3</v>
      </c>
      <c r="E38">
        <f t="shared" si="12"/>
        <v>2.3964482432398231E-2</v>
      </c>
      <c r="F38">
        <f t="shared" si="13"/>
        <v>2.1947270106438782E-3</v>
      </c>
      <c r="G38">
        <f t="shared" si="14"/>
        <v>1.4814407321846178E-2</v>
      </c>
      <c r="H38">
        <f t="shared" si="15"/>
        <v>5.4287218116220635E-2</v>
      </c>
      <c r="J38" s="21">
        <f t="shared" si="6"/>
        <v>1.1498191261127499E-2</v>
      </c>
      <c r="K38" s="21">
        <f t="shared" si="7"/>
        <v>2.1215558442059246E-3</v>
      </c>
      <c r="L38" s="21">
        <f t="shared" si="8"/>
        <v>2.4338434168069245E-2</v>
      </c>
      <c r="M38" s="21">
        <f t="shared" si="16"/>
        <v>2.2540035380462786E-3</v>
      </c>
      <c r="N38" s="21">
        <f t="shared" si="17"/>
        <v>1.5116280932416459E-2</v>
      </c>
      <c r="O38" s="20"/>
      <c r="P38" s="21">
        <f t="shared" si="26"/>
        <v>0.98002784036468404</v>
      </c>
      <c r="Q38" s="21">
        <f t="shared" si="26"/>
        <v>0.97921285204181452</v>
      </c>
      <c r="R38" s="21">
        <f t="shared" si="26"/>
        <v>0.95232613961671864</v>
      </c>
      <c r="S38" s="21">
        <f t="shared" si="26"/>
        <v>0.98287505042223799</v>
      </c>
      <c r="T38" s="21">
        <f t="shared" si="26"/>
        <v>0.95956528865189972</v>
      </c>
      <c r="U38" s="17"/>
      <c r="V38" s="21">
        <f t="shared" si="18"/>
        <v>1.1268547549742824E-2</v>
      </c>
      <c r="W38" s="21">
        <f t="shared" si="18"/>
        <v>2.0774547489708084E-3</v>
      </c>
      <c r="X38" s="21">
        <f t="shared" si="18"/>
        <v>2.3178127055593079E-2</v>
      </c>
      <c r="Y38" s="21">
        <f t="shared" si="18"/>
        <v>2.215403841109187E-3</v>
      </c>
      <c r="Z38" s="21">
        <f t="shared" si="18"/>
        <v>1.4505058476257382E-2</v>
      </c>
      <c r="AA38" s="21">
        <f t="shared" si="19"/>
        <v>5.324459167167328E-2</v>
      </c>
      <c r="AB38" s="21">
        <f t="shared" si="20"/>
        <v>4.8709829330476495</v>
      </c>
      <c r="AC38" s="21">
        <f t="shared" si="21"/>
        <v>4.8906890484736545</v>
      </c>
      <c r="AD38" s="21">
        <f t="shared" si="22"/>
        <v>4.7016595528078859</v>
      </c>
      <c r="AE38" s="21">
        <f t="shared" si="23"/>
        <v>4.9086431105416475</v>
      </c>
      <c r="AF38" s="21">
        <f t="shared" si="24"/>
        <v>4.760296017827546</v>
      </c>
      <c r="AG38" s="17"/>
      <c r="AH38" s="21">
        <f t="shared" si="9"/>
        <v>37.43284188865568</v>
      </c>
      <c r="AI38" s="21">
        <f t="shared" si="9"/>
        <v>42.547438111144821</v>
      </c>
      <c r="AJ38" s="21">
        <f t="shared" si="9"/>
        <v>30.378244298735602</v>
      </c>
      <c r="AK38" s="21">
        <f t="shared" si="9"/>
        <v>42.940531514875978</v>
      </c>
      <c r="AL38" s="21">
        <f t="shared" si="9"/>
        <v>31.792238732564918</v>
      </c>
      <c r="AM38" s="17"/>
      <c r="AN38" s="21">
        <f t="shared" si="25"/>
        <v>38.195692353725704</v>
      </c>
      <c r="AO38" s="21">
        <f t="shared" si="25"/>
        <v>43.450653269538535</v>
      </c>
      <c r="AP38" s="21">
        <f t="shared" si="25"/>
        <v>31.898992409220114</v>
      </c>
      <c r="AQ38" s="21">
        <f t="shared" si="25"/>
        <v>43.688698269865483</v>
      </c>
      <c r="AR38" s="21">
        <f t="shared" si="25"/>
        <v>33.131918284820479</v>
      </c>
    </row>
    <row r="39" spans="1:44" x14ac:dyDescent="0.25">
      <c r="A39">
        <v>55</v>
      </c>
      <c r="B39">
        <v>5</v>
      </c>
      <c r="C39">
        <f t="shared" si="10"/>
        <v>1.7564551607212292E-2</v>
      </c>
      <c r="D39">
        <f t="shared" si="11"/>
        <v>3.0252098279645386E-3</v>
      </c>
      <c r="E39">
        <f t="shared" si="12"/>
        <v>3.5349118474640187E-2</v>
      </c>
      <c r="F39">
        <f t="shared" si="13"/>
        <v>2.5668447025153662E-3</v>
      </c>
      <c r="G39">
        <f t="shared" si="14"/>
        <v>2.2313214306865718E-2</v>
      </c>
      <c r="H39">
        <f t="shared" si="15"/>
        <v>8.0818938919198099E-2</v>
      </c>
      <c r="J39" s="21">
        <f t="shared" si="6"/>
        <v>1.8148345483032791E-2</v>
      </c>
      <c r="K39" s="21">
        <f t="shared" si="7"/>
        <v>3.1495003480285222E-3</v>
      </c>
      <c r="L39" s="21">
        <f t="shared" si="8"/>
        <v>3.6188467706678495E-2</v>
      </c>
      <c r="M39" s="21">
        <f t="shared" si="16"/>
        <v>2.6729417053066307E-3</v>
      </c>
      <c r="N39" s="21">
        <f t="shared" si="17"/>
        <v>2.2998028873654097E-2</v>
      </c>
      <c r="O39" s="20"/>
      <c r="P39" s="21">
        <f t="shared" si="26"/>
        <v>0.96875929281494122</v>
      </c>
      <c r="Q39" s="21">
        <f t="shared" si="26"/>
        <v>0.97713539729284371</v>
      </c>
      <c r="R39" s="21">
        <f t="shared" si="26"/>
        <v>0.92914801256112556</v>
      </c>
      <c r="S39" s="21">
        <f t="shared" si="26"/>
        <v>0.98065964658112881</v>
      </c>
      <c r="T39" s="21">
        <f t="shared" si="26"/>
        <v>0.94506023017564234</v>
      </c>
      <c r="U39" s="17"/>
      <c r="V39" s="21">
        <f t="shared" si="18"/>
        <v>1.7581378335904119E-2</v>
      </c>
      <c r="W39" s="21">
        <f t="shared" si="18"/>
        <v>3.0774882738447973E-3</v>
      </c>
      <c r="X39" s="21">
        <f t="shared" si="18"/>
        <v>3.3624442847292824E-2</v>
      </c>
      <c r="Y39" s="21">
        <f t="shared" si="18"/>
        <v>2.6212460680579142E-3</v>
      </c>
      <c r="Z39" s="21">
        <f t="shared" si="18"/>
        <v>2.1734522460921557E-2</v>
      </c>
      <c r="AA39" s="21">
        <f t="shared" si="19"/>
        <v>7.8639077986021211E-2</v>
      </c>
      <c r="AB39" s="21">
        <f t="shared" si="20"/>
        <v>4.7970695780713495</v>
      </c>
      <c r="AC39" s="21">
        <f t="shared" si="21"/>
        <v>4.8774977959024097</v>
      </c>
      <c r="AD39" s="21">
        <f t="shared" si="22"/>
        <v>4.5563747424175647</v>
      </c>
      <c r="AE39" s="21">
        <f t="shared" si="23"/>
        <v>4.8963316194883815</v>
      </c>
      <c r="AF39" s="21">
        <f t="shared" si="24"/>
        <v>4.6675362513370375</v>
      </c>
      <c r="AG39" s="17"/>
      <c r="AH39" s="21">
        <f t="shared" si="9"/>
        <v>32.561858955608031</v>
      </c>
      <c r="AI39" s="21">
        <f t="shared" si="9"/>
        <v>37.656749062671167</v>
      </c>
      <c r="AJ39" s="21">
        <f t="shared" si="9"/>
        <v>25.676584745927716</v>
      </c>
      <c r="AK39" s="21">
        <f t="shared" si="9"/>
        <v>38.031888404334332</v>
      </c>
      <c r="AL39" s="21">
        <f t="shared" si="9"/>
        <v>27.031942714737372</v>
      </c>
      <c r="AM39" s="17"/>
      <c r="AN39" s="21">
        <f t="shared" si="25"/>
        <v>33.611919077434038</v>
      </c>
      <c r="AO39" s="21">
        <f t="shared" si="25"/>
        <v>38.537902901685165</v>
      </c>
      <c r="AP39" s="21">
        <f t="shared" si="25"/>
        <v>27.634547347469613</v>
      </c>
      <c r="AQ39" s="21">
        <f t="shared" si="25"/>
        <v>38.781944925464003</v>
      </c>
      <c r="AR39" s="21">
        <f t="shared" si="25"/>
        <v>28.603407329618985</v>
      </c>
    </row>
    <row r="40" spans="1:44" x14ac:dyDescent="0.25">
      <c r="A40">
        <v>60</v>
      </c>
      <c r="B40">
        <v>5</v>
      </c>
      <c r="C40">
        <f t="shared" si="10"/>
        <v>2.4643427967447781E-2</v>
      </c>
      <c r="D40">
        <f t="shared" si="11"/>
        <v>4.3810538608796048E-3</v>
      </c>
      <c r="E40">
        <f t="shared" si="12"/>
        <v>5.125833017229138E-2</v>
      </c>
      <c r="F40">
        <f t="shared" si="13"/>
        <v>3.1543587798333154E-3</v>
      </c>
      <c r="G40">
        <f t="shared" si="14"/>
        <v>3.4018883229730131E-2</v>
      </c>
      <c r="H40">
        <f t="shared" si="15"/>
        <v>0.11745605401018222</v>
      </c>
      <c r="J40" s="21">
        <f t="shared" si="6"/>
        <v>2.5874406441396269E-2</v>
      </c>
      <c r="K40" s="21">
        <f t="shared" si="7"/>
        <v>4.6496080587622446E-3</v>
      </c>
      <c r="L40" s="21">
        <f t="shared" si="8"/>
        <v>5.3067321911688059E-2</v>
      </c>
      <c r="M40" s="21">
        <f t="shared" si="16"/>
        <v>3.3499013175253278E-3</v>
      </c>
      <c r="N40" s="21">
        <f t="shared" si="17"/>
        <v>3.5541430396629381E-2</v>
      </c>
      <c r="O40" s="20"/>
      <c r="P40" s="21">
        <f t="shared" si="26"/>
        <v>0.9511779144790371</v>
      </c>
      <c r="Q40" s="21">
        <f t="shared" si="26"/>
        <v>0.97405790901899891</v>
      </c>
      <c r="R40" s="21">
        <f t="shared" si="26"/>
        <v>0.89552356971383273</v>
      </c>
      <c r="S40" s="21">
        <f t="shared" si="26"/>
        <v>0.97803840051307089</v>
      </c>
      <c r="T40" s="21">
        <f t="shared" si="26"/>
        <v>0.92332570771472078</v>
      </c>
      <c r="U40" s="17"/>
      <c r="V40" s="21">
        <f t="shared" si="18"/>
        <v>2.4611163957310223E-2</v>
      </c>
      <c r="W40" s="21">
        <f t="shared" si="18"/>
        <v>4.5289875034758564E-3</v>
      </c>
      <c r="X40" s="21">
        <f t="shared" si="18"/>
        <v>4.7523037553507952E-2</v>
      </c>
      <c r="Y40" s="21">
        <f t="shared" si="18"/>
        <v>3.2763321264690504E-3</v>
      </c>
      <c r="Z40" s="21">
        <f t="shared" si="18"/>
        <v>3.281631637416127E-2</v>
      </c>
      <c r="AA40" s="21">
        <f t="shared" si="19"/>
        <v>0.11275583751492435</v>
      </c>
      <c r="AB40" s="21">
        <f t="shared" si="20"/>
        <v>4.6919837050510447</v>
      </c>
      <c r="AC40" s="21">
        <f t="shared" si="21"/>
        <v>4.8585294806339059</v>
      </c>
      <c r="AD40" s="21">
        <f t="shared" si="22"/>
        <v>4.3542185270680349</v>
      </c>
      <c r="AE40" s="21">
        <f t="shared" si="23"/>
        <v>4.8816846094728268</v>
      </c>
      <c r="AF40" s="21">
        <f t="shared" si="24"/>
        <v>4.5314169994294913</v>
      </c>
      <c r="AG40" s="17"/>
      <c r="AH40" s="21">
        <f t="shared" si="9"/>
        <v>27.76478937753668</v>
      </c>
      <c r="AI40" s="21">
        <f t="shared" si="9"/>
        <v>32.77925126676876</v>
      </c>
      <c r="AJ40" s="21">
        <f t="shared" si="9"/>
        <v>21.120210003510152</v>
      </c>
      <c r="AK40" s="21">
        <f t="shared" si="9"/>
        <v>33.135556784845953</v>
      </c>
      <c r="AL40" s="21">
        <f t="shared" si="9"/>
        <v>22.364406463400336</v>
      </c>
      <c r="AM40" s="17"/>
      <c r="AN40" s="21">
        <f t="shared" si="25"/>
        <v>29.189901231825317</v>
      </c>
      <c r="AO40" s="21">
        <f t="shared" si="25"/>
        <v>33.652261290893541</v>
      </c>
      <c r="AP40" s="21">
        <f t="shared" si="25"/>
        <v>23.584203384238318</v>
      </c>
      <c r="AQ40" s="21">
        <f t="shared" si="25"/>
        <v>33.879607147800449</v>
      </c>
      <c r="AR40" s="21">
        <f t="shared" si="25"/>
        <v>24.221578882227167</v>
      </c>
    </row>
    <row r="41" spans="1:44" x14ac:dyDescent="0.25">
      <c r="A41">
        <v>65</v>
      </c>
      <c r="B41">
        <v>5</v>
      </c>
      <c r="C41">
        <f t="shared" si="10"/>
        <v>3.3266530787571136E-2</v>
      </c>
      <c r="D41">
        <f t="shared" si="11"/>
        <v>5.7683058135218372E-3</v>
      </c>
      <c r="E41">
        <f t="shared" si="12"/>
        <v>7.2406724572472742E-2</v>
      </c>
      <c r="F41">
        <f t="shared" si="13"/>
        <v>4.4776803118662658E-3</v>
      </c>
      <c r="G41">
        <f t="shared" si="14"/>
        <v>5.3495110078825799E-2</v>
      </c>
      <c r="H41">
        <f t="shared" si="15"/>
        <v>0.16941435156425777</v>
      </c>
      <c r="J41" s="21">
        <f t="shared" si="6"/>
        <v>3.5793246978430227E-2</v>
      </c>
      <c r="K41" s="21">
        <f t="shared" si="7"/>
        <v>6.3002972314533112E-3</v>
      </c>
      <c r="L41" s="21">
        <f t="shared" si="8"/>
        <v>7.6269329867890701E-2</v>
      </c>
      <c r="M41" s="21">
        <f t="shared" si="16"/>
        <v>4.8940976366477207E-3</v>
      </c>
      <c r="N41" s="21">
        <f t="shared" si="17"/>
        <v>5.6928917446554927E-2</v>
      </c>
      <c r="O41" s="20"/>
      <c r="P41" s="21">
        <f t="shared" si="26"/>
        <v>0.92656675052172688</v>
      </c>
      <c r="Q41" s="21">
        <f t="shared" si="26"/>
        <v>0.96952892151552306</v>
      </c>
      <c r="R41" s="21">
        <f t="shared" si="26"/>
        <v>0.84800053216032478</v>
      </c>
      <c r="S41" s="21">
        <f t="shared" si="26"/>
        <v>0.97476206838660184</v>
      </c>
      <c r="T41" s="21">
        <f t="shared" si="26"/>
        <v>0.89050939134055951</v>
      </c>
      <c r="U41" s="17"/>
      <c r="V41" s="21">
        <f t="shared" si="18"/>
        <v>3.3164832543425726E-2</v>
      </c>
      <c r="W41" s="21">
        <f t="shared" si="18"/>
        <v>6.108320380038168E-3</v>
      </c>
      <c r="X41" s="21">
        <f t="shared" si="18"/>
        <v>6.4676432315482701E-2</v>
      </c>
      <c r="Y41" s="21">
        <f t="shared" si="18"/>
        <v>4.7705807351846596E-3</v>
      </c>
      <c r="Z41" s="21">
        <f t="shared" si="18"/>
        <v>5.069573562500862E-2</v>
      </c>
      <c r="AA41" s="21">
        <f t="shared" si="19"/>
        <v>0.15941590159913988</v>
      </c>
      <c r="AB41" s="21">
        <f t="shared" si="20"/>
        <v>4.5458279661798784</v>
      </c>
      <c r="AC41" s="21">
        <f t="shared" si="21"/>
        <v>4.8316198253710976</v>
      </c>
      <c r="AD41" s="21">
        <f t="shared" si="22"/>
        <v>4.0703282368573293</v>
      </c>
      <c r="AE41" s="21">
        <f t="shared" si="23"/>
        <v>4.8612950328916282</v>
      </c>
      <c r="AF41" s="21">
        <f t="shared" si="24"/>
        <v>4.3195499834522115</v>
      </c>
      <c r="AG41" s="17"/>
      <c r="AH41" s="21">
        <f t="shared" si="9"/>
        <v>23.072805672485636</v>
      </c>
      <c r="AI41" s="21">
        <f t="shared" si="9"/>
        <v>27.920721786134855</v>
      </c>
      <c r="AJ41" s="21">
        <f t="shared" si="9"/>
        <v>16.765991476442117</v>
      </c>
      <c r="AK41" s="21">
        <f t="shared" si="9"/>
        <v>28.253872175373125</v>
      </c>
      <c r="AL41" s="21">
        <f t="shared" si="9"/>
        <v>17.832989463970844</v>
      </c>
      <c r="AM41" s="17"/>
      <c r="AN41" s="21">
        <f t="shared" si="25"/>
        <v>24.901396105023096</v>
      </c>
      <c r="AO41" s="21">
        <f t="shared" si="25"/>
        <v>28.798235067078213</v>
      </c>
      <c r="AP41" s="21">
        <f t="shared" si="25"/>
        <v>19.771203956358253</v>
      </c>
      <c r="AQ41" s="21">
        <f t="shared" si="25"/>
        <v>28.985403814633578</v>
      </c>
      <c r="AR41" s="21">
        <f t="shared" si="25"/>
        <v>20.02560516192348</v>
      </c>
    </row>
    <row r="42" spans="1:44" x14ac:dyDescent="0.25">
      <c r="A42">
        <v>70</v>
      </c>
      <c r="B42">
        <v>5</v>
      </c>
      <c r="C42">
        <f t="shared" si="10"/>
        <v>4.3104602952035567E-2</v>
      </c>
      <c r="D42">
        <f t="shared" si="11"/>
        <v>7.1947593948130575E-3</v>
      </c>
      <c r="E42">
        <f t="shared" si="12"/>
        <v>9.9799306983162459E-2</v>
      </c>
      <c r="F42">
        <f t="shared" si="13"/>
        <v>5.9156910579574035E-3</v>
      </c>
      <c r="G42">
        <f t="shared" si="14"/>
        <v>8.7072577031448689E-2</v>
      </c>
      <c r="H42">
        <f t="shared" si="15"/>
        <v>0.2430869374194172</v>
      </c>
      <c r="J42" s="21">
        <f t="shared" si="6"/>
        <v>4.8185702484836779E-2</v>
      </c>
      <c r="K42" s="21">
        <f t="shared" si="7"/>
        <v>8.2092189518083725E-3</v>
      </c>
      <c r="L42" s="21">
        <f t="shared" si="8"/>
        <v>0.10804621472752263</v>
      </c>
      <c r="M42" s="21">
        <f t="shared" si="16"/>
        <v>6.7547435815799028E-3</v>
      </c>
      <c r="N42" s="21">
        <f t="shared" si="17"/>
        <v>9.4945240813999243E-2</v>
      </c>
      <c r="O42" s="20"/>
      <c r="P42" s="21">
        <f t="shared" si="26"/>
        <v>0.89340191797830115</v>
      </c>
      <c r="Q42" s="21">
        <f t="shared" si="26"/>
        <v>0.96342060113548489</v>
      </c>
      <c r="R42" s="21">
        <f t="shared" si="26"/>
        <v>0.78332409984484208</v>
      </c>
      <c r="S42" s="21">
        <f t="shared" si="26"/>
        <v>0.96999148765141718</v>
      </c>
      <c r="T42" s="21">
        <f t="shared" si="26"/>
        <v>0.83981365571555089</v>
      </c>
      <c r="U42" s="17"/>
      <c r="V42" s="21">
        <f t="shared" si="18"/>
        <v>4.3049199019084994E-2</v>
      </c>
      <c r="W42" s="21">
        <f t="shared" si="18"/>
        <v>7.9089306574040563E-3</v>
      </c>
      <c r="X42" s="21">
        <f t="shared" si="18"/>
        <v>8.4635203893079214E-2</v>
      </c>
      <c r="Y42" s="21">
        <f t="shared" si="18"/>
        <v>6.552043775400529E-3</v>
      </c>
      <c r="Z42" s="21">
        <f t="shared" si="18"/>
        <v>7.9736309780798043E-2</v>
      </c>
      <c r="AA42" s="21">
        <f t="shared" si="19"/>
        <v>0.22188168712576684</v>
      </c>
      <c r="AB42" s="21">
        <f t="shared" si="20"/>
        <v>4.3552792431786074</v>
      </c>
      <c r="AC42" s="21">
        <f t="shared" si="21"/>
        <v>4.7965760833509883</v>
      </c>
      <c r="AD42" s="21">
        <f t="shared" si="22"/>
        <v>3.6969573953671939</v>
      </c>
      <c r="AE42" s="21">
        <f t="shared" si="23"/>
        <v>4.8329521945037923</v>
      </c>
      <c r="AF42" s="21">
        <f t="shared" si="24"/>
        <v>3.9921198163435077</v>
      </c>
      <c r="AG42" s="17"/>
      <c r="AH42" s="21">
        <f t="shared" si="9"/>
        <v>18.526977706305757</v>
      </c>
      <c r="AI42" s="21">
        <f t="shared" si="9"/>
        <v>23.089101960763756</v>
      </c>
      <c r="AJ42" s="21">
        <f t="shared" si="9"/>
        <v>12.695663239584787</v>
      </c>
      <c r="AK42" s="21">
        <f t="shared" si="9"/>
        <v>23.392577142481496</v>
      </c>
      <c r="AL42" s="21">
        <f t="shared" si="9"/>
        <v>13.513439480518633</v>
      </c>
      <c r="AM42" s="17"/>
      <c r="AN42" s="21">
        <f t="shared" si="25"/>
        <v>20.737562046241028</v>
      </c>
      <c r="AO42" s="21">
        <f t="shared" si="25"/>
        <v>23.965754867137992</v>
      </c>
      <c r="AP42" s="21">
        <f t="shared" si="25"/>
        <v>16.207420711426465</v>
      </c>
      <c r="AQ42" s="21">
        <f t="shared" si="25"/>
        <v>24.116270544930817</v>
      </c>
      <c r="AR42" s="21">
        <f t="shared" si="25"/>
        <v>16.090997554695281</v>
      </c>
    </row>
    <row r="43" spans="1:44" x14ac:dyDescent="0.25">
      <c r="A43">
        <v>75</v>
      </c>
      <c r="B43">
        <v>5</v>
      </c>
      <c r="C43">
        <f t="shared" si="10"/>
        <v>5.9079469328013327E-2</v>
      </c>
      <c r="D43">
        <f t="shared" si="11"/>
        <v>1.2334806411176288E-2</v>
      </c>
      <c r="E43">
        <f t="shared" si="12"/>
        <v>0.14278601766316829</v>
      </c>
      <c r="F43">
        <f t="shared" si="13"/>
        <v>9.0597026399329289E-3</v>
      </c>
      <c r="G43">
        <f t="shared" si="14"/>
        <v>0.13491726184914202</v>
      </c>
      <c r="H43">
        <f t="shared" si="15"/>
        <v>0.35817725789143284</v>
      </c>
      <c r="J43" s="21">
        <f t="shared" si="6"/>
        <v>7.0532676741738132E-2</v>
      </c>
      <c r="K43" s="21">
        <f t="shared" si="7"/>
        <v>1.5155154773489388E-2</v>
      </c>
      <c r="L43" s="21">
        <f t="shared" si="8"/>
        <v>0.16203331239349927</v>
      </c>
      <c r="M43" s="21">
        <f t="shared" si="16"/>
        <v>1.1153740026390357E-2</v>
      </c>
      <c r="N43" s="21">
        <f t="shared" si="17"/>
        <v>0.15382998795943359</v>
      </c>
      <c r="O43" s="20"/>
      <c r="P43" s="21">
        <f t="shared" si="26"/>
        <v>0.85035271895921616</v>
      </c>
      <c r="Q43" s="21">
        <f t="shared" si="26"/>
        <v>0.95551167047808083</v>
      </c>
      <c r="R43" s="21">
        <f t="shared" si="26"/>
        <v>0.69868889595176287</v>
      </c>
      <c r="S43" s="21">
        <f t="shared" si="26"/>
        <v>0.96343944387601665</v>
      </c>
      <c r="T43" s="21">
        <f t="shared" si="26"/>
        <v>0.76007734593475285</v>
      </c>
      <c r="U43" s="17"/>
      <c r="V43" s="21">
        <f t="shared" si="18"/>
        <v>5.9977653442808476E-2</v>
      </c>
      <c r="W43" s="21">
        <f t="shared" si="18"/>
        <v>1.4480927253970655E-2</v>
      </c>
      <c r="X43" s="21">
        <f t="shared" si="18"/>
        <v>0.11321087614362113</v>
      </c>
      <c r="Y43" s="21">
        <f t="shared" si="18"/>
        <v>1.0745953088163174E-2</v>
      </c>
      <c r="Z43" s="21">
        <f t="shared" si="18"/>
        <v>0.11692268897338132</v>
      </c>
      <c r="AA43" s="21">
        <f t="shared" si="19"/>
        <v>0.31533809890194475</v>
      </c>
      <c r="AB43" s="21">
        <f>P44*B43+V43*J20</f>
        <v>4.0968585227811758</v>
      </c>
      <c r="AC43" s="21">
        <f t="shared" si="21"/>
        <v>4.7401582716877151</v>
      </c>
      <c r="AD43" s="21">
        <f t="shared" si="22"/>
        <v>3.2010532654439627</v>
      </c>
      <c r="AE43" s="21">
        <f t="shared" si="23"/>
        <v>4.7894435054309703</v>
      </c>
      <c r="AF43" s="21">
        <f t="shared" si="24"/>
        <v>3.498408967691653</v>
      </c>
      <c r="AG43" s="17"/>
      <c r="AH43" s="21">
        <f t="shared" si="9"/>
        <v>14.17169846312715</v>
      </c>
      <c r="AI43" s="21">
        <f t="shared" si="9"/>
        <v>18.292525877412768</v>
      </c>
      <c r="AJ43" s="21">
        <f t="shared" si="9"/>
        <v>8.9987058442175929</v>
      </c>
      <c r="AK43" s="21">
        <f t="shared" si="9"/>
        <v>18.559624947977703</v>
      </c>
      <c r="AL43" s="21">
        <f t="shared" si="9"/>
        <v>9.5213196641751257</v>
      </c>
      <c r="AM43" s="17"/>
      <c r="AN43" s="21">
        <f t="shared" si="25"/>
        <v>16.665670782440152</v>
      </c>
      <c r="AO43" s="21">
        <f t="shared" si="25"/>
        <v>19.144220256629918</v>
      </c>
      <c r="AP43" s="21">
        <f t="shared" si="25"/>
        <v>12.879417286229291</v>
      </c>
      <c r="AQ43" s="21">
        <f t="shared" si="25"/>
        <v>19.263924749967067</v>
      </c>
      <c r="AR43" s="21">
        <f t="shared" si="25"/>
        <v>12.526777327464858</v>
      </c>
    </row>
    <row r="44" spans="1:44" x14ac:dyDescent="0.25">
      <c r="A44">
        <v>80</v>
      </c>
      <c r="B44">
        <v>5</v>
      </c>
      <c r="C44">
        <f t="shared" si="10"/>
        <v>7.399063392666215E-2</v>
      </c>
      <c r="D44">
        <f t="shared" si="11"/>
        <v>1.7178402110439011E-2</v>
      </c>
      <c r="E44">
        <f t="shared" si="12"/>
        <v>0.19474469582063048</v>
      </c>
      <c r="F44">
        <f t="shared" si="13"/>
        <v>1.2687316591369988E-2</v>
      </c>
      <c r="G44">
        <f t="shared" si="14"/>
        <v>0.21720012341597558</v>
      </c>
      <c r="H44">
        <f t="shared" si="15"/>
        <v>0.51580117186507723</v>
      </c>
      <c r="J44" s="21">
        <f t="shared" si="6"/>
        <v>9.8808073670752838E-2</v>
      </c>
      <c r="K44" s="21">
        <f t="shared" si="7"/>
        <v>2.3864892513849933E-2</v>
      </c>
      <c r="L44" s="21">
        <f t="shared" si="8"/>
        <v>0.23953664623843762</v>
      </c>
      <c r="M44" s="21">
        <f t="shared" si="16"/>
        <v>1.7681249288568512E-2</v>
      </c>
      <c r="N44" s="21">
        <f t="shared" si="17"/>
        <v>0.26317257111877723</v>
      </c>
      <c r="O44" s="20"/>
      <c r="P44" s="21">
        <f t="shared" si="26"/>
        <v>0.79037506551640768</v>
      </c>
      <c r="Q44" s="21">
        <f t="shared" si="26"/>
        <v>0.94103074322411018</v>
      </c>
      <c r="R44" s="21">
        <f t="shared" si="26"/>
        <v>0.58547801980814174</v>
      </c>
      <c r="S44" s="21">
        <f t="shared" si="26"/>
        <v>0.95269349078785348</v>
      </c>
      <c r="T44" s="21">
        <f t="shared" si="26"/>
        <v>0.64315465696137153</v>
      </c>
      <c r="U44" s="17"/>
      <c r="V44" s="21">
        <f t="shared" si="18"/>
        <v>7.8095437701071302E-2</v>
      </c>
      <c r="W44" s="21">
        <f t="shared" si="18"/>
        <v>2.2457597539271679E-2</v>
      </c>
      <c r="X44" s="21">
        <f t="shared" si="18"/>
        <v>0.14024344131116384</v>
      </c>
      <c r="Y44" s="21">
        <f t="shared" si="18"/>
        <v>1.6844811106216606E-2</v>
      </c>
      <c r="Z44" s="21">
        <f t="shared" si="18"/>
        <v>0.16926066469953932</v>
      </c>
      <c r="AA44" s="21">
        <f t="shared" si="19"/>
        <v>0.42690195235726275</v>
      </c>
      <c r="AB44" s="21">
        <f t="shared" si="20"/>
        <v>3.7524265926085101</v>
      </c>
      <c r="AC44" s="21">
        <f t="shared" si="21"/>
        <v>4.6477990286816082</v>
      </c>
      <c r="AD44" s="21">
        <f t="shared" si="22"/>
        <v>2.5692209436937223</v>
      </c>
      <c r="AE44" s="21">
        <f t="shared" si="23"/>
        <v>4.7204473190260998</v>
      </c>
      <c r="AF44" s="21">
        <f t="shared" si="24"/>
        <v>2.7834967466520744</v>
      </c>
      <c r="AG44" s="17"/>
      <c r="AH44" s="21">
        <f t="shared" si="9"/>
        <v>10.074839940345974</v>
      </c>
      <c r="AI44" s="21">
        <f t="shared" si="9"/>
        <v>13.552367605725053</v>
      </c>
      <c r="AJ44" s="21">
        <f t="shared" si="9"/>
        <v>5.797652578773631</v>
      </c>
      <c r="AK44" s="21">
        <f t="shared" si="9"/>
        <v>13.770181442546734</v>
      </c>
      <c r="AL44" s="21">
        <f t="shared" si="9"/>
        <v>6.0229106964834731</v>
      </c>
      <c r="AM44" s="17"/>
      <c r="AN44" s="21">
        <f t="shared" si="25"/>
        <v>12.746910144190052</v>
      </c>
      <c r="AO44" s="21">
        <f t="shared" si="25"/>
        <v>14.401620460658535</v>
      </c>
      <c r="AP44" s="21">
        <f t="shared" si="25"/>
        <v>9.9024256805976982</v>
      </c>
      <c r="AQ44" s="21">
        <f t="shared" si="25"/>
        <v>14.453947230351224</v>
      </c>
      <c r="AR44" s="21">
        <f t="shared" si="25"/>
        <v>9.3646382425949142</v>
      </c>
    </row>
    <row r="45" spans="1:44" x14ac:dyDescent="0.25">
      <c r="A45">
        <v>85</v>
      </c>
      <c r="B45">
        <v>5</v>
      </c>
      <c r="C45">
        <f t="shared" si="10"/>
        <v>9.116911463436074E-2</v>
      </c>
      <c r="D45">
        <f t="shared" si="11"/>
        <v>2.2127503864381309E-2</v>
      </c>
      <c r="E45">
        <f t="shared" si="12"/>
        <v>0.25935713756920753</v>
      </c>
      <c r="F45">
        <f t="shared" si="13"/>
        <v>2.4026860419263822E-2</v>
      </c>
      <c r="G45">
        <f t="shared" si="14"/>
        <v>0.31158944282847667</v>
      </c>
      <c r="H45">
        <f t="shared" si="15"/>
        <v>0.70827005931569009</v>
      </c>
      <c r="J45" s="21">
        <f t="shared" si="6"/>
        <v>0.14664073670857147</v>
      </c>
      <c r="K45" s="21">
        <f t="shared" si="7"/>
        <v>3.7756159081075102E-2</v>
      </c>
      <c r="L45" s="21">
        <f t="shared" si="8"/>
        <v>0.36308038579046042</v>
      </c>
      <c r="M45" s="21">
        <f t="shared" si="16"/>
        <v>4.0929819599652473E-2</v>
      </c>
      <c r="N45" s="21">
        <f t="shared" si="17"/>
        <v>0.41839391025798822</v>
      </c>
      <c r="O45" s="20"/>
      <c r="P45" s="21">
        <f t="shared" ref="P45:T46" si="27" xml:space="preserve"> P44*(1-J44)</f>
        <v>0.71227962781533638</v>
      </c>
      <c r="Q45" s="21">
        <f t="shared" si="27"/>
        <v>0.9185731456848385</v>
      </c>
      <c r="R45" s="21">
        <f t="shared" si="27"/>
        <v>0.4452345784969779</v>
      </c>
      <c r="S45" s="21">
        <f t="shared" si="27"/>
        <v>0.93584867968163687</v>
      </c>
      <c r="T45" s="21">
        <f t="shared" si="27"/>
        <v>0.47389399226183221</v>
      </c>
      <c r="U45" s="17"/>
      <c r="V45" s="21">
        <f t="shared" si="18"/>
        <v>0.10444920936534807</v>
      </c>
      <c r="W45" s="21">
        <f t="shared" si="18"/>
        <v>3.4681793816080386E-2</v>
      </c>
      <c r="X45" s="21">
        <f t="shared" si="18"/>
        <v>0.16165594252793575</v>
      </c>
      <c r="Y45" s="21">
        <f t="shared" si="18"/>
        <v>3.8304117631942303E-2</v>
      </c>
      <c r="Z45" s="21">
        <f t="shared" si="18"/>
        <v>0.19827436047019681</v>
      </c>
      <c r="AA45" s="21">
        <f t="shared" si="19"/>
        <v>0.53736542381150332</v>
      </c>
      <c r="AB45" s="21">
        <f t="shared" si="20"/>
        <v>3.2969852183574195</v>
      </c>
      <c r="AC45" s="21">
        <f t="shared" si="21"/>
        <v>4.5050688513160413</v>
      </c>
      <c r="AD45" s="21">
        <f>R46*B45+X45*J22</f>
        <v>1.8169412652168959</v>
      </c>
      <c r="AE45" s="21">
        <f t="shared" si="23"/>
        <v>4.5822766173269658</v>
      </c>
      <c r="AF45" s="21">
        <f t="shared" si="24"/>
        <v>1.8675388976446281</v>
      </c>
      <c r="AG45" s="17"/>
      <c r="AH45" s="21">
        <f>AH46+AB45</f>
        <v>6.3224133477374647</v>
      </c>
      <c r="AI45" s="21">
        <f>AI46+AC45</f>
        <v>8.9045685770434435</v>
      </c>
      <c r="AJ45" s="21">
        <f>AJ46+AD45</f>
        <v>3.2284316350799087</v>
      </c>
      <c r="AK45" s="21">
        <f>AK46+AE45</f>
        <v>9.0497341235206346</v>
      </c>
      <c r="AL45" s="21">
        <f>AL46+AF45</f>
        <v>3.2394139498313983</v>
      </c>
      <c r="AM45" s="17"/>
      <c r="AN45" s="21">
        <f t="shared" si="25"/>
        <v>8.8763079847295536</v>
      </c>
      <c r="AO45" s="21">
        <f t="shared" si="25"/>
        <v>9.6939134557484561</v>
      </c>
      <c r="AP45" s="21">
        <f t="shared" si="25"/>
        <v>7.2510801968221843</v>
      </c>
      <c r="AQ45" s="21">
        <f t="shared" si="25"/>
        <v>9.6700826960606836</v>
      </c>
      <c r="AR45" s="21">
        <f t="shared" si="25"/>
        <v>6.8357354233804735</v>
      </c>
    </row>
    <row r="46" spans="1:44" x14ac:dyDescent="0.25">
      <c r="A46">
        <v>90</v>
      </c>
      <c r="B46" s="1" t="s">
        <v>2</v>
      </c>
      <c r="C46">
        <f t="shared" si="10"/>
        <v>0.10150564617314931</v>
      </c>
      <c r="D46">
        <f t="shared" si="11"/>
        <v>3.0112923462986198E-2</v>
      </c>
      <c r="E46">
        <f t="shared" si="12"/>
        <v>0.34090338770388956</v>
      </c>
      <c r="F46">
        <f t="shared" si="13"/>
        <v>3.42534504391468E-2</v>
      </c>
      <c r="G46">
        <f t="shared" si="14"/>
        <v>0.4932245922208281</v>
      </c>
      <c r="H46">
        <f>SUM(C46:G46)</f>
        <v>1</v>
      </c>
      <c r="J46" s="21">
        <f t="shared" si="6"/>
        <v>1</v>
      </c>
      <c r="K46" s="21">
        <f t="shared" si="7"/>
        <v>1</v>
      </c>
      <c r="L46" s="21">
        <f t="shared" si="8"/>
        <v>1</v>
      </c>
      <c r="M46" s="21">
        <f t="shared" si="16"/>
        <v>1</v>
      </c>
      <c r="N46" s="21">
        <f t="shared" si="17"/>
        <v>1</v>
      </c>
      <c r="O46" s="17"/>
      <c r="P46" s="21">
        <f t="shared" si="27"/>
        <v>0.60783041844998831</v>
      </c>
      <c r="Q46" s="21">
        <f t="shared" si="27"/>
        <v>0.88389135186875811</v>
      </c>
      <c r="R46" s="21">
        <f t="shared" si="27"/>
        <v>0.28357863596904215</v>
      </c>
      <c r="S46" s="21">
        <f t="shared" si="27"/>
        <v>0.89754456204969457</v>
      </c>
      <c r="T46" s="21">
        <f t="shared" si="27"/>
        <v>0.2756196317916354</v>
      </c>
      <c r="U46" s="17"/>
      <c r="V46" s="21">
        <f t="shared" si="18"/>
        <v>0.60783041844998831</v>
      </c>
      <c r="W46" s="21">
        <f t="shared" si="18"/>
        <v>0.88389135186875811</v>
      </c>
      <c r="X46" s="21">
        <f t="shared" si="18"/>
        <v>0.28357863596904215</v>
      </c>
      <c r="Y46" s="21">
        <f t="shared" si="18"/>
        <v>0.89754456204969457</v>
      </c>
      <c r="Z46" s="21">
        <f t="shared" si="18"/>
        <v>0.2756196317916354</v>
      </c>
      <c r="AA46" s="21">
        <f t="shared" si="19"/>
        <v>2.9484646001291184</v>
      </c>
      <c r="AB46" s="21">
        <f>V46*J23</f>
        <v>3.0254281293800447</v>
      </c>
      <c r="AC46" s="21">
        <f>W46*J23</f>
        <v>4.3994997257274022</v>
      </c>
      <c r="AD46" s="21">
        <f>X46*J23</f>
        <v>1.4114903698630128</v>
      </c>
      <c r="AE46" s="21">
        <f>Y46*J23</f>
        <v>4.4674575061936688</v>
      </c>
      <c r="AF46" s="21">
        <f>Z46*J23</f>
        <v>1.3718750521867704</v>
      </c>
      <c r="AG46" s="17"/>
      <c r="AH46" s="21">
        <f>AB46</f>
        <v>3.0254281293800447</v>
      </c>
      <c r="AI46" s="21">
        <f t="shared" ref="AI46:AL46" si="28">AC46</f>
        <v>4.3994997257274022</v>
      </c>
      <c r="AJ46" s="21">
        <f t="shared" si="28"/>
        <v>1.4114903698630128</v>
      </c>
      <c r="AK46" s="21">
        <f t="shared" si="28"/>
        <v>4.4674575061936688</v>
      </c>
      <c r="AL46" s="21">
        <f t="shared" si="28"/>
        <v>1.3718750521867704</v>
      </c>
      <c r="AM46" s="17"/>
      <c r="AN46" s="21">
        <f t="shared" si="25"/>
        <v>4.9774213950909303</v>
      </c>
      <c r="AO46" s="21">
        <f t="shared" si="25"/>
        <v>4.9774213950909303</v>
      </c>
      <c r="AP46" s="21">
        <f t="shared" si="25"/>
        <v>4.9774213950909303</v>
      </c>
      <c r="AQ46" s="21">
        <f t="shared" si="25"/>
        <v>4.9774213950909303</v>
      </c>
      <c r="AR46" s="21">
        <f t="shared" si="25"/>
        <v>4.9774213950909303</v>
      </c>
    </row>
    <row r="50" spans="1:15" x14ac:dyDescent="0.25">
      <c r="A50" s="23" t="s">
        <v>0</v>
      </c>
      <c r="B50" s="23" t="s">
        <v>1</v>
      </c>
      <c r="C50" s="23" t="s">
        <v>25</v>
      </c>
      <c r="D50" s="23"/>
      <c r="E50" s="23"/>
      <c r="F50" s="23"/>
      <c r="G50" s="23" t="s">
        <v>16</v>
      </c>
      <c r="H50" s="23"/>
      <c r="I50" s="23"/>
      <c r="J50" s="23"/>
      <c r="K50" s="23" t="s">
        <v>17</v>
      </c>
      <c r="L50" s="23"/>
      <c r="M50" s="23"/>
      <c r="N50" s="23"/>
      <c r="O50" s="23"/>
    </row>
    <row r="51" spans="1:15" x14ac:dyDescent="0.25">
      <c r="A51" s="23"/>
      <c r="B51" s="23"/>
      <c r="C51" s="3" t="s">
        <v>21</v>
      </c>
      <c r="D51" s="3" t="s">
        <v>22</v>
      </c>
      <c r="E51" s="3" t="s">
        <v>12</v>
      </c>
      <c r="F51" s="3" t="s">
        <v>11</v>
      </c>
      <c r="G51" s="3" t="s">
        <v>4</v>
      </c>
      <c r="H51" s="3" t="s">
        <v>5</v>
      </c>
      <c r="I51" s="3" t="s">
        <v>6</v>
      </c>
      <c r="J51" s="3" t="s">
        <v>7</v>
      </c>
      <c r="K51" s="3" t="s">
        <v>13</v>
      </c>
      <c r="L51" s="3" t="s">
        <v>10</v>
      </c>
      <c r="M51" s="3" t="s">
        <v>14</v>
      </c>
      <c r="N51" s="3" t="s">
        <v>15</v>
      </c>
      <c r="O51" s="3" t="s">
        <v>18</v>
      </c>
    </row>
    <row r="52" spans="1:15" x14ac:dyDescent="0.25">
      <c r="A52" s="17">
        <v>0</v>
      </c>
      <c r="B52" s="17">
        <v>1</v>
      </c>
      <c r="C52" s="17">
        <f>(AA27-V27)/AA27</f>
        <v>0.92825929071642488</v>
      </c>
      <c r="D52" s="17">
        <f>(1-K4)^C52</f>
        <v>0.99631510210773666</v>
      </c>
      <c r="E52" s="17">
        <v>1</v>
      </c>
      <c r="F52" s="17">
        <f>1-D52</f>
        <v>3.6848978922633391E-3</v>
      </c>
      <c r="G52" s="17">
        <f>F52*W27/(AA27-V27)</f>
        <v>1.9486378024671542E-4</v>
      </c>
      <c r="H52" s="17">
        <f>F52*X27/(AA27-V27)</f>
        <v>1.3782188392121701E-3</v>
      </c>
      <c r="I52" s="17">
        <f>F52*Y27/(AA27-V27)</f>
        <v>1.6488721160278302E-4</v>
      </c>
      <c r="J52" s="17">
        <f>F52*Z27/(AA27-V27)</f>
        <v>1.9469280612016706E-3</v>
      </c>
      <c r="K52" s="17">
        <f>E52-E53</f>
        <v>3.6848978922633391E-3</v>
      </c>
      <c r="L52" s="17">
        <f>B52+C52*K4/F52*(J4-B52)</f>
        <v>0.50600330309123209</v>
      </c>
      <c r="M52" s="17">
        <f>E53*B52+K52*L52</f>
        <v>0.99817967261277585</v>
      </c>
      <c r="N52" s="17">
        <f>SUM(M52:$M$71)</f>
        <v>70.177347435884457</v>
      </c>
      <c r="O52" s="17">
        <f>N52/E52</f>
        <v>70.177347435884457</v>
      </c>
    </row>
    <row r="53" spans="1:15" x14ac:dyDescent="0.25">
      <c r="A53" s="17">
        <v>1</v>
      </c>
      <c r="B53" s="17">
        <v>4</v>
      </c>
      <c r="C53" s="17">
        <f t="shared" ref="C53:C71" si="29">(AA28-V28)/AA28</f>
        <v>0.95465129749963162</v>
      </c>
      <c r="D53" s="17">
        <f t="shared" ref="D53:D71" si="30">(1-K5)^C53</f>
        <v>0.97873789836514313</v>
      </c>
      <c r="E53" s="17">
        <f>E52*D52</f>
        <v>0.99631510210773666</v>
      </c>
      <c r="F53" s="17">
        <f t="shared" ref="F53:F71" si="31">1-D53</f>
        <v>2.1262101634856867E-2</v>
      </c>
      <c r="G53" s="17">
        <f t="shared" ref="G53:G71" si="32">F53*W28/(AA28-V28)</f>
        <v>7.0639442865480023E-3</v>
      </c>
      <c r="H53" s="17">
        <f t="shared" ref="H53:H71" si="33">F53*X28/(AA28-V28)</f>
        <v>4.0146877642110133E-3</v>
      </c>
      <c r="I53" s="17">
        <f t="shared" ref="I53:I71" si="34">F53*Y28/(AA28-V28)</f>
        <v>1.3070350650746369E-3</v>
      </c>
      <c r="J53" s="17">
        <f t="shared" ref="J53:J71" si="35">F53*Z28/(AA28-V28)</f>
        <v>8.8764345190232141E-3</v>
      </c>
      <c r="K53" s="17">
        <f t="shared" ref="K53:K71" si="36">E53-E54</f>
        <v>2.1183752961357549E-2</v>
      </c>
      <c r="L53" s="17">
        <f t="shared" ref="L53:L70" si="37">B53+C53*K5/F53*(J5-B53)</f>
        <v>1.9275202429215548</v>
      </c>
      <c r="M53" s="17">
        <f t="shared" ref="M53:M70" si="38">E54*B53+K53*L53</f>
        <v>3.9413575092395825</v>
      </c>
      <c r="N53" s="17">
        <f>SUM(M53:$M$71)</f>
        <v>69.179167763271678</v>
      </c>
      <c r="O53" s="17">
        <f t="shared" ref="O53:O71" si="39">N53/E53</f>
        <v>69.435028754377925</v>
      </c>
    </row>
    <row r="54" spans="1:15" x14ac:dyDescent="0.25">
      <c r="A54" s="17">
        <v>5</v>
      </c>
      <c r="B54" s="17">
        <v>5</v>
      </c>
      <c r="C54" s="17">
        <f t="shared" si="29"/>
        <v>0.97613780598184019</v>
      </c>
      <c r="D54" s="17">
        <f t="shared" si="30"/>
        <v>0.99224653027228882</v>
      </c>
      <c r="E54" s="17">
        <f t="shared" ref="E54:E71" si="40">E53*D53</f>
        <v>0.97513134914637911</v>
      </c>
      <c r="F54" s="17">
        <f t="shared" si="31"/>
        <v>7.7534697277111819E-3</v>
      </c>
      <c r="G54" s="17">
        <f t="shared" si="32"/>
        <v>2.5186955107018437E-3</v>
      </c>
      <c r="H54" s="17">
        <f t="shared" si="33"/>
        <v>1.6395343893783599E-3</v>
      </c>
      <c r="I54" s="17">
        <f t="shared" si="34"/>
        <v>4.6640613467596894E-4</v>
      </c>
      <c r="J54" s="17">
        <f t="shared" si="35"/>
        <v>3.1288336929550095E-3</v>
      </c>
      <c r="K54" s="17">
        <f t="shared" si="36"/>
        <v>7.5606513961485877E-3</v>
      </c>
      <c r="L54" s="17">
        <f t="shared" si="37"/>
        <v>2.491443379564882</v>
      </c>
      <c r="M54" s="17">
        <f t="shared" si="38"/>
        <v>4.8566904236172848</v>
      </c>
      <c r="N54" s="17">
        <f>SUM(M54:$M$71)</f>
        <v>65.237810254032098</v>
      </c>
      <c r="O54" s="17">
        <f t="shared" si="39"/>
        <v>66.901561836916301</v>
      </c>
    </row>
    <row r="55" spans="1:15" x14ac:dyDescent="0.25">
      <c r="A55" s="17">
        <v>10</v>
      </c>
      <c r="B55" s="17">
        <v>5</v>
      </c>
      <c r="C55" s="17">
        <f t="shared" si="29"/>
        <v>0.94528163490970041</v>
      </c>
      <c r="D55" s="17">
        <f t="shared" si="30"/>
        <v>0.99486861708253449</v>
      </c>
      <c r="E55" s="17">
        <f t="shared" si="40"/>
        <v>0.96757069775023052</v>
      </c>
      <c r="F55" s="17">
        <f t="shared" si="31"/>
        <v>5.1313829174655101E-3</v>
      </c>
      <c r="G55" s="17">
        <f t="shared" si="32"/>
        <v>1.3598569908368256E-3</v>
      </c>
      <c r="H55" s="17">
        <f t="shared" si="33"/>
        <v>9.280432432554604E-4</v>
      </c>
      <c r="I55" s="17">
        <f t="shared" si="34"/>
        <v>8.3392187594511402E-4</v>
      </c>
      <c r="J55" s="17">
        <f t="shared" si="35"/>
        <v>2.0095608074281101E-3</v>
      </c>
      <c r="K55" s="17">
        <f t="shared" si="36"/>
        <v>4.9649757498757552E-3</v>
      </c>
      <c r="L55" s="17">
        <f>(-(5/24)*K54+(B56/2)*K55+(5/24)*K56)/K55</f>
        <v>2.4073096879439984</v>
      </c>
      <c r="M55" s="17">
        <f t="shared" si="38"/>
        <v>4.8249808442248563</v>
      </c>
      <c r="N55" s="17">
        <f>SUM(M55:$M$71)</f>
        <v>60.381119830414818</v>
      </c>
      <c r="O55" s="17">
        <f t="shared" si="39"/>
        <v>62.404866094861475</v>
      </c>
    </row>
    <row r="56" spans="1:15" x14ac:dyDescent="0.25">
      <c r="A56" s="17">
        <v>15</v>
      </c>
      <c r="B56" s="17">
        <v>5</v>
      </c>
      <c r="C56" s="17">
        <f t="shared" si="29"/>
        <v>0.93332675476259608</v>
      </c>
      <c r="D56" s="17">
        <f t="shared" si="30"/>
        <v>0.99444043750610955</v>
      </c>
      <c r="E56" s="17">
        <f t="shared" si="40"/>
        <v>0.96260572200035477</v>
      </c>
      <c r="F56" s="17">
        <f t="shared" si="31"/>
        <v>5.5595624938904464E-3</v>
      </c>
      <c r="G56" s="17">
        <f t="shared" si="32"/>
        <v>9.5706042067659569E-4</v>
      </c>
      <c r="H56" s="17">
        <f t="shared" si="33"/>
        <v>1.3150330219213258E-3</v>
      </c>
      <c r="I56" s="17">
        <f t="shared" si="34"/>
        <v>2.0482425028952706E-3</v>
      </c>
      <c r="J56" s="17">
        <f t="shared" si="35"/>
        <v>1.2392265483972546E-3</v>
      </c>
      <c r="K56" s="17">
        <f t="shared" si="36"/>
        <v>5.3516666684375602E-3</v>
      </c>
      <c r="L56" s="17">
        <f t="shared" ref="L56:L69" si="41">(-(5/24)*K55+(B57/2)*K56+(5/24)*K57)/K56</f>
        <v>2.524432348925159</v>
      </c>
      <c r="M56" s="17">
        <f t="shared" si="38"/>
        <v>4.7997801971180545</v>
      </c>
      <c r="N56" s="17">
        <f>SUM(M56:$M$71)</f>
        <v>55.556138986189964</v>
      </c>
      <c r="O56" s="17">
        <f t="shared" si="39"/>
        <v>57.714324480370678</v>
      </c>
    </row>
    <row r="57" spans="1:15" x14ac:dyDescent="0.25">
      <c r="A57" s="17">
        <v>20</v>
      </c>
      <c r="B57" s="17">
        <v>5</v>
      </c>
      <c r="C57" s="17">
        <f t="shared" si="29"/>
        <v>0.92367260003232932</v>
      </c>
      <c r="D57" s="17">
        <f t="shared" si="30"/>
        <v>0.99415767016277223</v>
      </c>
      <c r="E57" s="17">
        <f t="shared" si="40"/>
        <v>0.95725405533191721</v>
      </c>
      <c r="F57" s="17">
        <f t="shared" si="31"/>
        <v>5.8423298372277666E-3</v>
      </c>
      <c r="G57" s="17">
        <f t="shared" si="32"/>
        <v>9.6796600314298935E-4</v>
      </c>
      <c r="H57" s="17">
        <f t="shared" si="33"/>
        <v>1.5846445113198283E-3</v>
      </c>
      <c r="I57" s="17">
        <f t="shared" si="34"/>
        <v>1.9369678417917046E-3</v>
      </c>
      <c r="J57" s="17">
        <f t="shared" si="35"/>
        <v>1.3527514809732442E-3</v>
      </c>
      <c r="K57" s="17">
        <f t="shared" si="36"/>
        <v>5.5925939292729154E-3</v>
      </c>
      <c r="L57" s="17">
        <f t="shared" si="41"/>
        <v>2.552716934535904</v>
      </c>
      <c r="M57" s="17">
        <f t="shared" si="38"/>
        <v>4.772583616244459</v>
      </c>
      <c r="N57" s="17">
        <f>SUM(M57:$M$71)</f>
        <v>50.756358789071911</v>
      </c>
      <c r="O57" s="17">
        <f t="shared" si="39"/>
        <v>53.022871521262665</v>
      </c>
    </row>
    <row r="58" spans="1:15" x14ac:dyDescent="0.25">
      <c r="A58" s="17">
        <v>25</v>
      </c>
      <c r="B58" s="17">
        <v>5</v>
      </c>
      <c r="C58" s="17">
        <f t="shared" si="29"/>
        <v>0.87452955359566564</v>
      </c>
      <c r="D58" s="17">
        <f t="shared" si="30"/>
        <v>0.99288946321612115</v>
      </c>
      <c r="E58" s="17">
        <f t="shared" si="40"/>
        <v>0.95166146140264429</v>
      </c>
      <c r="F58" s="17">
        <f t="shared" si="31"/>
        <v>7.1105367838788514E-3</v>
      </c>
      <c r="G58" s="17">
        <f t="shared" si="32"/>
        <v>1.1104068197552188E-3</v>
      </c>
      <c r="H58" s="17">
        <f t="shared" si="33"/>
        <v>2.3003146315311823E-3</v>
      </c>
      <c r="I58" s="17">
        <f t="shared" si="34"/>
        <v>2.069004799107114E-3</v>
      </c>
      <c r="J58" s="17">
        <f t="shared" si="35"/>
        <v>1.6308105334853361E-3</v>
      </c>
      <c r="K58" s="17">
        <f t="shared" si="36"/>
        <v>6.7668238271033632E-3</v>
      </c>
      <c r="L58" s="17">
        <f t="shared" si="41"/>
        <v>2.5977552641248693</v>
      </c>
      <c r="M58" s="17">
        <f t="shared" si="38"/>
        <v>4.7420517400959676</v>
      </c>
      <c r="N58" s="17">
        <f>SUM(M58:$M$71)</f>
        <v>45.98377517282745</v>
      </c>
      <c r="O58" s="17">
        <f t="shared" si="39"/>
        <v>48.319467623552207</v>
      </c>
    </row>
    <row r="59" spans="1:15" x14ac:dyDescent="0.25">
      <c r="A59" s="17">
        <v>30</v>
      </c>
      <c r="B59" s="17">
        <v>5</v>
      </c>
      <c r="C59" s="17">
        <f t="shared" si="29"/>
        <v>0.83952958221437368</v>
      </c>
      <c r="D59" s="17">
        <f t="shared" si="30"/>
        <v>0.99072091394846584</v>
      </c>
      <c r="E59" s="17">
        <f t="shared" si="40"/>
        <v>0.94489463757554093</v>
      </c>
      <c r="F59" s="17">
        <f t="shared" si="31"/>
        <v>9.2790860515341578E-3</v>
      </c>
      <c r="G59" s="17">
        <f t="shared" si="32"/>
        <v>1.4832505490564466E-3</v>
      </c>
      <c r="H59" s="17">
        <f t="shared" si="33"/>
        <v>3.5598329768639692E-3</v>
      </c>
      <c r="I59" s="17">
        <f t="shared" si="34"/>
        <v>2.0500453192565009E-3</v>
      </c>
      <c r="J59" s="17">
        <f t="shared" si="35"/>
        <v>2.1859572063572413E-3</v>
      </c>
      <c r="K59" s="17">
        <f t="shared" si="36"/>
        <v>8.7677586516966555E-3</v>
      </c>
      <c r="L59" s="17">
        <f t="shared" si="41"/>
        <v>2.6208218588113006</v>
      </c>
      <c r="M59" s="17">
        <f t="shared" si="38"/>
        <v>4.7036131281463698</v>
      </c>
      <c r="N59" s="17">
        <f>SUM(M59:$M$71)</f>
        <v>41.241723432731476</v>
      </c>
      <c r="O59" s="17">
        <f t="shared" si="39"/>
        <v>43.646901773674578</v>
      </c>
    </row>
    <row r="60" spans="1:15" x14ac:dyDescent="0.25">
      <c r="A60" s="17">
        <v>35</v>
      </c>
      <c r="B60" s="17">
        <v>5</v>
      </c>
      <c r="C60" s="17">
        <f t="shared" si="29"/>
        <v>0.8069039545165535</v>
      </c>
      <c r="D60" s="17">
        <f t="shared" si="30"/>
        <v>0.98733970661041082</v>
      </c>
      <c r="E60" s="17">
        <f t="shared" si="40"/>
        <v>0.93612687892384427</v>
      </c>
      <c r="F60" s="17">
        <f t="shared" si="31"/>
        <v>1.2660293389589183E-2</v>
      </c>
      <c r="G60" s="17">
        <f t="shared" si="32"/>
        <v>1.4314027986403824E-3</v>
      </c>
      <c r="H60" s="17">
        <f t="shared" si="33"/>
        <v>5.6948676277709534E-3</v>
      </c>
      <c r="I60" s="17">
        <f t="shared" si="34"/>
        <v>2.232452466637151E-3</v>
      </c>
      <c r="J60" s="17">
        <f t="shared" si="35"/>
        <v>3.3015704965406968E-3</v>
      </c>
      <c r="K60" s="17">
        <f t="shared" si="36"/>
        <v>1.1851640937056263E-2</v>
      </c>
      <c r="L60" s="17">
        <f t="shared" si="41"/>
        <v>2.6794949051432528</v>
      </c>
      <c r="M60" s="17">
        <f t="shared" si="38"/>
        <v>4.65313260144237</v>
      </c>
      <c r="N60" s="17">
        <f>SUM(M60:$M$71)</f>
        <v>36.538110304585103</v>
      </c>
      <c r="O60" s="17">
        <f t="shared" si="39"/>
        <v>39.031151788514713</v>
      </c>
    </row>
    <row r="61" spans="1:15" x14ac:dyDescent="0.25">
      <c r="A61" s="17">
        <v>40</v>
      </c>
      <c r="B61" s="17">
        <v>5</v>
      </c>
      <c r="C61" s="17">
        <f t="shared" si="29"/>
        <v>0.82623793407115864</v>
      </c>
      <c r="D61" s="17">
        <f t="shared" si="30"/>
        <v>0.97946624353063727</v>
      </c>
      <c r="E61" s="17">
        <f t="shared" si="40"/>
        <v>0.92427523798678801</v>
      </c>
      <c r="F61" s="17">
        <f t="shared" si="31"/>
        <v>2.0533756469362729E-2</v>
      </c>
      <c r="G61" s="17">
        <f t="shared" si="32"/>
        <v>1.9687644328165248E-3</v>
      </c>
      <c r="H61" s="17">
        <f t="shared" si="33"/>
        <v>1.0254319547431142E-2</v>
      </c>
      <c r="I61" s="17">
        <f t="shared" si="34"/>
        <v>2.0843172198271461E-3</v>
      </c>
      <c r="J61" s="17">
        <f t="shared" si="35"/>
        <v>6.226355269287916E-3</v>
      </c>
      <c r="K61" s="17">
        <f t="shared" si="36"/>
        <v>1.8978842647482952E-2</v>
      </c>
      <c r="L61" s="17">
        <f t="shared" si="41"/>
        <v>2.6507381705971</v>
      </c>
      <c r="M61" s="17">
        <f t="shared" si="38"/>
        <v>4.5767899193359645</v>
      </c>
      <c r="N61" s="17">
        <f>SUM(M61:$M$71)</f>
        <v>31.884977703142734</v>
      </c>
      <c r="O61" s="17">
        <f t="shared" si="39"/>
        <v>34.49727569527132</v>
      </c>
    </row>
    <row r="62" spans="1:15" x14ac:dyDescent="0.25">
      <c r="A62" s="17">
        <v>45</v>
      </c>
      <c r="B62" s="17">
        <v>5</v>
      </c>
      <c r="C62" s="17">
        <f t="shared" si="29"/>
        <v>0.79215067449167875</v>
      </c>
      <c r="D62" s="17">
        <f t="shared" si="30"/>
        <v>0.97174002462808862</v>
      </c>
      <c r="E62" s="17">
        <f t="shared" si="40"/>
        <v>0.90529639533930506</v>
      </c>
      <c r="F62" s="17">
        <f t="shared" si="31"/>
        <v>2.8259975371911383E-2</v>
      </c>
      <c r="G62" s="17">
        <f t="shared" si="32"/>
        <v>1.8170145022179192E-3</v>
      </c>
      <c r="H62" s="17">
        <f t="shared" si="33"/>
        <v>1.5531204817108877E-2</v>
      </c>
      <c r="I62" s="17">
        <f t="shared" si="34"/>
        <v>2.0803139481973907E-3</v>
      </c>
      <c r="J62" s="17">
        <f t="shared" si="35"/>
        <v>8.8314421043871969E-3</v>
      </c>
      <c r="K62" s="17">
        <f t="shared" si="36"/>
        <v>2.5583653836568909E-2</v>
      </c>
      <c r="L62" s="17">
        <f t="shared" si="41"/>
        <v>2.6538440607519793</v>
      </c>
      <c r="M62" s="17">
        <f t="shared" si="38"/>
        <v>4.4664587353001934</v>
      </c>
      <c r="N62" s="17">
        <f>SUM(M62:$M$71)</f>
        <v>27.308187783806769</v>
      </c>
      <c r="O62" s="17">
        <f t="shared" si="39"/>
        <v>30.164913860693837</v>
      </c>
    </row>
    <row r="63" spans="1:15" x14ac:dyDescent="0.25">
      <c r="A63" s="17">
        <v>50</v>
      </c>
      <c r="B63" s="17">
        <v>5</v>
      </c>
      <c r="C63" s="17">
        <f t="shared" si="29"/>
        <v>0.7883625886507114</v>
      </c>
      <c r="D63" s="17">
        <f t="shared" si="30"/>
        <v>0.95695057238886128</v>
      </c>
      <c r="E63" s="17">
        <f t="shared" si="40"/>
        <v>0.87971274150273615</v>
      </c>
      <c r="F63" s="17">
        <f t="shared" si="31"/>
        <v>4.3049427611138724E-2</v>
      </c>
      <c r="G63" s="17">
        <f t="shared" si="32"/>
        <v>2.1305780404521405E-3</v>
      </c>
      <c r="H63" s="17">
        <f t="shared" si="33"/>
        <v>2.3770822708856103E-2</v>
      </c>
      <c r="I63" s="17">
        <f t="shared" si="34"/>
        <v>2.2720546750483669E-3</v>
      </c>
      <c r="J63" s="17">
        <f t="shared" si="35"/>
        <v>1.4875972186782114E-2</v>
      </c>
      <c r="K63" s="17">
        <f t="shared" si="36"/>
        <v>3.7871129983918395E-2</v>
      </c>
      <c r="L63" s="17">
        <f t="shared" si="41"/>
        <v>2.6525777819725835</v>
      </c>
      <c r="M63" s="17">
        <f t="shared" si="38"/>
        <v>4.3096641755676268</v>
      </c>
      <c r="N63" s="17">
        <f>SUM(M63:$M$71)</f>
        <v>22.841729048506579</v>
      </c>
      <c r="O63" s="17">
        <f t="shared" si="39"/>
        <v>25.964986035655294</v>
      </c>
    </row>
    <row r="64" spans="1:15" x14ac:dyDescent="0.25">
      <c r="A64" s="17">
        <v>55</v>
      </c>
      <c r="B64" s="17">
        <v>5</v>
      </c>
      <c r="C64" s="17">
        <f t="shared" si="29"/>
        <v>0.77642949553618412</v>
      </c>
      <c r="D64" s="17">
        <f t="shared" si="30"/>
        <v>0.9366633110397905</v>
      </c>
      <c r="E64" s="17">
        <f t="shared" si="40"/>
        <v>0.84184161151881776</v>
      </c>
      <c r="F64" s="17">
        <f t="shared" si="31"/>
        <v>6.3336688960209497E-2</v>
      </c>
      <c r="G64" s="17">
        <f t="shared" si="32"/>
        <v>3.1923560614983987E-3</v>
      </c>
      <c r="H64" s="17">
        <f t="shared" si="33"/>
        <v>3.4879481052890314E-2</v>
      </c>
      <c r="I64" s="17">
        <f t="shared" si="34"/>
        <v>2.7190845356460766E-3</v>
      </c>
      <c r="J64" s="17">
        <f t="shared" si="35"/>
        <v>2.254576731017471E-2</v>
      </c>
      <c r="K64" s="17">
        <f t="shared" si="36"/>
        <v>5.3319460302528876E-2</v>
      </c>
      <c r="L64" s="17">
        <f t="shared" si="41"/>
        <v>2.6387299681638248</v>
      </c>
      <c r="M64" s="17">
        <f t="shared" si="38"/>
        <v>4.0833064138680486</v>
      </c>
      <c r="N64" s="17">
        <f>SUM(M64:$M$71)</f>
        <v>18.53206487293895</v>
      </c>
      <c r="O64" s="17">
        <f t="shared" si="39"/>
        <v>22.013719230989452</v>
      </c>
    </row>
    <row r="65" spans="1:15" x14ac:dyDescent="0.25">
      <c r="A65" s="17">
        <v>60</v>
      </c>
      <c r="B65" s="17">
        <v>5</v>
      </c>
      <c r="C65" s="17">
        <f t="shared" si="29"/>
        <v>0.78173046735560192</v>
      </c>
      <c r="D65" s="17">
        <f t="shared" si="30"/>
        <v>0.90694394112316334</v>
      </c>
      <c r="E65" s="17">
        <f t="shared" si="40"/>
        <v>0.78852215121628888</v>
      </c>
      <c r="F65" s="17">
        <f t="shared" si="31"/>
        <v>9.3056058876836656E-2</v>
      </c>
      <c r="G65" s="17">
        <f t="shared" si="32"/>
        <v>4.7813408430225114E-3</v>
      </c>
      <c r="H65" s="17">
        <f t="shared" si="33"/>
        <v>5.0171001855203394E-2</v>
      </c>
      <c r="I65" s="17">
        <f t="shared" si="34"/>
        <v>3.4588880184744748E-3</v>
      </c>
      <c r="J65" s="17">
        <f t="shared" si="35"/>
        <v>3.4644828160136282E-2</v>
      </c>
      <c r="K65" s="17">
        <f t="shared" si="36"/>
        <v>7.337676372927282E-2</v>
      </c>
      <c r="L65" s="17">
        <f t="shared" si="41"/>
        <v>2.6262024086485063</v>
      </c>
      <c r="M65" s="17">
        <f t="shared" si="38"/>
        <v>3.7684291710797289</v>
      </c>
      <c r="N65" s="17">
        <f>SUM(M65:$M$71)</f>
        <v>14.448758459070902</v>
      </c>
      <c r="O65" s="17">
        <f t="shared" si="39"/>
        <v>18.323845990608902</v>
      </c>
    </row>
    <row r="66" spans="1:15" x14ac:dyDescent="0.25">
      <c r="A66" s="17">
        <v>65</v>
      </c>
      <c r="B66" s="17">
        <v>5</v>
      </c>
      <c r="C66" s="17">
        <f t="shared" si="29"/>
        <v>0.7919603238400863</v>
      </c>
      <c r="D66" s="17">
        <f t="shared" si="30"/>
        <v>0.86328791493835433</v>
      </c>
      <c r="E66" s="17">
        <f t="shared" si="40"/>
        <v>0.71514538748701606</v>
      </c>
      <c r="F66" s="17">
        <f t="shared" si="31"/>
        <v>0.13671208506164567</v>
      </c>
      <c r="G66" s="17">
        <f t="shared" si="32"/>
        <v>6.6144486666567829E-3</v>
      </c>
      <c r="H66" s="17">
        <f t="shared" si="33"/>
        <v>7.0035445896272572E-2</v>
      </c>
      <c r="I66" s="17">
        <f t="shared" si="34"/>
        <v>5.1658654785267715E-3</v>
      </c>
      <c r="J66" s="17">
        <f t="shared" si="35"/>
        <v>5.4896325020189547E-2</v>
      </c>
      <c r="K66" s="17">
        <f t="shared" si="36"/>
        <v>9.7769017045568507E-2</v>
      </c>
      <c r="L66" s="17">
        <f t="shared" si="41"/>
        <v>2.6081500322163542</v>
      </c>
      <c r="M66" s="17">
        <f t="shared" si="38"/>
        <v>3.3418781171643985</v>
      </c>
      <c r="N66" s="17">
        <f>SUM(M66:$M$71)</f>
        <v>10.680329287991174</v>
      </c>
      <c r="O66" s="17">
        <f t="shared" si="39"/>
        <v>14.934486713983151</v>
      </c>
    </row>
    <row r="67" spans="1:15" x14ac:dyDescent="0.25">
      <c r="A67" s="17">
        <v>70</v>
      </c>
      <c r="B67" s="17">
        <v>5</v>
      </c>
      <c r="C67" s="17">
        <f t="shared" si="29"/>
        <v>0.80598128860141638</v>
      </c>
      <c r="D67" s="17">
        <f t="shared" si="30"/>
        <v>0.79893848077135776</v>
      </c>
      <c r="E67" s="17">
        <f t="shared" si="40"/>
        <v>0.61737637044144755</v>
      </c>
      <c r="F67" s="17">
        <f t="shared" si="31"/>
        <v>0.20106151922864224</v>
      </c>
      <c r="G67" s="17">
        <f t="shared" si="32"/>
        <v>8.8920174979784834E-3</v>
      </c>
      <c r="H67" s="17">
        <f t="shared" si="33"/>
        <v>9.5155432075725771E-2</v>
      </c>
      <c r="I67" s="17">
        <f t="shared" si="34"/>
        <v>7.3664684167942173E-3</v>
      </c>
      <c r="J67" s="17">
        <f t="shared" si="35"/>
        <v>8.9647601238143762E-2</v>
      </c>
      <c r="K67" s="17">
        <f t="shared" si="36"/>
        <v>0.12413063097682248</v>
      </c>
      <c r="L67" s="17">
        <f t="shared" si="41"/>
        <v>2.5856639677029709</v>
      </c>
      <c r="M67" s="17">
        <f t="shared" si="38"/>
        <v>2.7871887971281297</v>
      </c>
      <c r="N67" s="17">
        <f>SUM(M67:$M$71)</f>
        <v>7.3384511708267741</v>
      </c>
      <c r="O67" s="17">
        <f t="shared" si="39"/>
        <v>11.886511246906814</v>
      </c>
    </row>
    <row r="68" spans="1:15" x14ac:dyDescent="0.25">
      <c r="A68" s="17">
        <v>75</v>
      </c>
      <c r="B68" s="17">
        <v>5</v>
      </c>
      <c r="C68" s="17">
        <f t="shared" si="29"/>
        <v>0.80979889949340156</v>
      </c>
      <c r="D68" s="17">
        <f t="shared" si="30"/>
        <v>0.69830469382413951</v>
      </c>
      <c r="E68" s="17">
        <f t="shared" si="40"/>
        <v>0.49324573946462508</v>
      </c>
      <c r="F68" s="17">
        <f t="shared" si="31"/>
        <v>0.30169530617586049</v>
      </c>
      <c r="G68" s="17">
        <f t="shared" si="32"/>
        <v>1.710847493918613E-2</v>
      </c>
      <c r="H68" s="17">
        <f t="shared" si="33"/>
        <v>0.13375286011573329</v>
      </c>
      <c r="I68" s="17">
        <f t="shared" si="34"/>
        <v>1.269579398350329E-2</v>
      </c>
      <c r="J68" s="17">
        <f t="shared" si="35"/>
        <v>0.13813817713743778</v>
      </c>
      <c r="K68" s="17">
        <f t="shared" si="36"/>
        <v>0.14880992438771878</v>
      </c>
      <c r="L68" s="17">
        <f t="shared" si="41"/>
        <v>2.5418147404798224</v>
      </c>
      <c r="M68" s="17">
        <f t="shared" si="38"/>
        <v>2.1004263347229228</v>
      </c>
      <c r="N68" s="17">
        <f>SUM(M68:$M$71)</f>
        <v>4.5512623736986439</v>
      </c>
      <c r="O68" s="17">
        <f t="shared" si="39"/>
        <v>9.227170170062978</v>
      </c>
    </row>
    <row r="69" spans="1:15" x14ac:dyDescent="0.25">
      <c r="A69" s="17">
        <v>80</v>
      </c>
      <c r="B69" s="17">
        <v>5</v>
      </c>
      <c r="C69" s="17">
        <f t="shared" si="29"/>
        <v>0.81706469771373791</v>
      </c>
      <c r="D69" s="17">
        <f t="shared" si="30"/>
        <v>0.55289671861188194</v>
      </c>
      <c r="E69" s="17">
        <f t="shared" si="40"/>
        <v>0.34443581507690629</v>
      </c>
      <c r="F69" s="17">
        <f t="shared" si="31"/>
        <v>0.44710328138811806</v>
      </c>
      <c r="G69" s="17">
        <f t="shared" si="32"/>
        <v>2.8786347530805396E-2</v>
      </c>
      <c r="H69" s="17">
        <f t="shared" si="33"/>
        <v>0.17976528582096052</v>
      </c>
      <c r="I69" s="17">
        <f t="shared" si="34"/>
        <v>2.159182814396662E-2</v>
      </c>
      <c r="J69" s="17">
        <f t="shared" si="35"/>
        <v>0.21695981989238555</v>
      </c>
      <c r="K69" s="17">
        <f t="shared" si="36"/>
        <v>0.15399838314847583</v>
      </c>
      <c r="L69" s="17">
        <f t="shared" si="41"/>
        <v>2.4608224071854585</v>
      </c>
      <c r="M69" s="17">
        <f t="shared" si="38"/>
        <v>1.3311498315642531</v>
      </c>
      <c r="N69" s="17">
        <f>SUM(M69:$M$71)</f>
        <v>2.4508360389757211</v>
      </c>
      <c r="O69" s="17">
        <f t="shared" si="39"/>
        <v>7.1155087005934439</v>
      </c>
    </row>
    <row r="70" spans="1:15" x14ac:dyDescent="0.25">
      <c r="A70" s="17">
        <v>85</v>
      </c>
      <c r="B70" s="17">
        <v>5</v>
      </c>
      <c r="C70" s="17">
        <f t="shared" si="29"/>
        <v>0.80562722360419914</v>
      </c>
      <c r="D70" s="17">
        <f t="shared" si="30"/>
        <v>0.37065864300704054</v>
      </c>
      <c r="E70" s="17">
        <f t="shared" si="40"/>
        <v>0.19043743192843046</v>
      </c>
      <c r="F70" s="17">
        <f t="shared" si="31"/>
        <v>0.62934135699295946</v>
      </c>
      <c r="G70" s="17">
        <f t="shared" si="32"/>
        <v>5.0417809393177151E-2</v>
      </c>
      <c r="H70" s="17">
        <f t="shared" si="33"/>
        <v>0.23500337211130409</v>
      </c>
      <c r="I70" s="17">
        <f t="shared" si="34"/>
        <v>5.5683674033195137E-2</v>
      </c>
      <c r="J70" s="17">
        <f t="shared" si="35"/>
        <v>0.28823650145528307</v>
      </c>
      <c r="K70" s="17">
        <f t="shared" si="36"/>
        <v>0.11985015183209277</v>
      </c>
      <c r="L70" s="17">
        <f t="shared" si="37"/>
        <v>2.7047803099222176</v>
      </c>
      <c r="M70" s="17">
        <f t="shared" si="38"/>
        <v>0.67710473129832116</v>
      </c>
      <c r="N70" s="17">
        <f>SUM(M70:$M$71)</f>
        <v>1.1196862074114682</v>
      </c>
      <c r="O70" s="17">
        <f t="shared" si="39"/>
        <v>5.8795489735036162</v>
      </c>
    </row>
    <row r="71" spans="1:15" x14ac:dyDescent="0.25">
      <c r="A71" s="17">
        <v>90</v>
      </c>
      <c r="B71" s="1">
        <v>10</v>
      </c>
      <c r="C71" s="17">
        <f t="shared" si="29"/>
        <v>0.79384849374709454</v>
      </c>
      <c r="D71" s="17">
        <f t="shared" si="30"/>
        <v>0</v>
      </c>
      <c r="E71" s="17">
        <f t="shared" si="40"/>
        <v>7.058728009633769E-2</v>
      </c>
      <c r="F71" s="17">
        <f>1-D71</f>
        <v>1</v>
      </c>
      <c r="G71" s="17">
        <f t="shared" si="32"/>
        <v>0.37762900276653649</v>
      </c>
      <c r="H71" s="17">
        <f t="shared" si="33"/>
        <v>0.12115461620987171</v>
      </c>
      <c r="I71" s="17">
        <f t="shared" si="34"/>
        <v>0.38346212709147559</v>
      </c>
      <c r="J71" s="17">
        <f t="shared" si="35"/>
        <v>0.11775425393211625</v>
      </c>
      <c r="K71" s="17">
        <f t="shared" si="36"/>
        <v>7.058728009633769E-2</v>
      </c>
      <c r="L71" s="17">
        <f>P23/C71</f>
        <v>6.2699890902314221</v>
      </c>
      <c r="M71" s="17">
        <f>E72*B71+K71*L71</f>
        <v>0.44258147611314691</v>
      </c>
      <c r="N71" s="17">
        <f>SUM(M71:$M$71)</f>
        <v>0.44258147611314691</v>
      </c>
      <c r="O71" s="17">
        <f t="shared" si="39"/>
        <v>6.2699890902314221</v>
      </c>
    </row>
    <row r="72" spans="1:15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</row>
    <row r="73" spans="1:15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spans="1:15" x14ac:dyDescent="0.25">
      <c r="A74" s="23" t="s">
        <v>0</v>
      </c>
      <c r="B74" s="23" t="s">
        <v>1</v>
      </c>
      <c r="C74" s="23" t="s">
        <v>26</v>
      </c>
      <c r="D74" s="23"/>
      <c r="E74" s="23"/>
      <c r="F74" s="23"/>
      <c r="G74" s="23" t="s">
        <v>16</v>
      </c>
      <c r="H74" s="23"/>
      <c r="I74" s="23"/>
      <c r="J74" s="23"/>
      <c r="K74" s="23" t="s">
        <v>17</v>
      </c>
      <c r="L74" s="23"/>
      <c r="M74" s="23"/>
      <c r="N74" s="23"/>
      <c r="O74" s="23"/>
    </row>
    <row r="75" spans="1:15" x14ac:dyDescent="0.25">
      <c r="A75" s="23"/>
      <c r="B75" s="23"/>
      <c r="C75" s="3" t="s">
        <v>21</v>
      </c>
      <c r="D75" s="3" t="s">
        <v>22</v>
      </c>
      <c r="E75" s="3" t="s">
        <v>12</v>
      </c>
      <c r="F75" s="3" t="s">
        <v>11</v>
      </c>
      <c r="G75" s="3" t="s">
        <v>3</v>
      </c>
      <c r="H75" s="3" t="s">
        <v>5</v>
      </c>
      <c r="I75" s="3" t="s">
        <v>6</v>
      </c>
      <c r="J75" s="3" t="s">
        <v>7</v>
      </c>
      <c r="K75" s="3" t="s">
        <v>13</v>
      </c>
      <c r="L75" s="3" t="s">
        <v>10</v>
      </c>
      <c r="M75" s="3" t="s">
        <v>14</v>
      </c>
      <c r="N75" s="3" t="s">
        <v>15</v>
      </c>
      <c r="O75" s="3" t="s">
        <v>18</v>
      </c>
    </row>
    <row r="76" spans="1:15" x14ac:dyDescent="0.25">
      <c r="A76" s="17">
        <v>0</v>
      </c>
      <c r="B76" s="17">
        <v>1</v>
      </c>
      <c r="C76" s="17">
        <f>(AA27-W27)/AA27</f>
        <v>0.95091204160150156</v>
      </c>
      <c r="D76" s="17">
        <f>(1-K4)^C76</f>
        <v>0.99622534772802906</v>
      </c>
      <c r="E76" s="17">
        <v>1</v>
      </c>
      <c r="F76" s="17">
        <f>1-D76</f>
        <v>3.7746522719709352E-3</v>
      </c>
      <c r="G76" s="17">
        <f>F76*V27/(AA27-W27)</f>
        <v>2.8477526778815983E-4</v>
      </c>
      <c r="H76" s="17">
        <f>F76*X27/(AA27-W27)</f>
        <v>1.3781567971319359E-3</v>
      </c>
      <c r="I76" s="17">
        <f>F76*Y27/(AA27-W27)</f>
        <v>1.6487978901841483E-4</v>
      </c>
      <c r="J76" s="17">
        <f>F76*Z27/(AA27-W27)</f>
        <v>1.9468404180324247E-3</v>
      </c>
      <c r="K76" s="17">
        <f>E76-E77</f>
        <v>3.7746522719709352E-3</v>
      </c>
      <c r="L76" s="17">
        <f>B76+C76*K4/F76*(J4-B76)</f>
        <v>0.50598106426995382</v>
      </c>
      <c r="M76" s="17">
        <f>E77*B76+K76*L76</f>
        <v>0.99813525030184991</v>
      </c>
      <c r="N76" s="17">
        <f>SUM(M76:$M$95)</f>
        <v>68.713500276520179</v>
      </c>
      <c r="O76" s="17">
        <f>N76/E76</f>
        <v>68.713500276520179</v>
      </c>
    </row>
    <row r="77" spans="1:15" x14ac:dyDescent="0.25">
      <c r="A77" s="17">
        <v>1</v>
      </c>
      <c r="B77" s="17">
        <v>4</v>
      </c>
      <c r="C77" s="17">
        <f t="shared" ref="C77:C95" si="42">(AA28-W28)/AA28</f>
        <v>0.68283457136886383</v>
      </c>
      <c r="D77" s="17">
        <f t="shared" ref="D77:D95" si="43">(1-K5)^C77</f>
        <v>0.98474537228218173</v>
      </c>
      <c r="E77" s="17">
        <f>E76*D76</f>
        <v>0.99622534772802906</v>
      </c>
      <c r="F77" s="17">
        <f t="shared" ref="F77:F95" si="44">1-D77</f>
        <v>1.525462771781827E-2</v>
      </c>
      <c r="G77" s="17">
        <f t="shared" ref="G77:G95" si="45">F77*V28/(AA28-W28)</f>
        <v>1.0130968804675812E-3</v>
      </c>
      <c r="H77" s="17">
        <f t="shared" ref="H77:H95" si="46">F77*X28/(AA28-W28)</f>
        <v>4.0269521032710457E-3</v>
      </c>
      <c r="I77" s="17">
        <f t="shared" ref="I77:I95" si="47">F77*Y28/(AA28-W28)</f>
        <v>1.3110278839793413E-3</v>
      </c>
      <c r="J77" s="17">
        <f t="shared" ref="J77:J95" si="48">F77*Z28/(AA28-W28)</f>
        <v>8.9035508501003006E-3</v>
      </c>
      <c r="K77" s="17">
        <f t="shared" ref="K77:K95" si="49">E77-E78</f>
        <v>1.5197046802645109E-2</v>
      </c>
      <c r="L77" s="17">
        <f t="shared" ref="L77:L78" si="50">B77+C77*K5/F77*(J5-B77)</f>
        <v>1.9338321119937536</v>
      </c>
      <c r="M77" s="17">
        <f t="shared" ref="M77:M95" si="51">E78*B77+K77*L77</f>
        <v>3.953501740815963</v>
      </c>
      <c r="N77" s="17">
        <f>SUM(M77:$M$95)</f>
        <v>67.715365026218322</v>
      </c>
      <c r="O77" s="17">
        <f t="shared" ref="O77:O95" si="52">N77/E77</f>
        <v>67.97193544678278</v>
      </c>
    </row>
    <row r="78" spans="1:15" x14ac:dyDescent="0.25">
      <c r="A78" s="17">
        <v>5</v>
      </c>
      <c r="B78" s="17">
        <v>5</v>
      </c>
      <c r="C78" s="17">
        <f t="shared" si="42"/>
        <v>0.68290404217795497</v>
      </c>
      <c r="D78" s="17">
        <f t="shared" si="43"/>
        <v>0.99456934983613132</v>
      </c>
      <c r="E78" s="17">
        <f t="shared" ref="E78:E95" si="53">E77*D77</f>
        <v>0.98102830092538396</v>
      </c>
      <c r="F78" s="17">
        <f t="shared" si="44"/>
        <v>5.4306501638686777E-3</v>
      </c>
      <c r="G78" s="17">
        <f t="shared" si="45"/>
        <v>1.897590581565441E-4</v>
      </c>
      <c r="H78" s="17">
        <f t="shared" si="46"/>
        <v>1.6414502025478459E-3</v>
      </c>
      <c r="I78" s="17">
        <f t="shared" si="47"/>
        <v>4.6695113514740169E-4</v>
      </c>
      <c r="J78" s="17">
        <f t="shared" si="48"/>
        <v>3.1324897680168858E-3</v>
      </c>
      <c r="K78" s="17">
        <f t="shared" si="49"/>
        <v>5.3276215031802243E-3</v>
      </c>
      <c r="L78" s="17">
        <f t="shared" si="50"/>
        <v>2.4943712331192396</v>
      </c>
      <c r="M78" s="17">
        <f t="shared" si="51"/>
        <v>4.8917924629294989</v>
      </c>
      <c r="N78" s="17">
        <f>SUM(M78:$M$95)</f>
        <v>63.76186328540237</v>
      </c>
      <c r="O78" s="17">
        <f t="shared" si="52"/>
        <v>64.994927491140785</v>
      </c>
    </row>
    <row r="79" spans="1:15" x14ac:dyDescent="0.25">
      <c r="A79" s="17">
        <v>10</v>
      </c>
      <c r="B79" s="17">
        <v>5</v>
      </c>
      <c r="C79" s="17">
        <f t="shared" si="42"/>
        <v>0.74949290274822689</v>
      </c>
      <c r="D79" s="17">
        <f t="shared" si="43"/>
        <v>0.99592927341274196</v>
      </c>
      <c r="E79" s="17">
        <f t="shared" si="53"/>
        <v>0.97570067942220373</v>
      </c>
      <c r="F79" s="17">
        <f t="shared" si="44"/>
        <v>4.0707265872580445E-3</v>
      </c>
      <c r="G79" s="17">
        <f t="shared" si="45"/>
        <v>2.9719227862948829E-4</v>
      </c>
      <c r="H79" s="17">
        <f t="shared" si="46"/>
        <v>9.2853743721862448E-4</v>
      </c>
      <c r="I79" s="17">
        <f t="shared" si="47"/>
        <v>8.3436594917105219E-4</v>
      </c>
      <c r="J79" s="17">
        <f t="shared" si="48"/>
        <v>2.0106309222388797E-3</v>
      </c>
      <c r="K79" s="17">
        <f t="shared" si="49"/>
        <v>3.9718106969297562E-3</v>
      </c>
      <c r="L79" s="17">
        <f>(-(5/24)*K78+(B80/2)*K79+(5/24)*K80)/K79</f>
        <v>2.475454683854132</v>
      </c>
      <c r="M79" s="17">
        <f t="shared" si="51"/>
        <v>4.8684763810194669</v>
      </c>
      <c r="N79" s="17">
        <f>SUM(M79:$M$95)</f>
        <v>58.870070822472876</v>
      </c>
      <c r="O79" s="17">
        <f t="shared" si="52"/>
        <v>60.336199475985715</v>
      </c>
    </row>
    <row r="80" spans="1:15" x14ac:dyDescent="0.25">
      <c r="A80" s="17">
        <v>15</v>
      </c>
      <c r="B80" s="17">
        <v>5</v>
      </c>
      <c r="C80" s="17">
        <f t="shared" si="42"/>
        <v>0.83933086505935883</v>
      </c>
      <c r="D80" s="17">
        <f t="shared" si="43"/>
        <v>0.99499894180023452</v>
      </c>
      <c r="E80" s="17">
        <f t="shared" si="53"/>
        <v>0.97172886872527398</v>
      </c>
      <c r="F80" s="17">
        <f t="shared" si="44"/>
        <v>5.0010581997654846E-3</v>
      </c>
      <c r="G80" s="17">
        <f t="shared" si="45"/>
        <v>3.9726500439837034E-4</v>
      </c>
      <c r="H80" s="17">
        <f t="shared" si="46"/>
        <v>1.3154019230624586E-3</v>
      </c>
      <c r="I80" s="17">
        <f t="shared" si="47"/>
        <v>2.0488170884638756E-3</v>
      </c>
      <c r="J80" s="17">
        <f t="shared" si="48"/>
        <v>1.2395741838407799E-3</v>
      </c>
      <c r="K80" s="17">
        <f t="shared" si="49"/>
        <v>4.8596726268873569E-3</v>
      </c>
      <c r="L80" s="17">
        <f t="shared" ref="L80:L93" si="54">(-(5/24)*K79+(B81/2)*K80+(5/24)*K81)/K80</f>
        <v>2.5518341249351462</v>
      </c>
      <c r="M80" s="17">
        <f t="shared" si="51"/>
        <v>4.846747058937237</v>
      </c>
      <c r="N80" s="17">
        <f>SUM(M80:$M$95)</f>
        <v>54.001594441453406</v>
      </c>
      <c r="O80" s="17">
        <f t="shared" si="52"/>
        <v>55.572697466828757</v>
      </c>
    </row>
    <row r="81" spans="1:15" x14ac:dyDescent="0.25">
      <c r="A81" s="17">
        <v>20</v>
      </c>
      <c r="B81" s="17">
        <v>5</v>
      </c>
      <c r="C81" s="17">
        <f t="shared" si="42"/>
        <v>0.84696453302433938</v>
      </c>
      <c r="D81" s="17">
        <f t="shared" si="43"/>
        <v>0.9946415546873878</v>
      </c>
      <c r="E81" s="17">
        <f t="shared" si="53"/>
        <v>0.96686919609838662</v>
      </c>
      <c r="F81" s="17">
        <f t="shared" si="44"/>
        <v>5.3584453126122034E-3</v>
      </c>
      <c r="G81" s="17">
        <f t="shared" si="45"/>
        <v>4.8289648814478601E-4</v>
      </c>
      <c r="H81" s="17">
        <f t="shared" si="46"/>
        <v>1.5850297489774458E-3</v>
      </c>
      <c r="I81" s="17">
        <f t="shared" si="47"/>
        <v>1.9374387316025872E-3</v>
      </c>
      <c r="J81" s="17">
        <f t="shared" si="48"/>
        <v>1.3530803438873843E-3</v>
      </c>
      <c r="K81" s="17">
        <f t="shared" si="49"/>
        <v>5.1809157117425064E-3</v>
      </c>
      <c r="L81" s="17">
        <f t="shared" si="54"/>
        <v>2.5760791222496389</v>
      </c>
      <c r="M81" s="17">
        <f t="shared" si="51"/>
        <v>4.8217878507323748</v>
      </c>
      <c r="N81" s="17">
        <f>SUM(M81:$M$95)</f>
        <v>49.154847382516166</v>
      </c>
      <c r="O81" s="17">
        <f t="shared" si="52"/>
        <v>50.839190638062554</v>
      </c>
    </row>
    <row r="82" spans="1:15" x14ac:dyDescent="0.25">
      <c r="A82" s="17">
        <v>25</v>
      </c>
      <c r="B82" s="17">
        <v>5</v>
      </c>
      <c r="C82" s="17">
        <f t="shared" si="42"/>
        <v>0.86343034149098641</v>
      </c>
      <c r="D82" s="17">
        <f t="shared" si="43"/>
        <v>0.99297939003768787</v>
      </c>
      <c r="E82" s="17">
        <f t="shared" si="53"/>
        <v>0.96168828038664411</v>
      </c>
      <c r="F82" s="17">
        <f t="shared" si="44"/>
        <v>7.0206099623121299E-3</v>
      </c>
      <c r="G82" s="17">
        <f t="shared" si="45"/>
        <v>1.0202086070787166E-3</v>
      </c>
      <c r="H82" s="17">
        <f t="shared" si="46"/>
        <v>2.3004186767676075E-3</v>
      </c>
      <c r="I82" s="17">
        <f t="shared" si="47"/>
        <v>2.0690983819981394E-3</v>
      </c>
      <c r="J82" s="17">
        <f t="shared" si="48"/>
        <v>1.6308842964676668E-3</v>
      </c>
      <c r="K82" s="17">
        <f t="shared" si="49"/>
        <v>6.7516383219212717E-3</v>
      </c>
      <c r="L82" s="17">
        <f t="shared" si="54"/>
        <v>2.6220688676655262</v>
      </c>
      <c r="M82" s="17">
        <f t="shared" si="51"/>
        <v>4.7923864709732618</v>
      </c>
      <c r="N82" s="17">
        <f>SUM(M82:$M$95)</f>
        <v>44.333059531783796</v>
      </c>
      <c r="O82" s="17">
        <f t="shared" si="52"/>
        <v>46.099199122983812</v>
      </c>
    </row>
    <row r="83" spans="1:15" x14ac:dyDescent="0.25">
      <c r="A83" s="17">
        <v>30</v>
      </c>
      <c r="B83" s="17">
        <v>5</v>
      </c>
      <c r="C83" s="17">
        <f t="shared" si="42"/>
        <v>0.86580222374780991</v>
      </c>
      <c r="D83" s="17">
        <f t="shared" si="43"/>
        <v>0.99043192337112673</v>
      </c>
      <c r="E83" s="17">
        <f t="shared" si="53"/>
        <v>0.95493664206472284</v>
      </c>
      <c r="F83" s="17">
        <f t="shared" si="44"/>
        <v>9.5680766288732677E-3</v>
      </c>
      <c r="G83" s="17">
        <f t="shared" si="45"/>
        <v>1.773376427001888E-3</v>
      </c>
      <c r="H83" s="17">
        <f t="shared" si="46"/>
        <v>3.5593145615464851E-3</v>
      </c>
      <c r="I83" s="17">
        <f t="shared" si="47"/>
        <v>2.0497467729758334E-3</v>
      </c>
      <c r="J83" s="17">
        <f t="shared" si="48"/>
        <v>2.1856388673490612E-3</v>
      </c>
      <c r="K83" s="17">
        <f t="shared" si="49"/>
        <v>9.1369069669942071E-3</v>
      </c>
      <c r="L83" s="17">
        <f t="shared" si="54"/>
        <v>2.6532996777030879</v>
      </c>
      <c r="M83" s="17">
        <f t="shared" si="51"/>
        <v>4.7532416277993725</v>
      </c>
      <c r="N83" s="17">
        <f>SUM(M83:$M$95)</f>
        <v>39.540673060810533</v>
      </c>
      <c r="O83" s="17">
        <f t="shared" si="52"/>
        <v>41.406593190640791</v>
      </c>
    </row>
    <row r="84" spans="1:15" x14ac:dyDescent="0.25">
      <c r="A84" s="17">
        <v>35</v>
      </c>
      <c r="B84" s="17">
        <v>5</v>
      </c>
      <c r="C84" s="17">
        <f t="shared" si="42"/>
        <v>0.90876952506655417</v>
      </c>
      <c r="D84" s="17">
        <f t="shared" si="43"/>
        <v>0.98575287631255593</v>
      </c>
      <c r="E84" s="17">
        <f t="shared" si="53"/>
        <v>0.94579973509772863</v>
      </c>
      <c r="F84" s="17">
        <f t="shared" si="44"/>
        <v>1.4247123687444074E-2</v>
      </c>
      <c r="G84" s="17">
        <f t="shared" si="45"/>
        <v>3.0272397650631089E-3</v>
      </c>
      <c r="H84" s="17">
        <f t="shared" si="46"/>
        <v>5.6902997869103097E-3</v>
      </c>
      <c r="I84" s="17">
        <f t="shared" si="47"/>
        <v>2.2306618213995305E-3</v>
      </c>
      <c r="J84" s="17">
        <f t="shared" si="48"/>
        <v>3.2989223140711256E-3</v>
      </c>
      <c r="K84" s="17">
        <f t="shared" si="49"/>
        <v>1.3474925809489169E-2</v>
      </c>
      <c r="L84" s="17">
        <f t="shared" si="54"/>
        <v>2.6881981142421068</v>
      </c>
      <c r="M84" s="17">
        <f t="shared" si="51"/>
        <v>4.697847316591818</v>
      </c>
      <c r="N84" s="17">
        <f>SUM(M84:$M$95)</f>
        <v>34.787431433011157</v>
      </c>
      <c r="O84" s="17">
        <f t="shared" si="52"/>
        <v>36.780969736068499</v>
      </c>
    </row>
    <row r="85" spans="1:15" x14ac:dyDescent="0.25">
      <c r="A85" s="17">
        <v>40</v>
      </c>
      <c r="B85" s="17">
        <v>5</v>
      </c>
      <c r="C85" s="17">
        <f t="shared" si="42"/>
        <v>0.92078079526899215</v>
      </c>
      <c r="D85" s="17">
        <f t="shared" si="43"/>
        <v>0.97714370167584241</v>
      </c>
      <c r="E85" s="17">
        <f t="shared" si="53"/>
        <v>0.93232480928823946</v>
      </c>
      <c r="F85" s="17">
        <f t="shared" si="44"/>
        <v>2.2856298324157587E-2</v>
      </c>
      <c r="G85" s="17">
        <f t="shared" si="45"/>
        <v>4.3132498382867628E-3</v>
      </c>
      <c r="H85" s="17">
        <f t="shared" si="46"/>
        <v>1.024219909081109E-2</v>
      </c>
      <c r="I85" s="17">
        <f t="shared" si="47"/>
        <v>2.0818535871766821E-3</v>
      </c>
      <c r="J85" s="17">
        <f t="shared" si="48"/>
        <v>6.2189958078830536E-3</v>
      </c>
      <c r="K85" s="17">
        <f t="shared" si="49"/>
        <v>2.1309493976105376E-2</v>
      </c>
      <c r="L85" s="17">
        <f t="shared" si="54"/>
        <v>2.6689702768477943</v>
      </c>
      <c r="M85" s="17">
        <f t="shared" si="51"/>
        <v>4.6119509825975635</v>
      </c>
      <c r="N85" s="17">
        <f>SUM(M85:$M$95)</f>
        <v>30.089584116419346</v>
      </c>
      <c r="O85" s="17">
        <f t="shared" si="52"/>
        <v>32.273713856644555</v>
      </c>
    </row>
    <row r="86" spans="1:15" x14ac:dyDescent="0.25">
      <c r="A86" s="17">
        <v>45</v>
      </c>
      <c r="B86" s="17">
        <v>5</v>
      </c>
      <c r="C86" s="17">
        <f t="shared" si="42"/>
        <v>0.94906756837008044</v>
      </c>
      <c r="D86" s="17">
        <f t="shared" si="43"/>
        <v>0.96623750824345955</v>
      </c>
      <c r="E86" s="17">
        <f t="shared" si="53"/>
        <v>0.91101531531213409</v>
      </c>
      <c r="F86" s="17">
        <f t="shared" si="44"/>
        <v>3.3762491756540447E-2</v>
      </c>
      <c r="G86" s="17">
        <f t="shared" si="45"/>
        <v>7.3941112023551657E-3</v>
      </c>
      <c r="H86" s="17">
        <f t="shared" si="46"/>
        <v>1.5487400261288135E-2</v>
      </c>
      <c r="I86" s="17">
        <f t="shared" si="47"/>
        <v>2.0744465844260949E-3</v>
      </c>
      <c r="J86" s="17">
        <f t="shared" si="48"/>
        <v>8.8065337084710527E-3</v>
      </c>
      <c r="K86" s="17">
        <f t="shared" si="49"/>
        <v>3.075814707330804E-2</v>
      </c>
      <c r="L86" s="17">
        <f t="shared" si="54"/>
        <v>2.6670444321227964</v>
      </c>
      <c r="M86" s="17">
        <f t="shared" si="51"/>
        <v>4.4833191860884103</v>
      </c>
      <c r="N86" s="17">
        <f>SUM(M86:$M$95)</f>
        <v>25.477633133821783</v>
      </c>
      <c r="O86" s="17">
        <f t="shared" si="52"/>
        <v>27.966196292860982</v>
      </c>
    </row>
    <row r="87" spans="1:15" x14ac:dyDescent="0.25">
      <c r="A87" s="17">
        <v>50</v>
      </c>
      <c r="B87" s="17">
        <v>5</v>
      </c>
      <c r="C87" s="17">
        <f t="shared" si="42"/>
        <v>0.96098280250168511</v>
      </c>
      <c r="D87" s="17">
        <f t="shared" si="43"/>
        <v>0.94777459787015161</v>
      </c>
      <c r="E87" s="17">
        <f t="shared" si="53"/>
        <v>0.88025716823882605</v>
      </c>
      <c r="F87" s="17">
        <f t="shared" si="44"/>
        <v>5.2225402129848386E-2</v>
      </c>
      <c r="G87" s="17">
        <f t="shared" si="45"/>
        <v>1.1501609482150284E-2</v>
      </c>
      <c r="H87" s="17">
        <f t="shared" si="46"/>
        <v>2.365750907508728E-2</v>
      </c>
      <c r="I87" s="17">
        <f t="shared" si="47"/>
        <v>2.2612239699228245E-3</v>
      </c>
      <c r="J87" s="17">
        <f t="shared" si="48"/>
        <v>1.4805059602687994E-2</v>
      </c>
      <c r="K87" s="17">
        <f t="shared" si="49"/>
        <v>4.5971784588954345E-2</v>
      </c>
      <c r="L87" s="17">
        <f t="shared" si="54"/>
        <v>2.6546903784005176</v>
      </c>
      <c r="M87" s="17">
        <f t="shared" si="51"/>
        <v>4.293467772475557</v>
      </c>
      <c r="N87" s="17">
        <f>SUM(M87:$M$95)</f>
        <v>20.994313947733371</v>
      </c>
      <c r="O87" s="17">
        <f t="shared" si="52"/>
        <v>23.850205036941343</v>
      </c>
    </row>
    <row r="88" spans="1:15" x14ac:dyDescent="0.25">
      <c r="A88" s="17">
        <v>55</v>
      </c>
      <c r="B88" s="17">
        <v>5</v>
      </c>
      <c r="C88" s="17">
        <f t="shared" si="42"/>
        <v>0.96086566179741006</v>
      </c>
      <c r="D88" s="17">
        <f t="shared" si="43"/>
        <v>0.92221746471487798</v>
      </c>
      <c r="E88" s="17">
        <f t="shared" si="53"/>
        <v>0.8342853836498717</v>
      </c>
      <c r="F88" s="17">
        <f t="shared" si="44"/>
        <v>7.7782535285122023E-2</v>
      </c>
      <c r="G88" s="17">
        <f t="shared" si="45"/>
        <v>1.8098139358669045E-2</v>
      </c>
      <c r="H88" s="17">
        <f t="shared" si="46"/>
        <v>3.4612749972234423E-2</v>
      </c>
      <c r="I88" s="17">
        <f t="shared" si="47"/>
        <v>2.6982910967904977E-3</v>
      </c>
      <c r="J88" s="17">
        <f t="shared" si="48"/>
        <v>2.2373354857428057E-2</v>
      </c>
      <c r="K88" s="17">
        <f t="shared" si="49"/>
        <v>6.4892832291607694E-2</v>
      </c>
      <c r="L88" s="17">
        <f t="shared" si="54"/>
        <v>2.6315684787104128</v>
      </c>
      <c r="M88" s="17">
        <f t="shared" si="51"/>
        <v>4.0177326887441556</v>
      </c>
      <c r="N88" s="17">
        <f>SUM(M88:$M$95)</f>
        <v>16.700846175257812</v>
      </c>
      <c r="O88" s="17">
        <f t="shared" si="52"/>
        <v>20.018145472229357</v>
      </c>
    </row>
    <row r="89" spans="1:15" x14ac:dyDescent="0.25">
      <c r="A89" s="17">
        <v>60</v>
      </c>
      <c r="B89" s="17">
        <v>5</v>
      </c>
      <c r="C89" s="17">
        <f t="shared" si="42"/>
        <v>0.95983367599148561</v>
      </c>
      <c r="D89" s="17">
        <f t="shared" si="43"/>
        <v>0.88698425750318277</v>
      </c>
      <c r="E89" s="17">
        <f t="shared" si="53"/>
        <v>0.76939255135826401</v>
      </c>
      <c r="F89" s="17">
        <f t="shared" si="44"/>
        <v>0.11301574249681723</v>
      </c>
      <c r="G89" s="17">
        <f t="shared" si="45"/>
        <v>2.5700174846187366E-2</v>
      </c>
      <c r="H89" s="17">
        <f t="shared" si="46"/>
        <v>4.9625868019310258E-2</v>
      </c>
      <c r="I89" s="17">
        <f t="shared" si="47"/>
        <v>3.4213054145057998E-3</v>
      </c>
      <c r="J89" s="17">
        <f t="shared" si="48"/>
        <v>3.4268394216813811E-2</v>
      </c>
      <c r="K89" s="17">
        <f t="shared" si="49"/>
        <v>8.695347046327484E-2</v>
      </c>
      <c r="L89" s="17">
        <f t="shared" si="54"/>
        <v>2.6118323454418917</v>
      </c>
      <c r="M89" s="17">
        <f t="shared" si="51"/>
        <v>3.639303291179353</v>
      </c>
      <c r="N89" s="17">
        <f>SUM(M89:$M$95)</f>
        <v>12.683113486513657</v>
      </c>
      <c r="O89" s="17">
        <f t="shared" si="52"/>
        <v>16.484580548802096</v>
      </c>
    </row>
    <row r="90" spans="1:15" x14ac:dyDescent="0.25">
      <c r="A90" s="17">
        <v>65</v>
      </c>
      <c r="B90" s="17">
        <v>5</v>
      </c>
      <c r="C90" s="17">
        <f t="shared" si="42"/>
        <v>0.96168311743832258</v>
      </c>
      <c r="D90" s="17">
        <f t="shared" si="43"/>
        <v>0.83651428231931402</v>
      </c>
      <c r="E90" s="17">
        <f t="shared" si="53"/>
        <v>0.68243908089498917</v>
      </c>
      <c r="F90" s="17">
        <f t="shared" si="44"/>
        <v>0.16348571768068598</v>
      </c>
      <c r="G90" s="17">
        <f t="shared" si="45"/>
        <v>3.5366655758353072E-2</v>
      </c>
      <c r="H90" s="17">
        <f t="shared" si="46"/>
        <v>6.8970320124035395E-2</v>
      </c>
      <c r="I90" s="17">
        <f t="shared" si="47"/>
        <v>5.0873010261030882E-3</v>
      </c>
      <c r="J90" s="17">
        <f t="shared" si="48"/>
        <v>5.4061440772194436E-2</v>
      </c>
      <c r="K90" s="17">
        <f t="shared" si="49"/>
        <v>0.11156904291346503</v>
      </c>
      <c r="L90" s="17">
        <f t="shared" si="54"/>
        <v>2.5887093240453396</v>
      </c>
      <c r="M90" s="17">
        <f t="shared" si="51"/>
        <v>3.1431700115725221</v>
      </c>
      <c r="N90" s="17">
        <f>SUM(M90:$M$95)</f>
        <v>9.043810195334304</v>
      </c>
      <c r="O90" s="17">
        <f t="shared" si="52"/>
        <v>13.252186822996332</v>
      </c>
    </row>
    <row r="91" spans="1:15" x14ac:dyDescent="0.25">
      <c r="A91" s="17">
        <v>70</v>
      </c>
      <c r="B91" s="17">
        <v>5</v>
      </c>
      <c r="C91" s="17">
        <f t="shared" si="42"/>
        <v>0.96435518965149603</v>
      </c>
      <c r="D91" s="17">
        <f t="shared" si="43"/>
        <v>0.76446460569441621</v>
      </c>
      <c r="E91" s="17">
        <f t="shared" si="53"/>
        <v>0.57087003798152414</v>
      </c>
      <c r="F91" s="17">
        <f t="shared" si="44"/>
        <v>0.23553539430558379</v>
      </c>
      <c r="G91" s="17">
        <f t="shared" si="45"/>
        <v>4.7387388155645596E-2</v>
      </c>
      <c r="H91" s="17">
        <f t="shared" si="46"/>
        <v>9.3164131967600955E-2</v>
      </c>
      <c r="I91" s="17">
        <f t="shared" si="47"/>
        <v>7.2123116962069279E-3</v>
      </c>
      <c r="J91" s="17">
        <f t="shared" si="48"/>
        <v>8.7771562486130286E-2</v>
      </c>
      <c r="K91" s="17">
        <f t="shared" si="49"/>
        <v>0.13446009949322191</v>
      </c>
      <c r="L91" s="17">
        <f t="shared" si="54"/>
        <v>2.5603970326798171</v>
      </c>
      <c r="M91" s="17">
        <f t="shared" si="51"/>
        <v>2.5263209321977897</v>
      </c>
      <c r="N91" s="17">
        <f>SUM(M91:$M$95)</f>
        <v>5.9006401837617837</v>
      </c>
      <c r="O91" s="17">
        <f t="shared" si="52"/>
        <v>10.33622329282721</v>
      </c>
    </row>
    <row r="92" spans="1:15" x14ac:dyDescent="0.25">
      <c r="A92" s="17">
        <v>75</v>
      </c>
      <c r="B92" s="17">
        <v>5</v>
      </c>
      <c r="C92" s="17">
        <f t="shared" si="42"/>
        <v>0.95407809172315228</v>
      </c>
      <c r="D92" s="17">
        <f t="shared" si="43"/>
        <v>0.6550266468576913</v>
      </c>
      <c r="E92" s="17">
        <f t="shared" si="53"/>
        <v>0.43640993848830223</v>
      </c>
      <c r="F92" s="17">
        <f t="shared" si="44"/>
        <v>0.3449733531423087</v>
      </c>
      <c r="G92" s="17">
        <f t="shared" si="45"/>
        <v>6.8772474687698884E-2</v>
      </c>
      <c r="H92" s="17">
        <f t="shared" si="46"/>
        <v>0.12981154925281493</v>
      </c>
      <c r="I92" s="17">
        <f t="shared" si="47"/>
        <v>1.2321685566701896E-2</v>
      </c>
      <c r="J92" s="17">
        <f t="shared" si="48"/>
        <v>0.13406764363509299</v>
      </c>
      <c r="K92" s="17">
        <f t="shared" si="49"/>
        <v>0.15054979982493832</v>
      </c>
      <c r="L92" s="17">
        <f t="shared" si="54"/>
        <v>2.5105225209641606</v>
      </c>
      <c r="M92" s="17">
        <f t="shared" si="51"/>
        <v>1.8072593563039734</v>
      </c>
      <c r="N92" s="17">
        <f>SUM(M92:$M$95)</f>
        <v>3.374319251563993</v>
      </c>
      <c r="O92" s="17">
        <f t="shared" si="52"/>
        <v>7.7319945170186362</v>
      </c>
    </row>
    <row r="93" spans="1:15" x14ac:dyDescent="0.25">
      <c r="A93" s="17">
        <v>80</v>
      </c>
      <c r="B93" s="17">
        <v>5</v>
      </c>
      <c r="C93" s="17">
        <f t="shared" si="42"/>
        <v>0.94739401538159862</v>
      </c>
      <c r="D93" s="17">
        <f t="shared" si="43"/>
        <v>0.5030294024323585</v>
      </c>
      <c r="E93" s="17">
        <f t="shared" si="53"/>
        <v>0.28586013866336391</v>
      </c>
      <c r="F93" s="17">
        <f t="shared" si="44"/>
        <v>0.4969705975676415</v>
      </c>
      <c r="G93" s="17">
        <f t="shared" si="45"/>
        <v>9.5961622110101646E-2</v>
      </c>
      <c r="H93" s="17">
        <f t="shared" si="46"/>
        <v>0.17232745618298143</v>
      </c>
      <c r="I93" s="17">
        <f t="shared" si="47"/>
        <v>2.0698461337500473E-2</v>
      </c>
      <c r="J93" s="17">
        <f t="shared" si="48"/>
        <v>0.20798305793705796</v>
      </c>
      <c r="K93" s="17">
        <f t="shared" si="49"/>
        <v>0.14206408393230083</v>
      </c>
      <c r="L93" s="17">
        <f t="shared" si="54"/>
        <v>2.4234868241604612</v>
      </c>
      <c r="M93" s="17">
        <f t="shared" si="51"/>
        <v>1.0632707092516722</v>
      </c>
      <c r="N93" s="17">
        <f>SUM(M93:$M$95)</f>
        <v>1.5670598952600194</v>
      </c>
      <c r="O93" s="17">
        <f t="shared" si="52"/>
        <v>5.4819111982081159</v>
      </c>
    </row>
    <row r="94" spans="1:15" x14ac:dyDescent="0.25">
      <c r="A94" s="17">
        <v>85</v>
      </c>
      <c r="B94" s="17">
        <v>5</v>
      </c>
      <c r="C94" s="17">
        <f t="shared" si="42"/>
        <v>0.93545957317074047</v>
      </c>
      <c r="D94" s="17">
        <f t="shared" si="43"/>
        <v>0.31587216572923998</v>
      </c>
      <c r="E94" s="17">
        <f t="shared" si="53"/>
        <v>0.14379605473106308</v>
      </c>
      <c r="F94" s="17">
        <f t="shared" si="44"/>
        <v>0.68412783427075996</v>
      </c>
      <c r="G94" s="17">
        <f t="shared" si="45"/>
        <v>0.14215026535687941</v>
      </c>
      <c r="H94" s="17">
        <f t="shared" si="46"/>
        <v>0.22000583122160175</v>
      </c>
      <c r="I94" s="17">
        <f t="shared" si="47"/>
        <v>5.2130030650553945E-2</v>
      </c>
      <c r="J94" s="17">
        <f t="shared" si="48"/>
        <v>0.26984170704172483</v>
      </c>
      <c r="K94" s="17">
        <f t="shared" si="49"/>
        <v>9.8374883499841859E-2</v>
      </c>
      <c r="L94" s="17">
        <f t="shared" ref="L94" si="55">B94+C94*K46/F94*(J46-B94)</f>
        <v>-0.46950161247501576</v>
      </c>
      <c r="M94" s="17">
        <f t="shared" si="51"/>
        <v>0.18091868972588854</v>
      </c>
      <c r="N94" s="17">
        <f>SUM(M94:$M$95)</f>
        <v>0.50378918600834721</v>
      </c>
      <c r="O94" s="17">
        <f t="shared" si="52"/>
        <v>3.5034979711409133</v>
      </c>
    </row>
    <row r="95" spans="1:15" x14ac:dyDescent="0.25">
      <c r="A95" s="17">
        <v>90</v>
      </c>
      <c r="B95" s="1">
        <v>10</v>
      </c>
      <c r="C95" s="17">
        <f t="shared" si="42"/>
        <v>0.70021978495856751</v>
      </c>
      <c r="D95" s="17">
        <f t="shared" si="43"/>
        <v>0</v>
      </c>
      <c r="E95" s="17">
        <f t="shared" si="53"/>
        <v>4.5421171231221219E-2</v>
      </c>
      <c r="F95" s="17">
        <f t="shared" si="44"/>
        <v>1</v>
      </c>
      <c r="G95" s="17">
        <f t="shared" si="45"/>
        <v>0.29440971346604206</v>
      </c>
      <c r="H95" s="17">
        <f t="shared" si="46"/>
        <v>0.13735460159042054</v>
      </c>
      <c r="I95" s="17">
        <f t="shared" si="47"/>
        <v>0.43473611934378154</v>
      </c>
      <c r="J95" s="17">
        <f t="shared" si="48"/>
        <v>0.13349956559975606</v>
      </c>
      <c r="K95" s="17">
        <f t="shared" si="49"/>
        <v>4.5421171231221219E-2</v>
      </c>
      <c r="L95" s="17">
        <f>P23/C95</f>
        <v>7.1083701175131004</v>
      </c>
      <c r="M95" s="17">
        <f t="shared" si="51"/>
        <v>0.32287049628245862</v>
      </c>
      <c r="N95" s="17">
        <f>SUM(M95:$M$95)</f>
        <v>0.32287049628245862</v>
      </c>
      <c r="O95" s="17">
        <f t="shared" si="52"/>
        <v>7.1083701175131004</v>
      </c>
    </row>
    <row r="96" spans="1:15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1:15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1:15" x14ac:dyDescent="0.25">
      <c r="A98" s="23" t="s">
        <v>0</v>
      </c>
      <c r="B98" s="23" t="s">
        <v>1</v>
      </c>
      <c r="C98" s="23" t="s">
        <v>27</v>
      </c>
      <c r="D98" s="23"/>
      <c r="E98" s="23"/>
      <c r="F98" s="23"/>
      <c r="G98" s="23" t="s">
        <v>16</v>
      </c>
      <c r="H98" s="23"/>
      <c r="I98" s="23"/>
      <c r="J98" s="23"/>
      <c r="K98" s="23" t="s">
        <v>17</v>
      </c>
      <c r="L98" s="23"/>
      <c r="M98" s="23"/>
      <c r="N98" s="23"/>
      <c r="O98" s="23"/>
    </row>
    <row r="99" spans="1:15" x14ac:dyDescent="0.25">
      <c r="A99" s="23"/>
      <c r="B99" s="23"/>
      <c r="C99" s="3" t="s">
        <v>21</v>
      </c>
      <c r="D99" s="3" t="s">
        <v>22</v>
      </c>
      <c r="E99" s="3" t="s">
        <v>12</v>
      </c>
      <c r="F99" s="3" t="s">
        <v>11</v>
      </c>
      <c r="G99" s="3" t="s">
        <v>3</v>
      </c>
      <c r="H99" s="3" t="s">
        <v>4</v>
      </c>
      <c r="I99" s="3" t="s">
        <v>6</v>
      </c>
      <c r="J99" s="3" t="s">
        <v>7</v>
      </c>
      <c r="K99" s="3" t="s">
        <v>13</v>
      </c>
      <c r="L99" s="3" t="s">
        <v>10</v>
      </c>
      <c r="M99" s="3" t="s">
        <v>14</v>
      </c>
      <c r="N99" s="3" t="s">
        <v>15</v>
      </c>
      <c r="O99" s="3" t="s">
        <v>18</v>
      </c>
    </row>
    <row r="100" spans="1:15" x14ac:dyDescent="0.25">
      <c r="A100" s="17">
        <v>0</v>
      </c>
      <c r="B100" s="17">
        <v>1</v>
      </c>
      <c r="C100" s="17">
        <f>(AA27-X27)/AA27</f>
        <v>0.65281414043380614</v>
      </c>
      <c r="D100" s="17">
        <f>(1-K4)^C100</f>
        <v>0.99740711380274771</v>
      </c>
      <c r="E100" s="17">
        <v>1</v>
      </c>
      <c r="F100" s="17">
        <f>1-D100</f>
        <v>2.5928861972522865E-3</v>
      </c>
      <c r="G100" s="17">
        <f>F100*V27/(AA27-X27)</f>
        <v>2.8494403439064683E-4</v>
      </c>
      <c r="H100" s="17">
        <f>F100*W27/(AA27-X27)</f>
        <v>1.9497048531789098E-4</v>
      </c>
      <c r="I100" s="17">
        <f>F100*Y27/(AA27-X27)</f>
        <v>1.6497750186415295E-4</v>
      </c>
      <c r="J100" s="17">
        <f>F100*Z27/(AA27-X27)</f>
        <v>1.9479941756795956E-3</v>
      </c>
      <c r="K100" s="17">
        <f>E100-E101</f>
        <v>2.5928861972522865E-3</v>
      </c>
      <c r="L100" s="17">
        <f>B100+C100*K4/F100*(J4-B100)</f>
        <v>0.50627366171817101</v>
      </c>
      <c r="M100" s="17">
        <f>E101*B100+K100*L100</f>
        <v>0.99871982379224911</v>
      </c>
      <c r="N100" s="17">
        <f>SUM(M100:$M$119)</f>
        <v>73.837680636350967</v>
      </c>
      <c r="O100" s="17">
        <f>N100/E100</f>
        <v>73.837680636350967</v>
      </c>
    </row>
    <row r="101" spans="1:15" x14ac:dyDescent="0.25">
      <c r="A101" s="17">
        <v>1</v>
      </c>
      <c r="B101" s="17">
        <v>4</v>
      </c>
      <c r="C101" s="17">
        <f t="shared" ref="C101:C119" si="56">(AA28-X28)/AA28</f>
        <v>0.81974374175331899</v>
      </c>
      <c r="D101" s="17">
        <f t="shared" ref="D101:D119" si="57">(1-K5)^C101</f>
        <v>0.98171492144372341</v>
      </c>
      <c r="E101" s="17">
        <f>E100*D100</f>
        <v>0.99740711380274771</v>
      </c>
      <c r="F101" s="17">
        <f t="shared" ref="F101:F119" si="58">1-D101</f>
        <v>1.8285078556276591E-2</v>
      </c>
      <c r="G101" s="17">
        <f t="shared" ref="G101:G119" si="59">F101*V28/(AA28-X28)</f>
        <v>1.0115412236888785E-3</v>
      </c>
      <c r="H101" s="17">
        <f t="shared" ref="H101:H119" si="60">F101*W28/(AA28-X28)</f>
        <v>7.0746435531808451E-3</v>
      </c>
      <c r="I101" s="17">
        <f t="shared" ref="I101:I119" si="61">F101*Y28/(AA28-X28)</f>
        <v>1.3090147404645376E-3</v>
      </c>
      <c r="J101" s="17">
        <f t="shared" ref="J101:J119" si="62">F101*Z28/(AA28-X28)</f>
        <v>8.8898790389423301E-3</v>
      </c>
      <c r="K101" s="17">
        <f t="shared" ref="K101:K119" si="63">E101-E102</f>
        <v>1.8237667428472326E-2</v>
      </c>
      <c r="L101" s="17">
        <f t="shared" ref="L101:L102" si="64">B101+C101*K5/F101*(J5-B101)</f>
        <v>1.9306545370164399</v>
      </c>
      <c r="M101" s="17">
        <f t="shared" ref="M101:M119" si="65">E102*B101+K101*L101</f>
        <v>3.9518884208624785</v>
      </c>
      <c r="N101" s="17">
        <f>SUM(M101:$M$119)</f>
        <v>72.838960812558724</v>
      </c>
      <c r="O101" s="17">
        <f t="shared" ref="O101:O119" si="66">N101/E101</f>
        <v>73.028314922329429</v>
      </c>
    </row>
    <row r="102" spans="1:15" x14ac:dyDescent="0.25">
      <c r="A102" s="17">
        <v>5</v>
      </c>
      <c r="B102" s="17">
        <v>5</v>
      </c>
      <c r="C102" s="17">
        <f t="shared" si="56"/>
        <v>0.79358770229544595</v>
      </c>
      <c r="D102" s="17">
        <f t="shared" si="57"/>
        <v>0.99369194299266039</v>
      </c>
      <c r="E102" s="17">
        <f t="shared" ref="E102:E119" si="67">E101*D101</f>
        <v>0.97916944637427539</v>
      </c>
      <c r="F102" s="17">
        <f t="shared" si="58"/>
        <v>6.3080570073396069E-3</v>
      </c>
      <c r="G102" s="17">
        <f t="shared" si="59"/>
        <v>1.8967541930319789E-4</v>
      </c>
      <c r="H102" s="17">
        <f t="shared" si="60"/>
        <v>2.5205271867906748E-3</v>
      </c>
      <c r="I102" s="17">
        <f t="shared" si="61"/>
        <v>4.6674532016343268E-4</v>
      </c>
      <c r="J102" s="17">
        <f t="shared" si="62"/>
        <v>3.1311090810823014E-3</v>
      </c>
      <c r="K102" s="17">
        <f t="shared" si="63"/>
        <v>6.1766566875740558E-3</v>
      </c>
      <c r="L102" s="17">
        <f t="shared" si="64"/>
        <v>2.493266356600484</v>
      </c>
      <c r="M102" s="17">
        <f t="shared" si="65"/>
        <v>4.8803639987489058</v>
      </c>
      <c r="N102" s="17">
        <f>SUM(M102:$M$119)</f>
        <v>68.887072391696222</v>
      </c>
      <c r="O102" s="17">
        <f t="shared" si="66"/>
        <v>70.35255506263519</v>
      </c>
    </row>
    <row r="103" spans="1:15" x14ac:dyDescent="0.25">
      <c r="A103" s="17">
        <v>10</v>
      </c>
      <c r="B103" s="17">
        <v>5</v>
      </c>
      <c r="C103" s="17">
        <f t="shared" si="56"/>
        <v>0.82903980303915437</v>
      </c>
      <c r="D103" s="17">
        <f t="shared" si="57"/>
        <v>0.99549820359806063</v>
      </c>
      <c r="E103" s="17">
        <f t="shared" si="67"/>
        <v>0.97299278968670133</v>
      </c>
      <c r="F103" s="17">
        <f t="shared" si="58"/>
        <v>4.501796401939373E-3</v>
      </c>
      <c r="G103" s="17">
        <f t="shared" si="59"/>
        <v>2.971280005863384E-4</v>
      </c>
      <c r="H103" s="17">
        <f t="shared" si="60"/>
        <v>1.3602868582837486E-3</v>
      </c>
      <c r="I103" s="17">
        <f t="shared" si="61"/>
        <v>8.3418548886188477E-4</v>
      </c>
      <c r="J103" s="17">
        <f t="shared" si="62"/>
        <v>2.0101960542074013E-3</v>
      </c>
      <c r="K103" s="17">
        <f t="shared" si="63"/>
        <v>4.3802154397245552E-3</v>
      </c>
      <c r="L103" s="17">
        <f>(-(5/24)*K102+(B104/2)*K103+(5/24)*K104)/K103</f>
        <v>2.4201620202507383</v>
      </c>
      <c r="M103" s="17">
        <f t="shared" si="65"/>
        <v>4.8536637022826215</v>
      </c>
      <c r="N103" s="17">
        <f>SUM(M103:$M$119)</f>
        <v>64.006708392947317</v>
      </c>
      <c r="O103" s="17">
        <f t="shared" si="66"/>
        <v>65.78333269412731</v>
      </c>
    </row>
    <row r="104" spans="1:15" x14ac:dyDescent="0.25">
      <c r="A104" s="17">
        <v>15</v>
      </c>
      <c r="B104" s="17">
        <v>5</v>
      </c>
      <c r="C104" s="17">
        <f t="shared" si="56"/>
        <v>0.77923523584737919</v>
      </c>
      <c r="D104" s="17">
        <f t="shared" si="57"/>
        <v>0.99535618206947696</v>
      </c>
      <c r="E104" s="17">
        <f t="shared" si="67"/>
        <v>0.96861257424697678</v>
      </c>
      <c r="F104" s="17">
        <f t="shared" si="58"/>
        <v>4.643817930523042E-3</v>
      </c>
      <c r="G104" s="17">
        <f t="shared" si="59"/>
        <v>3.9733625672473872E-4</v>
      </c>
      <c r="H104" s="17">
        <f t="shared" si="60"/>
        <v>9.5750060494583487E-4</v>
      </c>
      <c r="I104" s="17">
        <f t="shared" si="61"/>
        <v>2.0491845584958189E-3</v>
      </c>
      <c r="J104" s="17">
        <f t="shared" si="62"/>
        <v>1.2397965103566493E-3</v>
      </c>
      <c r="K104" s="17">
        <f t="shared" si="63"/>
        <v>4.4980604400182145E-3</v>
      </c>
      <c r="L104" s="17">
        <f t="shared" ref="L104:L118" si="68">(-(5/24)*K103+(B105/2)*K104+(5/24)*K105)/K104</f>
        <v>2.5089232413454168</v>
      </c>
      <c r="M104" s="17">
        <f t="shared" si="65"/>
        <v>4.8318578574137314</v>
      </c>
      <c r="N104" s="17">
        <f>SUM(M104:$M$119)</f>
        <v>59.153044690664707</v>
      </c>
      <c r="O104" s="17">
        <f t="shared" si="66"/>
        <v>61.06987072375324</v>
      </c>
    </row>
    <row r="105" spans="1:15" x14ac:dyDescent="0.25">
      <c r="A105" s="17">
        <v>20</v>
      </c>
      <c r="B105" s="17">
        <v>5</v>
      </c>
      <c r="C105" s="17">
        <f t="shared" si="56"/>
        <v>0.74946763420117346</v>
      </c>
      <c r="D105" s="17">
        <f t="shared" si="57"/>
        <v>0.9952569178111923</v>
      </c>
      <c r="E105" s="17">
        <f t="shared" si="67"/>
        <v>0.96411451380695856</v>
      </c>
      <c r="F105" s="17">
        <f t="shared" si="58"/>
        <v>4.7430821888077013E-3</v>
      </c>
      <c r="G105" s="17">
        <f t="shared" si="59"/>
        <v>4.8304571776542477E-4</v>
      </c>
      <c r="H105" s="17">
        <f t="shared" si="60"/>
        <v>9.6850052563215658E-4</v>
      </c>
      <c r="I105" s="17">
        <f t="shared" si="61"/>
        <v>1.9380374587708849E-3</v>
      </c>
      <c r="J105" s="17">
        <f t="shared" si="62"/>
        <v>1.3534984866392351E-3</v>
      </c>
      <c r="K105" s="17">
        <f t="shared" si="63"/>
        <v>4.5728743784088088E-3</v>
      </c>
      <c r="L105" s="17">
        <f t="shared" si="68"/>
        <v>2.5501156038335089</v>
      </c>
      <c r="M105" s="17">
        <f t="shared" si="65"/>
        <v>4.8093695554494991</v>
      </c>
      <c r="N105" s="17">
        <f>SUM(M105:$M$119)</f>
        <v>54.32118683325097</v>
      </c>
      <c r="O105" s="17">
        <f t="shared" si="66"/>
        <v>56.343085863063273</v>
      </c>
    </row>
    <row r="106" spans="1:15" x14ac:dyDescent="0.25">
      <c r="A106" s="17">
        <v>25</v>
      </c>
      <c r="B106" s="17">
        <v>5</v>
      </c>
      <c r="C106" s="17">
        <f t="shared" si="56"/>
        <v>0.71708280415572934</v>
      </c>
      <c r="D106" s="17">
        <f t="shared" si="57"/>
        <v>0.99416587301531789</v>
      </c>
      <c r="E106" s="17">
        <f t="shared" si="67"/>
        <v>0.95954163942854975</v>
      </c>
      <c r="F106" s="17">
        <f t="shared" si="58"/>
        <v>5.8341269846821087E-3</v>
      </c>
      <c r="G106" s="17">
        <f t="shared" si="59"/>
        <v>1.0208172792673272E-3</v>
      </c>
      <c r="H106" s="17">
        <f t="shared" si="60"/>
        <v>1.1111195602219776E-3</v>
      </c>
      <c r="I106" s="17">
        <f t="shared" si="61"/>
        <v>2.0703328380024142E-3</v>
      </c>
      <c r="J106" s="17">
        <f t="shared" si="62"/>
        <v>1.6318573071903895E-3</v>
      </c>
      <c r="K106" s="17">
        <f t="shared" si="63"/>
        <v>5.5980877715161581E-3</v>
      </c>
      <c r="L106" s="17">
        <f t="shared" si="68"/>
        <v>2.5960642378724743</v>
      </c>
      <c r="M106" s="17">
        <f t="shared" si="65"/>
        <v>4.784250753749272</v>
      </c>
      <c r="N106" s="17">
        <f>SUM(M106:$M$119)</f>
        <v>49.51181727780147</v>
      </c>
      <c r="O106" s="17">
        <f t="shared" si="66"/>
        <v>51.599446280713764</v>
      </c>
    </row>
    <row r="107" spans="1:15" x14ac:dyDescent="0.25">
      <c r="A107" s="17">
        <v>30</v>
      </c>
      <c r="B107" s="17">
        <v>5</v>
      </c>
      <c r="C107" s="17">
        <f t="shared" si="56"/>
        <v>0.67792247262051841</v>
      </c>
      <c r="D107" s="17">
        <f t="shared" si="57"/>
        <v>0.99250039550507096</v>
      </c>
      <c r="E107" s="17">
        <f t="shared" si="67"/>
        <v>0.95394355165703359</v>
      </c>
      <c r="F107" s="17">
        <f t="shared" si="58"/>
        <v>7.4996044949290352E-3</v>
      </c>
      <c r="G107" s="17">
        <f t="shared" si="59"/>
        <v>1.775224623954734E-3</v>
      </c>
      <c r="H107" s="17">
        <f t="shared" si="60"/>
        <v>1.4845801498511123E-3</v>
      </c>
      <c r="I107" s="17">
        <f t="shared" si="61"/>
        <v>2.0518830006160784E-3</v>
      </c>
      <c r="J107" s="17">
        <f t="shared" si="62"/>
        <v>2.1879167205071104E-3</v>
      </c>
      <c r="K107" s="17">
        <f t="shared" si="63"/>
        <v>7.154199347915613E-3</v>
      </c>
      <c r="L107" s="17">
        <f t="shared" si="68"/>
        <v>2.6129242927687479</v>
      </c>
      <c r="M107" s="17">
        <f t="shared" si="65"/>
        <v>4.7526401428170688</v>
      </c>
      <c r="N107" s="17">
        <f>SUM(M107:$M$119)</f>
        <v>44.7275665240522</v>
      </c>
      <c r="O107" s="17">
        <f t="shared" si="66"/>
        <v>46.887015952211051</v>
      </c>
    </row>
    <row r="108" spans="1:15" x14ac:dyDescent="0.25">
      <c r="A108" s="17">
        <v>35</v>
      </c>
      <c r="B108" s="17">
        <v>5</v>
      </c>
      <c r="C108" s="17">
        <f t="shared" si="56"/>
        <v>0.63703754187281147</v>
      </c>
      <c r="D108" s="17">
        <f t="shared" si="57"/>
        <v>0.98999151640592764</v>
      </c>
      <c r="E108" s="17">
        <f t="shared" si="67"/>
        <v>0.94678935230911798</v>
      </c>
      <c r="F108" s="17">
        <f t="shared" si="58"/>
        <v>1.0008483594072359E-2</v>
      </c>
      <c r="G108" s="17">
        <f t="shared" si="59"/>
        <v>3.0337279614945823E-3</v>
      </c>
      <c r="H108" s="17">
        <f t="shared" si="60"/>
        <v>1.4333200975353579E-3</v>
      </c>
      <c r="I108" s="17">
        <f t="shared" si="61"/>
        <v>2.2354427351006711E-3</v>
      </c>
      <c r="J108" s="17">
        <f t="shared" si="62"/>
        <v>3.305992799941748E-3</v>
      </c>
      <c r="K108" s="17">
        <f t="shared" si="63"/>
        <v>9.4759256996281849E-3</v>
      </c>
      <c r="L108" s="17">
        <f t="shared" si="68"/>
        <v>2.6444335310419316</v>
      </c>
      <c r="M108" s="17">
        <f t="shared" si="65"/>
        <v>4.7116255887052079</v>
      </c>
      <c r="N108" s="17">
        <f>SUM(M108:$M$119)</f>
        <v>39.974926381235129</v>
      </c>
      <c r="O108" s="17">
        <f t="shared" si="66"/>
        <v>42.221563100324857</v>
      </c>
    </row>
    <row r="109" spans="1:15" x14ac:dyDescent="0.25">
      <c r="A109" s="17">
        <v>40</v>
      </c>
      <c r="B109" s="17">
        <v>5</v>
      </c>
      <c r="C109" s="17">
        <f t="shared" si="56"/>
        <v>0.58738636981419545</v>
      </c>
      <c r="D109" s="17">
        <f t="shared" si="57"/>
        <v>0.9853584961870635</v>
      </c>
      <c r="E109" s="17">
        <f t="shared" si="67"/>
        <v>0.9373134266094898</v>
      </c>
      <c r="F109" s="17">
        <f t="shared" si="58"/>
        <v>1.4641503812936496E-2</v>
      </c>
      <c r="G109" s="17">
        <f t="shared" si="59"/>
        <v>4.3312853031397822E-3</v>
      </c>
      <c r="H109" s="17">
        <f t="shared" si="60"/>
        <v>1.9746598622874898E-3</v>
      </c>
      <c r="I109" s="17">
        <f t="shared" si="61"/>
        <v>2.0905586700279855E-3</v>
      </c>
      <c r="J109" s="17">
        <f t="shared" si="62"/>
        <v>6.2449999774812385E-3</v>
      </c>
      <c r="K109" s="17">
        <f t="shared" si="63"/>
        <v>1.3723678109619386E-2</v>
      </c>
      <c r="L109" s="17">
        <f t="shared" si="68"/>
        <v>2.6397388195646041</v>
      </c>
      <c r="M109" s="17">
        <f t="shared" si="65"/>
        <v>4.6541756683525231</v>
      </c>
      <c r="N109" s="17">
        <f>SUM(M109:$M$119)</f>
        <v>35.263300792529918</v>
      </c>
      <c r="O109" s="17">
        <f t="shared" si="66"/>
        <v>37.621674662323564</v>
      </c>
    </row>
    <row r="110" spans="1:15" x14ac:dyDescent="0.25">
      <c r="A110" s="17">
        <v>45</v>
      </c>
      <c r="B110" s="17">
        <v>5</v>
      </c>
      <c r="C110" s="17">
        <f t="shared" si="56"/>
        <v>0.56464737815130372</v>
      </c>
      <c r="D110" s="17">
        <f t="shared" si="57"/>
        <v>0.97977345189272602</v>
      </c>
      <c r="E110" s="17">
        <f t="shared" si="67"/>
        <v>0.92358974849987041</v>
      </c>
      <c r="F110" s="17">
        <f t="shared" si="58"/>
        <v>2.0226548107273978E-2</v>
      </c>
      <c r="G110" s="17">
        <f t="shared" si="59"/>
        <v>7.445486411754805E-3</v>
      </c>
      <c r="H110" s="17">
        <f t="shared" si="60"/>
        <v>1.8244789906860419E-3</v>
      </c>
      <c r="I110" s="17">
        <f t="shared" si="61"/>
        <v>2.0888600987412852E-3</v>
      </c>
      <c r="J110" s="17">
        <f t="shared" si="62"/>
        <v>8.8677226060918466E-3</v>
      </c>
      <c r="K110" s="17">
        <f t="shared" si="63"/>
        <v>1.8681032479417659E-2</v>
      </c>
      <c r="L110" s="17">
        <f t="shared" si="68"/>
        <v>2.6600674613271469</v>
      </c>
      <c r="M110" s="17">
        <f t="shared" si="65"/>
        <v>4.574236386744758</v>
      </c>
      <c r="N110" s="17">
        <f>SUM(M110:$M$119)</f>
        <v>30.609125124177393</v>
      </c>
      <c r="O110" s="17">
        <f t="shared" si="66"/>
        <v>33.141473445210821</v>
      </c>
    </row>
    <row r="111" spans="1:15" x14ac:dyDescent="0.25">
      <c r="A111" s="17">
        <v>50</v>
      </c>
      <c r="B111" s="17">
        <v>5</v>
      </c>
      <c r="C111" s="17">
        <f t="shared" si="56"/>
        <v>0.5646857957232847</v>
      </c>
      <c r="D111" s="17">
        <f t="shared" si="57"/>
        <v>0.96897282593977518</v>
      </c>
      <c r="E111" s="17">
        <f t="shared" si="67"/>
        <v>0.90490871602045275</v>
      </c>
      <c r="F111" s="17">
        <f t="shared" si="58"/>
        <v>3.1027174060224816E-2</v>
      </c>
      <c r="G111" s="17">
        <f t="shared" si="59"/>
        <v>1.1628609838111797E-2</v>
      </c>
      <c r="H111" s="17">
        <f t="shared" si="60"/>
        <v>2.1438353634728514E-3</v>
      </c>
      <c r="I111" s="17">
        <f t="shared" si="61"/>
        <v>2.2861923232245585E-3</v>
      </c>
      <c r="J111" s="17">
        <f t="shared" si="62"/>
        <v>1.4968536535415609E-2</v>
      </c>
      <c r="K111" s="17">
        <f t="shared" si="63"/>
        <v>2.8076760240581145E-2</v>
      </c>
      <c r="L111" s="17">
        <f t="shared" si="68"/>
        <v>2.6677884060469275</v>
      </c>
      <c r="M111" s="17">
        <f t="shared" si="65"/>
        <v>4.4590626343485393</v>
      </c>
      <c r="N111" s="17">
        <f>SUM(M111:$M$119)</f>
        <v>26.034888737432635</v>
      </c>
      <c r="O111" s="17">
        <f t="shared" si="66"/>
        <v>28.770734855916885</v>
      </c>
    </row>
    <row r="112" spans="1:15" x14ac:dyDescent="0.25">
      <c r="A112" s="17">
        <v>55</v>
      </c>
      <c r="B112" s="17">
        <v>5</v>
      </c>
      <c r="C112" s="17">
        <f t="shared" si="56"/>
        <v>0.57242068818164593</v>
      </c>
      <c r="D112" s="17">
        <f t="shared" si="57"/>
        <v>0.95290589550675209</v>
      </c>
      <c r="E112" s="17">
        <f t="shared" si="67"/>
        <v>0.87683195577987161</v>
      </c>
      <c r="F112" s="17">
        <f t="shared" si="58"/>
        <v>4.7094104493247912E-2</v>
      </c>
      <c r="G112" s="17">
        <f t="shared" si="59"/>
        <v>1.8393557249429773E-2</v>
      </c>
      <c r="H112" s="17">
        <f t="shared" si="60"/>
        <v>3.2196540946857529E-3</v>
      </c>
      <c r="I112" s="17">
        <f t="shared" si="61"/>
        <v>2.7423355948836383E-3</v>
      </c>
      <c r="J112" s="17">
        <f t="shared" si="62"/>
        <v>2.2738557554248747E-2</v>
      </c>
      <c r="K112" s="17">
        <f t="shared" si="63"/>
        <v>4.1293615748516199E-2</v>
      </c>
      <c r="L112" s="17">
        <f t="shared" si="68"/>
        <v>2.6523104486891391</v>
      </c>
      <c r="M112" s="17">
        <f t="shared" si="65"/>
        <v>4.2872151886707215</v>
      </c>
      <c r="N112" s="17">
        <f>SUM(M112:$M$119)</f>
        <v>21.575826103084101</v>
      </c>
      <c r="O112" s="17">
        <f t="shared" si="66"/>
        <v>24.60656909326957</v>
      </c>
    </row>
    <row r="113" spans="1:15" x14ac:dyDescent="0.25">
      <c r="A113" s="17">
        <v>60</v>
      </c>
      <c r="B113" s="17">
        <v>5</v>
      </c>
      <c r="C113" s="17">
        <f t="shared" si="56"/>
        <v>0.57853146585676496</v>
      </c>
      <c r="D113" s="17">
        <f t="shared" si="57"/>
        <v>0.93026517954504517</v>
      </c>
      <c r="E113" s="17">
        <f t="shared" si="67"/>
        <v>0.83553834003135541</v>
      </c>
      <c r="F113" s="17">
        <f t="shared" si="58"/>
        <v>6.9734820454954827E-2</v>
      </c>
      <c r="G113" s="17">
        <f t="shared" si="59"/>
        <v>2.6309695441029769E-2</v>
      </c>
      <c r="H113" s="17">
        <f t="shared" si="60"/>
        <v>4.8415541044448127E-3</v>
      </c>
      <c r="I113" s="17">
        <f t="shared" si="61"/>
        <v>3.5024471236135288E-3</v>
      </c>
      <c r="J113" s="17">
        <f t="shared" si="62"/>
        <v>3.5081123785866718E-2</v>
      </c>
      <c r="K113" s="17">
        <f t="shared" si="63"/>
        <v>5.8266116125317513E-2</v>
      </c>
      <c r="L113" s="17">
        <f t="shared" si="68"/>
        <v>2.6426315422788913</v>
      </c>
      <c r="M113" s="17">
        <f t="shared" si="65"/>
        <v>4.0403369958490378</v>
      </c>
      <c r="N113" s="17">
        <f>SUM(M113:$M$119)</f>
        <v>17.288610914413375</v>
      </c>
      <c r="O113" s="17">
        <f t="shared" si="66"/>
        <v>20.691583002360588</v>
      </c>
    </row>
    <row r="114" spans="1:15" x14ac:dyDescent="0.25">
      <c r="A114" s="17">
        <v>65</v>
      </c>
      <c r="B114" s="17">
        <v>5</v>
      </c>
      <c r="C114" s="17">
        <f t="shared" si="56"/>
        <v>0.59429121143689179</v>
      </c>
      <c r="D114" s="17">
        <f t="shared" si="57"/>
        <v>0.89555212951364327</v>
      </c>
      <c r="E114" s="17">
        <f t="shared" si="67"/>
        <v>0.7772722239060379</v>
      </c>
      <c r="F114" s="17">
        <f t="shared" si="58"/>
        <v>0.10444787048635673</v>
      </c>
      <c r="G114" s="17">
        <f t="shared" si="59"/>
        <v>3.656338968741709E-2</v>
      </c>
      <c r="H114" s="17">
        <f t="shared" si="60"/>
        <v>6.7342688402990333E-3</v>
      </c>
      <c r="I114" s="17">
        <f t="shared" si="61"/>
        <v>5.2594446912236402E-3</v>
      </c>
      <c r="J114" s="17">
        <f t="shared" si="62"/>
        <v>5.5890767267416964E-2</v>
      </c>
      <c r="K114" s="17">
        <f t="shared" si="63"/>
        <v>8.1184428575180267E-2</v>
      </c>
      <c r="L114" s="17">
        <f t="shared" si="68"/>
        <v>2.6331584345624846</v>
      </c>
      <c r="M114" s="17">
        <f t="shared" si="65"/>
        <v>3.6942104395121595</v>
      </c>
      <c r="N114" s="17">
        <f>SUM(M114:$M$119)</f>
        <v>13.248273918564337</v>
      </c>
      <c r="O114" s="17">
        <f t="shared" si="66"/>
        <v>17.044573974337567</v>
      </c>
    </row>
    <row r="115" spans="1:15" x14ac:dyDescent="0.25">
      <c r="A115" s="17">
        <v>70</v>
      </c>
      <c r="B115" s="17">
        <v>5</v>
      </c>
      <c r="C115" s="17">
        <f t="shared" si="56"/>
        <v>0.61855705628781188</v>
      </c>
      <c r="D115" s="17">
        <f t="shared" si="57"/>
        <v>0.84174985442952721</v>
      </c>
      <c r="E115" s="17">
        <f t="shared" si="67"/>
        <v>0.69608779533085763</v>
      </c>
      <c r="F115" s="17">
        <f t="shared" si="58"/>
        <v>0.15825014557047279</v>
      </c>
      <c r="G115" s="17">
        <f t="shared" si="59"/>
        <v>4.9637279229315288E-2</v>
      </c>
      <c r="H115" s="17">
        <f t="shared" si="60"/>
        <v>9.1192823186516392E-3</v>
      </c>
      <c r="I115" s="17">
        <f t="shared" si="61"/>
        <v>7.5547428015576091E-3</v>
      </c>
      <c r="J115" s="17">
        <f t="shared" si="62"/>
        <v>9.1938841220948253E-2</v>
      </c>
      <c r="K115" s="17">
        <f t="shared" si="63"/>
        <v>0.11015599494093764</v>
      </c>
      <c r="L115" s="17">
        <f t="shared" si="68"/>
        <v>2.6206312279607724</v>
      </c>
      <c r="M115" s="17">
        <f t="shared" si="65"/>
        <v>3.2183372422389103</v>
      </c>
      <c r="N115" s="17">
        <f>SUM(M115:$M$119)</f>
        <v>9.5540634790521786</v>
      </c>
      <c r="O115" s="17">
        <f t="shared" si="66"/>
        <v>13.725371344157866</v>
      </c>
    </row>
    <row r="116" spans="1:15" x14ac:dyDescent="0.25">
      <c r="A116" s="17">
        <v>75</v>
      </c>
      <c r="B116" s="17">
        <v>5</v>
      </c>
      <c r="C116" s="17">
        <f t="shared" si="56"/>
        <v>0.64098573392229286</v>
      </c>
      <c r="D116" s="17">
        <f t="shared" si="57"/>
        <v>0.75258546715480379</v>
      </c>
      <c r="E116" s="17">
        <f t="shared" si="67"/>
        <v>0.58593180038991999</v>
      </c>
      <c r="F116" s="17">
        <f t="shared" si="58"/>
        <v>0.24741453284519621</v>
      </c>
      <c r="G116" s="17">
        <f t="shared" si="59"/>
        <v>7.3415856138519309E-2</v>
      </c>
      <c r="H116" s="17">
        <f t="shared" si="60"/>
        <v>1.7725429572592689E-2</v>
      </c>
      <c r="I116" s="17">
        <f t="shared" si="61"/>
        <v>1.3153621402413492E-2</v>
      </c>
      <c r="J116" s="17">
        <f t="shared" si="62"/>
        <v>0.14311962573167072</v>
      </c>
      <c r="K116" s="17">
        <f t="shared" si="63"/>
        <v>0.14496804267261681</v>
      </c>
      <c r="L116" s="17">
        <f t="shared" si="68"/>
        <v>2.5860109865794176</v>
      </c>
      <c r="M116" s="17">
        <f t="shared" si="65"/>
        <v>2.579707739640817</v>
      </c>
      <c r="N116" s="17">
        <f>SUM(M116:$M$119)</f>
        <v>6.3357262368132696</v>
      </c>
      <c r="O116" s="17">
        <f t="shared" si="66"/>
        <v>10.813077959921333</v>
      </c>
    </row>
    <row r="117" spans="1:15" x14ac:dyDescent="0.25">
      <c r="A117" s="17">
        <v>80</v>
      </c>
      <c r="B117" s="17">
        <v>5</v>
      </c>
      <c r="C117" s="17">
        <f t="shared" si="56"/>
        <v>0.67148559397124075</v>
      </c>
      <c r="D117" s="17">
        <f t="shared" si="57"/>
        <v>0.61446616653886199</v>
      </c>
      <c r="E117" s="17">
        <f t="shared" si="67"/>
        <v>0.44096375771730317</v>
      </c>
      <c r="F117" s="17">
        <f t="shared" si="58"/>
        <v>0.38553383346113801</v>
      </c>
      <c r="G117" s="17">
        <f t="shared" si="59"/>
        <v>0.10503240724597786</v>
      </c>
      <c r="H117" s="17">
        <f t="shared" si="60"/>
        <v>3.0203755814005712E-2</v>
      </c>
      <c r="I117" s="17">
        <f t="shared" si="61"/>
        <v>2.2654986157602943E-2</v>
      </c>
      <c r="J117" s="17">
        <f t="shared" si="62"/>
        <v>0.2276426842435515</v>
      </c>
      <c r="K117" s="17">
        <f t="shared" si="63"/>
        <v>0.17000644793018038</v>
      </c>
      <c r="L117" s="17">
        <f t="shared" si="68"/>
        <v>2.5140709030201811</v>
      </c>
      <c r="M117" s="17">
        <f t="shared" si="65"/>
        <v>1.7821948130026959</v>
      </c>
      <c r="N117" s="17">
        <f>SUM(M117:$M$119)</f>
        <v>3.7560184971724526</v>
      </c>
      <c r="O117" s="17">
        <f t="shared" si="66"/>
        <v>8.5177487524505207</v>
      </c>
    </row>
    <row r="118" spans="1:15" x14ac:dyDescent="0.25">
      <c r="A118" s="17">
        <v>85</v>
      </c>
      <c r="B118" s="17">
        <v>5</v>
      </c>
      <c r="C118" s="17">
        <f t="shared" si="56"/>
        <v>0.69916943784488572</v>
      </c>
      <c r="D118" s="17">
        <f t="shared" si="57"/>
        <v>0.42260153396355848</v>
      </c>
      <c r="E118" s="17">
        <f t="shared" si="67"/>
        <v>0.27095730978712279</v>
      </c>
      <c r="F118" s="17">
        <f t="shared" si="58"/>
        <v>0.57739846603644152</v>
      </c>
      <c r="G118" s="17">
        <f t="shared" si="59"/>
        <v>0.16051980658096004</v>
      </c>
      <c r="H118" s="17">
        <f t="shared" si="60"/>
        <v>5.3299731697968207E-2</v>
      </c>
      <c r="I118" s="17">
        <f t="shared" si="61"/>
        <v>5.8866597372000416E-2</v>
      </c>
      <c r="J118" s="17">
        <f t="shared" si="62"/>
        <v>0.30471233038551282</v>
      </c>
      <c r="K118" s="17">
        <f t="shared" si="63"/>
        <v>0.1564503350324456</v>
      </c>
      <c r="L118" s="17">
        <f t="shared" si="68"/>
        <v>4.9260954587121937</v>
      </c>
      <c r="M118" s="17">
        <f t="shared" si="65"/>
        <v>1.3432241586907177</v>
      </c>
      <c r="N118" s="17">
        <f>SUM(M118:$M$119)</f>
        <v>1.9738236841697567</v>
      </c>
      <c r="O118" s="17">
        <f t="shared" si="66"/>
        <v>7.2846297659232313</v>
      </c>
    </row>
    <row r="119" spans="1:15" x14ac:dyDescent="0.25">
      <c r="A119" s="17">
        <v>90</v>
      </c>
      <c r="B119" s="1">
        <v>10</v>
      </c>
      <c r="C119" s="17">
        <f t="shared" si="56"/>
        <v>0.90382159041128596</v>
      </c>
      <c r="D119" s="17">
        <f t="shared" si="57"/>
        <v>0</v>
      </c>
      <c r="E119" s="17">
        <f t="shared" si="67"/>
        <v>0.11450697475467721</v>
      </c>
      <c r="F119" s="17">
        <f t="shared" si="58"/>
        <v>1</v>
      </c>
      <c r="G119" s="17">
        <f t="shared" si="59"/>
        <v>0.22808871622451035</v>
      </c>
      <c r="H119" s="17">
        <f t="shared" si="60"/>
        <v>0.33168074122351598</v>
      </c>
      <c r="I119" s="17">
        <f t="shared" si="61"/>
        <v>0.336804116243895</v>
      </c>
      <c r="J119" s="17">
        <f t="shared" si="62"/>
        <v>0.1034264263080787</v>
      </c>
      <c r="K119" s="17">
        <f t="shared" si="63"/>
        <v>0.11450697475467721</v>
      </c>
      <c r="L119" s="17">
        <f>P23/C119</f>
        <v>5.5070839730946721</v>
      </c>
      <c r="M119" s="17">
        <f t="shared" si="65"/>
        <v>0.63059952547903908</v>
      </c>
      <c r="N119" s="17">
        <f>SUM(M119:$M$119)</f>
        <v>0.63059952547903908</v>
      </c>
      <c r="O119" s="17">
        <f t="shared" si="66"/>
        <v>5.5070839730946721</v>
      </c>
    </row>
    <row r="120" spans="1:15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1:15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1:15" x14ac:dyDescent="0.25">
      <c r="A122" s="23" t="s">
        <v>0</v>
      </c>
      <c r="B122" s="23" t="s">
        <v>1</v>
      </c>
      <c r="C122" s="23" t="s">
        <v>28</v>
      </c>
      <c r="D122" s="23"/>
      <c r="E122" s="23"/>
      <c r="F122" s="23"/>
      <c r="G122" s="23" t="s">
        <v>16</v>
      </c>
      <c r="H122" s="23"/>
      <c r="I122" s="23"/>
      <c r="J122" s="23"/>
      <c r="K122" s="23" t="s">
        <v>17</v>
      </c>
      <c r="L122" s="23"/>
      <c r="M122" s="23"/>
      <c r="N122" s="23"/>
      <c r="O122" s="23"/>
    </row>
    <row r="123" spans="1:15" x14ac:dyDescent="0.25">
      <c r="A123" s="23"/>
      <c r="B123" s="23"/>
      <c r="C123" s="3" t="s">
        <v>21</v>
      </c>
      <c r="D123" s="3" t="s">
        <v>22</v>
      </c>
      <c r="E123" s="3" t="s">
        <v>12</v>
      </c>
      <c r="F123" s="3" t="s">
        <v>11</v>
      </c>
      <c r="G123" s="3" t="s">
        <v>3</v>
      </c>
      <c r="H123" s="3" t="s">
        <v>4</v>
      </c>
      <c r="I123" s="3" t="s">
        <v>5</v>
      </c>
      <c r="J123" s="3" t="s">
        <v>7</v>
      </c>
      <c r="K123" s="3" t="s">
        <v>13</v>
      </c>
      <c r="L123" s="3" t="s">
        <v>10</v>
      </c>
      <c r="M123" s="3" t="s">
        <v>14</v>
      </c>
      <c r="N123" s="3" t="s">
        <v>15</v>
      </c>
      <c r="O123" s="3" t="s">
        <v>18</v>
      </c>
    </row>
    <row r="124" spans="1:15" x14ac:dyDescent="0.25">
      <c r="A124" s="17">
        <v>0</v>
      </c>
      <c r="B124" s="17">
        <v>1</v>
      </c>
      <c r="C124" s="17">
        <f>(AA27-Y27)/AA27</f>
        <v>0.95846341185953543</v>
      </c>
      <c r="D124" s="17">
        <f>(1-K4)^C124</f>
        <v>0.9961954296023966</v>
      </c>
      <c r="E124" s="17">
        <v>1</v>
      </c>
      <c r="F124" s="17">
        <f>1-D124</f>
        <v>3.8045703976034018E-3</v>
      </c>
      <c r="G124" s="17">
        <f>F124*V27/(AA27-Y27)</f>
        <v>2.847709943500294E-4</v>
      </c>
      <c r="H124" s="17">
        <f>F124*W27/(AA27-Y27)</f>
        <v>1.948520841702033E-4</v>
      </c>
      <c r="I124" s="17">
        <f>F124*X27/(AA27-Y27)</f>
        <v>1.3781361160248569E-3</v>
      </c>
      <c r="J124" s="17">
        <f>F124*Z27/(AA27-Y27)</f>
        <v>1.9468112030583122E-3</v>
      </c>
      <c r="K124" s="17">
        <f>E124-E125</f>
        <v>3.8045703976034018E-3</v>
      </c>
      <c r="L124" s="17">
        <f>B124+C124*K4/F124*(J4-B124)</f>
        <v>0.50597365073627576</v>
      </c>
      <c r="M124" s="17">
        <f>E125*B124+K124*L124</f>
        <v>0.99812044197595517</v>
      </c>
      <c r="N124" s="17">
        <f>SUM(M124:$M$143)</f>
        <v>68.823361693949735</v>
      </c>
      <c r="O124" s="17">
        <f>N124/E124</f>
        <v>68.823361693949735</v>
      </c>
    </row>
    <row r="125" spans="1:15" x14ac:dyDescent="0.25">
      <c r="A125" s="17">
        <v>1</v>
      </c>
      <c r="B125" s="17">
        <v>4</v>
      </c>
      <c r="C125" s="17">
        <f t="shared" ref="C125:C143" si="69">(AA28-Y28)/AA28</f>
        <v>0.9413151746624403</v>
      </c>
      <c r="D125" s="17">
        <f t="shared" ref="D125:D143" si="70">(1-K5)^C125</f>
        <v>0.97903178582109596</v>
      </c>
      <c r="E125" s="17">
        <f>E124*D124</f>
        <v>0.9961954296023966</v>
      </c>
      <c r="F125" s="17">
        <f t="shared" ref="F125:F143" si="71">1-D125</f>
        <v>2.0968214178904043E-2</v>
      </c>
      <c r="G125" s="17">
        <f t="shared" ref="G125:G143" si="72">F125*V28/(AA28-Y28)</f>
        <v>1.0101625176754591E-3</v>
      </c>
      <c r="H125" s="17">
        <f t="shared" ref="H125:H143" si="73">F125*W28/(AA28-Y28)</f>
        <v>7.0650009865892453E-3</v>
      </c>
      <c r="I125" s="17">
        <f t="shared" ref="I125:I143" si="74">F125*X28/(AA28-Y28)</f>
        <v>4.0152883239767661E-3</v>
      </c>
      <c r="J125" s="17">
        <f t="shared" ref="J125:J143" si="75">F125*Z28/(AA28-Y28)</f>
        <v>8.8777623506625727E-3</v>
      </c>
      <c r="K125" s="17">
        <f t="shared" ref="K125:K143" si="76">E125-E126</f>
        <v>2.0888439131948378E-2</v>
      </c>
      <c r="L125" s="17">
        <f t="shared" ref="L125:L126" si="77">B125+C125*K5/F125*(J5-B125)</f>
        <v>1.9278302201528299</v>
      </c>
      <c r="M125" s="17">
        <f t="shared" ref="M125:M143" si="78">E126*B125+K125*L125</f>
        <v>3.9414973260921857</v>
      </c>
      <c r="N125" s="17">
        <f>SUM(M125:$M$143)</f>
        <v>67.825241251973779</v>
      </c>
      <c r="O125" s="17">
        <f t="shared" ref="O125:O143" si="79">N125/E125</f>
        <v>68.084272660279439</v>
      </c>
    </row>
    <row r="126" spans="1:15" x14ac:dyDescent="0.25">
      <c r="A126" s="17">
        <v>5</v>
      </c>
      <c r="B126" s="17">
        <v>5</v>
      </c>
      <c r="C126" s="17">
        <f t="shared" si="69"/>
        <v>0.94128091332169705</v>
      </c>
      <c r="D126" s="17">
        <f t="shared" si="70"/>
        <v>0.99252236102609115</v>
      </c>
      <c r="E126" s="17">
        <f t="shared" ref="E126:E143" si="80">E125*D125</f>
        <v>0.97530699047044822</v>
      </c>
      <c r="F126" s="17">
        <f t="shared" si="71"/>
        <v>7.4776389739088511E-3</v>
      </c>
      <c r="G126" s="17">
        <f t="shared" si="72"/>
        <v>1.8956389051116783E-4</v>
      </c>
      <c r="H126" s="17">
        <f t="shared" si="73"/>
        <v>2.519045121515932E-3</v>
      </c>
      <c r="I126" s="17">
        <f t="shared" si="74"/>
        <v>1.6397619670868049E-3</v>
      </c>
      <c r="J126" s="17">
        <f t="shared" si="75"/>
        <v>3.1292679947949468E-3</v>
      </c>
      <c r="K126" s="17">
        <f t="shared" si="76"/>
        <v>7.2929935634675758E-3</v>
      </c>
      <c r="L126" s="17">
        <f t="shared" si="77"/>
        <v>2.4917915347109592</v>
      </c>
      <c r="M126" s="17">
        <f t="shared" si="78"/>
        <v>4.8582426041590532</v>
      </c>
      <c r="N126" s="17">
        <f>SUM(M126:$M$143)</f>
        <v>63.883743925881582</v>
      </c>
      <c r="O126" s="17">
        <f t="shared" si="79"/>
        <v>65.501164812800809</v>
      </c>
    </row>
    <row r="127" spans="1:15" x14ac:dyDescent="0.25">
      <c r="A127" s="17">
        <v>10</v>
      </c>
      <c r="B127" s="17">
        <v>5</v>
      </c>
      <c r="C127" s="17">
        <f t="shared" si="69"/>
        <v>0.84637844281757213</v>
      </c>
      <c r="D127" s="17">
        <f t="shared" si="70"/>
        <v>0.995404269153222</v>
      </c>
      <c r="E127" s="17">
        <f t="shared" si="80"/>
        <v>0.96801399690698064</v>
      </c>
      <c r="F127" s="17">
        <f t="shared" si="71"/>
        <v>4.5957308467780011E-3</v>
      </c>
      <c r="G127" s="17">
        <f t="shared" si="72"/>
        <v>2.971139925227896E-4</v>
      </c>
      <c r="H127" s="17">
        <f t="shared" si="73"/>
        <v>1.3602227277248046E-3</v>
      </c>
      <c r="I127" s="17">
        <f t="shared" si="74"/>
        <v>9.2829284277216352E-4</v>
      </c>
      <c r="J127" s="17">
        <f t="shared" si="75"/>
        <v>2.0101012837582433E-3</v>
      </c>
      <c r="K127" s="17">
        <f t="shared" si="76"/>
        <v>4.4487317856982678E-3</v>
      </c>
      <c r="L127" s="17">
        <f>(-(5/24)*K126+(B128/2)*K127+(5/24)*K128)/K127</f>
        <v>2.3349807037639123</v>
      </c>
      <c r="M127" s="17">
        <f t="shared" si="78"/>
        <v>4.8282140284822388</v>
      </c>
      <c r="N127" s="17">
        <f>SUM(M127:$M$143)</f>
        <v>59.02550132172253</v>
      </c>
      <c r="O127" s="17">
        <f t="shared" si="79"/>
        <v>60.975875876094861</v>
      </c>
    </row>
    <row r="128" spans="1:15" x14ac:dyDescent="0.25">
      <c r="A128" s="17">
        <v>15</v>
      </c>
      <c r="B128" s="17">
        <v>5</v>
      </c>
      <c r="C128" s="17">
        <f t="shared" si="69"/>
        <v>0.6561456894683968</v>
      </c>
      <c r="D128" s="17">
        <f t="shared" si="70"/>
        <v>0.99608829201768523</v>
      </c>
      <c r="E128" s="17">
        <f t="shared" si="80"/>
        <v>0.96356526512128238</v>
      </c>
      <c r="F128" s="17">
        <f t="shared" si="71"/>
        <v>3.9117079823147716E-3</v>
      </c>
      <c r="G128" s="17">
        <f t="shared" si="72"/>
        <v>3.9748225095144083E-4</v>
      </c>
      <c r="H128" s="17">
        <f t="shared" si="73"/>
        <v>9.5785242172072001E-4</v>
      </c>
      <c r="I128" s="17">
        <f t="shared" si="74"/>
        <v>1.3161212578403113E-3</v>
      </c>
      <c r="J128" s="17">
        <f t="shared" si="75"/>
        <v>1.2402520518022993E-3</v>
      </c>
      <c r="K128" s="17">
        <f t="shared" si="76"/>
        <v>3.7691859390561744E-3</v>
      </c>
      <c r="L128" s="17">
        <f t="shared" ref="L128:L142" si="81">(-(5/24)*K127+(B129/2)*K128+(5/24)*K129)/K128</f>
        <v>2.4870694141170322</v>
      </c>
      <c r="M128" s="17">
        <f t="shared" si="78"/>
        <v>4.8083546229762772</v>
      </c>
      <c r="N128" s="17">
        <f>SUM(M128:$M$143)</f>
        <v>54.197287293240286</v>
      </c>
      <c r="O128" s="17">
        <f t="shared" si="79"/>
        <v>56.246617904412069</v>
      </c>
    </row>
    <row r="129" spans="1:15" x14ac:dyDescent="0.25">
      <c r="A129" s="17">
        <v>20</v>
      </c>
      <c r="B129" s="17">
        <v>5</v>
      </c>
      <c r="C129" s="17">
        <f t="shared" si="69"/>
        <v>0.69376530041040829</v>
      </c>
      <c r="D129" s="17">
        <f t="shared" si="70"/>
        <v>0.99560866050492836</v>
      </c>
      <c r="E129" s="17">
        <f t="shared" si="80"/>
        <v>0.9597960791822262</v>
      </c>
      <c r="F129" s="17">
        <f t="shared" si="71"/>
        <v>4.3913394950716444E-3</v>
      </c>
      <c r="G129" s="17">
        <f t="shared" si="72"/>
        <v>4.831310038652577E-4</v>
      </c>
      <c r="H129" s="17">
        <f t="shared" si="73"/>
        <v>9.6867152317851608E-4</v>
      </c>
      <c r="I129" s="17">
        <f t="shared" si="74"/>
        <v>1.5857995089626105E-3</v>
      </c>
      <c r="J129" s="17">
        <f t="shared" si="75"/>
        <v>1.35373745906526E-3</v>
      </c>
      <c r="K129" s="17">
        <f t="shared" si="76"/>
        <v>4.2147904297278327E-3</v>
      </c>
      <c r="L129" s="17">
        <f t="shared" si="81"/>
        <v>2.6001582928106992</v>
      </c>
      <c r="M129" s="17">
        <f t="shared" si="78"/>
        <v>4.7888655660508075</v>
      </c>
      <c r="N129" s="17">
        <f>SUM(M129:$M$143)</f>
        <v>49.388932670264012</v>
      </c>
      <c r="O129" s="17">
        <f t="shared" si="79"/>
        <v>51.457735389318117</v>
      </c>
    </row>
    <row r="130" spans="1:15" x14ac:dyDescent="0.25">
      <c r="A130" s="17">
        <v>25</v>
      </c>
      <c r="B130" s="17">
        <v>5</v>
      </c>
      <c r="C130" s="17">
        <f t="shared" si="69"/>
        <v>0.74553175121001347</v>
      </c>
      <c r="D130" s="17">
        <f t="shared" si="70"/>
        <v>0.99393511799105561</v>
      </c>
      <c r="E130" s="17">
        <f t="shared" si="80"/>
        <v>0.95558128875249837</v>
      </c>
      <c r="F130" s="17">
        <f t="shared" si="71"/>
        <v>6.0648820089443944E-3</v>
      </c>
      <c r="G130" s="17">
        <f t="shared" si="72"/>
        <v>1.020698919686264E-3</v>
      </c>
      <c r="H130" s="17">
        <f t="shared" si="73"/>
        <v>1.1109907304614219E-3</v>
      </c>
      <c r="I130" s="17">
        <f t="shared" si="74"/>
        <v>2.3015242587750813E-3</v>
      </c>
      <c r="J130" s="17">
        <f t="shared" si="75"/>
        <v>1.6316681000216268E-3</v>
      </c>
      <c r="K130" s="17">
        <f t="shared" si="76"/>
        <v>5.7954877662389492E-3</v>
      </c>
      <c r="L130" s="17">
        <f t="shared" si="81"/>
        <v>2.6559046373109396</v>
      </c>
      <c r="M130" s="17">
        <f t="shared" si="78"/>
        <v>4.7643212677651299</v>
      </c>
      <c r="N130" s="17">
        <f>SUM(M130:$M$143)</f>
        <v>44.600067104213203</v>
      </c>
      <c r="O130" s="17">
        <f t="shared" si="79"/>
        <v>46.673231915662704</v>
      </c>
    </row>
    <row r="131" spans="1:15" x14ac:dyDescent="0.25">
      <c r="A131" s="17">
        <v>30</v>
      </c>
      <c r="B131" s="17">
        <v>5</v>
      </c>
      <c r="C131" s="17">
        <f t="shared" si="69"/>
        <v>0.81452120598543332</v>
      </c>
      <c r="D131" s="17">
        <f t="shared" si="70"/>
        <v>0.99099607634860631</v>
      </c>
      <c r="E131" s="17">
        <f t="shared" si="80"/>
        <v>0.94978580098625942</v>
      </c>
      <c r="F131" s="17">
        <f t="shared" si="71"/>
        <v>9.003923651393686E-3</v>
      </c>
      <c r="G131" s="17">
        <f t="shared" si="72"/>
        <v>1.7738806300334265E-3</v>
      </c>
      <c r="H131" s="17">
        <f t="shared" si="73"/>
        <v>1.4834561981718882E-3</v>
      </c>
      <c r="I131" s="17">
        <f t="shared" si="74"/>
        <v>3.5603265391304906E-3</v>
      </c>
      <c r="J131" s="17">
        <f t="shared" si="75"/>
        <v>2.1862602840578807E-3</v>
      </c>
      <c r="K131" s="17">
        <f t="shared" si="76"/>
        <v>8.5517988372580955E-3</v>
      </c>
      <c r="L131" s="17">
        <f t="shared" si="81"/>
        <v>2.6672676796304153</v>
      </c>
      <c r="M131" s="17">
        <f t="shared" si="78"/>
        <v>4.7289799473863265</v>
      </c>
      <c r="N131" s="17">
        <f>SUM(M131:$M$143)</f>
        <v>39.835745836448076</v>
      </c>
      <c r="O131" s="17">
        <f t="shared" si="79"/>
        <v>41.941820771675637</v>
      </c>
    </row>
    <row r="132" spans="1:15" x14ac:dyDescent="0.25">
      <c r="A132" s="17">
        <v>35</v>
      </c>
      <c r="B132" s="17">
        <v>5</v>
      </c>
      <c r="C132" s="17">
        <f t="shared" si="69"/>
        <v>0.85771461464857846</v>
      </c>
      <c r="D132" s="17">
        <f t="shared" si="70"/>
        <v>0.98654787484454798</v>
      </c>
      <c r="E132" s="17">
        <f t="shared" si="80"/>
        <v>0.94123400214900133</v>
      </c>
      <c r="F132" s="17">
        <f t="shared" si="71"/>
        <v>1.3452125155452022E-2</v>
      </c>
      <c r="G132" s="17">
        <f t="shared" si="72"/>
        <v>3.028457398887208E-3</v>
      </c>
      <c r="H132" s="17">
        <f t="shared" si="73"/>
        <v>1.4308299588655917E-3</v>
      </c>
      <c r="I132" s="17">
        <f t="shared" si="74"/>
        <v>5.6925885720834459E-3</v>
      </c>
      <c r="J132" s="17">
        <f t="shared" si="75"/>
        <v>3.3002492256157764E-3</v>
      </c>
      <c r="K132" s="17">
        <f t="shared" si="76"/>
        <v>1.2661597597475316E-2</v>
      </c>
      <c r="L132" s="17">
        <f t="shared" si="81"/>
        <v>2.706760124669862</v>
      </c>
      <c r="M132" s="17">
        <f t="shared" si="78"/>
        <v>4.6771339302490915</v>
      </c>
      <c r="N132" s="17">
        <f>SUM(M132:$M$143)</f>
        <v>35.106765889061748</v>
      </c>
      <c r="O132" s="17">
        <f t="shared" si="79"/>
        <v>37.298658791444936</v>
      </c>
    </row>
    <row r="133" spans="1:15" x14ac:dyDescent="0.25">
      <c r="A133" s="17">
        <v>40</v>
      </c>
      <c r="B133" s="17">
        <v>5</v>
      </c>
      <c r="C133" s="17">
        <f t="shared" si="69"/>
        <v>0.91613117861661431</v>
      </c>
      <c r="D133" s="17">
        <f t="shared" si="70"/>
        <v>0.97725779538239588</v>
      </c>
      <c r="E133" s="17">
        <f t="shared" si="80"/>
        <v>0.92857240455152601</v>
      </c>
      <c r="F133" s="17">
        <f t="shared" si="71"/>
        <v>2.2742204617604123E-2</v>
      </c>
      <c r="G133" s="17">
        <f t="shared" si="72"/>
        <v>4.3135006758514248E-3</v>
      </c>
      <c r="H133" s="17">
        <f t="shared" si="73"/>
        <v>1.966551740283473E-3</v>
      </c>
      <c r="I133" s="17">
        <f t="shared" si="74"/>
        <v>1.0242794727134753E-2</v>
      </c>
      <c r="J133" s="17">
        <f t="shared" si="75"/>
        <v>6.2193574743344719E-3</v>
      </c>
      <c r="K133" s="17">
        <f t="shared" si="76"/>
        <v>2.1117783626571462E-2</v>
      </c>
      <c r="L133" s="17">
        <f t="shared" si="81"/>
        <v>2.6750312904904296</v>
      </c>
      <c r="M133" s="17">
        <f t="shared" si="78"/>
        <v>4.5937638366116582</v>
      </c>
      <c r="N133" s="17">
        <f>SUM(M133:$M$143)</f>
        <v>30.429631958812656</v>
      </c>
      <c r="O133" s="17">
        <f t="shared" si="79"/>
        <v>32.770338435277218</v>
      </c>
    </row>
    <row r="134" spans="1:15" x14ac:dyDescent="0.25">
      <c r="A134" s="17">
        <v>45</v>
      </c>
      <c r="B134" s="17">
        <v>5</v>
      </c>
      <c r="C134" s="17">
        <f t="shared" si="69"/>
        <v>0.94168706534482904</v>
      </c>
      <c r="D134" s="17">
        <f t="shared" si="70"/>
        <v>0.96649561651394056</v>
      </c>
      <c r="E134" s="17">
        <f t="shared" si="80"/>
        <v>0.90745462092495455</v>
      </c>
      <c r="F134" s="17">
        <f t="shared" si="71"/>
        <v>3.3504383486059441E-2</v>
      </c>
      <c r="G134" s="17">
        <f t="shared" si="72"/>
        <v>7.3950930892308156E-3</v>
      </c>
      <c r="H134" s="17">
        <f t="shared" si="73"/>
        <v>1.8121303605051139E-3</v>
      </c>
      <c r="I134" s="17">
        <f t="shared" si="74"/>
        <v>1.548945688102759E-2</v>
      </c>
      <c r="J134" s="17">
        <f t="shared" si="75"/>
        <v>8.8077031552959203E-3</v>
      </c>
      <c r="K134" s="17">
        <f t="shared" si="76"/>
        <v>3.0403707615666353E-2</v>
      </c>
      <c r="L134" s="17">
        <f t="shared" si="81"/>
        <v>2.6683342938016898</v>
      </c>
      <c r="M134" s="17">
        <f t="shared" si="78"/>
        <v>4.466381822236043</v>
      </c>
      <c r="N134" s="17">
        <f>SUM(M134:$M$143)</f>
        <v>25.835868122200996</v>
      </c>
      <c r="O134" s="17">
        <f t="shared" si="79"/>
        <v>28.470699830551187</v>
      </c>
    </row>
    <row r="135" spans="1:15" x14ac:dyDescent="0.25">
      <c r="A135" s="17">
        <v>50</v>
      </c>
      <c r="B135" s="17">
        <v>5</v>
      </c>
      <c r="C135" s="17">
        <f t="shared" si="69"/>
        <v>0.9583919460821444</v>
      </c>
      <c r="D135" s="17">
        <f t="shared" si="70"/>
        <v>0.9479116675492758</v>
      </c>
      <c r="E135" s="17">
        <f t="shared" si="80"/>
        <v>0.87705091330928819</v>
      </c>
      <c r="F135" s="17">
        <f t="shared" si="71"/>
        <v>5.2088332450724195E-2</v>
      </c>
      <c r="G135" s="17">
        <f t="shared" si="72"/>
        <v>1.1502433723944874E-2</v>
      </c>
      <c r="H135" s="17">
        <f t="shared" si="73"/>
        <v>2.120573699409612E-3</v>
      </c>
      <c r="I135" s="17">
        <f t="shared" si="74"/>
        <v>2.3659204447179841E-2</v>
      </c>
      <c r="J135" s="17">
        <f t="shared" si="75"/>
        <v>1.4806120580189869E-2</v>
      </c>
      <c r="K135" s="17">
        <f t="shared" si="76"/>
        <v>4.5684119548665469E-2</v>
      </c>
      <c r="L135" s="17">
        <f t="shared" si="81"/>
        <v>2.65795457848066</v>
      </c>
      <c r="M135" s="17">
        <f t="shared" si="78"/>
        <v>4.2782602835213472</v>
      </c>
      <c r="N135" s="17">
        <f>SUM(M135:$M$143)</f>
        <v>21.369486299964954</v>
      </c>
      <c r="O135" s="17">
        <f t="shared" si="79"/>
        <v>24.365160534789954</v>
      </c>
    </row>
    <row r="136" spans="1:15" x14ac:dyDescent="0.25">
      <c r="A136" s="17">
        <v>55</v>
      </c>
      <c r="B136" s="17">
        <v>5</v>
      </c>
      <c r="C136" s="17">
        <f t="shared" si="69"/>
        <v>0.96666738553923703</v>
      </c>
      <c r="D136" s="17">
        <f t="shared" si="70"/>
        <v>0.92176668088342317</v>
      </c>
      <c r="E136" s="17">
        <f t="shared" si="80"/>
        <v>0.83136679376062272</v>
      </c>
      <c r="F136" s="17">
        <f t="shared" si="71"/>
        <v>7.8233319116576827E-2</v>
      </c>
      <c r="G136" s="17">
        <f t="shared" si="72"/>
        <v>1.8093775462399549E-2</v>
      </c>
      <c r="H136" s="17">
        <f t="shared" si="73"/>
        <v>3.1671795436766493E-3</v>
      </c>
      <c r="I136" s="17">
        <f t="shared" si="74"/>
        <v>3.4604404006525598E-2</v>
      </c>
      <c r="J136" s="17">
        <f t="shared" si="75"/>
        <v>2.2367960103975033E-2</v>
      </c>
      <c r="K136" s="17">
        <f t="shared" si="76"/>
        <v>6.504058367920007E-2</v>
      </c>
      <c r="L136" s="17">
        <f t="shared" si="81"/>
        <v>2.6341010876741588</v>
      </c>
      <c r="M136" s="17">
        <f t="shared" si="78"/>
        <v>4.0029545226194561</v>
      </c>
      <c r="N136" s="17">
        <f>SUM(M136:$M$143)</f>
        <v>17.091226016443606</v>
      </c>
      <c r="O136" s="17">
        <f t="shared" si="79"/>
        <v>20.557984928809557</v>
      </c>
    </row>
    <row r="137" spans="1:15" x14ac:dyDescent="0.25">
      <c r="A137" s="17">
        <v>60</v>
      </c>
      <c r="B137" s="17">
        <v>5</v>
      </c>
      <c r="C137" s="17">
        <f t="shared" si="69"/>
        <v>0.9709431263278463</v>
      </c>
      <c r="D137" s="17">
        <f t="shared" si="70"/>
        <v>0.88575389844984032</v>
      </c>
      <c r="E137" s="17">
        <f t="shared" si="80"/>
        <v>0.76632621008142265</v>
      </c>
      <c r="F137" s="17">
        <f t="shared" si="71"/>
        <v>0.11424610155015968</v>
      </c>
      <c r="G137" s="17">
        <f t="shared" si="72"/>
        <v>2.5682702225936369E-2</v>
      </c>
      <c r="H137" s="17">
        <f t="shared" si="73"/>
        <v>4.7261737656340303E-3</v>
      </c>
      <c r="I137" s="17">
        <f t="shared" si="74"/>
        <v>4.9592129184780259E-2</v>
      </c>
      <c r="J137" s="17">
        <f t="shared" si="75"/>
        <v>3.4245096373809028E-2</v>
      </c>
      <c r="K137" s="17">
        <f t="shared" si="76"/>
        <v>8.754978201751118E-2</v>
      </c>
      <c r="L137" s="17">
        <f t="shared" si="81"/>
        <v>2.6113971749841149</v>
      </c>
      <c r="M137" s="17">
        <f t="shared" si="78"/>
        <v>3.622509393750561</v>
      </c>
      <c r="N137" s="17">
        <f>SUM(M137:$M$143)</f>
        <v>13.08827149382415</v>
      </c>
      <c r="O137" s="17">
        <f t="shared" si="79"/>
        <v>17.079242914624455</v>
      </c>
    </row>
    <row r="138" spans="1:15" x14ac:dyDescent="0.25">
      <c r="A138" s="17">
        <v>65</v>
      </c>
      <c r="B138" s="17">
        <v>5</v>
      </c>
      <c r="C138" s="17">
        <f t="shared" si="69"/>
        <v>0.97007462437981529</v>
      </c>
      <c r="D138" s="17">
        <f t="shared" si="70"/>
        <v>0.83521228594085439</v>
      </c>
      <c r="E138" s="17">
        <f t="shared" si="80"/>
        <v>0.67877642806391147</v>
      </c>
      <c r="F138" s="17">
        <f t="shared" si="71"/>
        <v>0.16478771405914561</v>
      </c>
      <c r="G138" s="17">
        <f t="shared" si="72"/>
        <v>3.5339943759393144E-2</v>
      </c>
      <c r="H138" s="17">
        <f t="shared" si="73"/>
        <v>6.508933775325073E-3</v>
      </c>
      <c r="I138" s="17">
        <f t="shared" si="74"/>
        <v>6.8918227691773581E-2</v>
      </c>
      <c r="J138" s="17">
        <f t="shared" si="75"/>
        <v>5.4020608832653812E-2</v>
      </c>
      <c r="K138" s="17">
        <f t="shared" si="76"/>
        <v>0.11185401593788402</v>
      </c>
      <c r="L138" s="17">
        <f t="shared" si="81"/>
        <v>2.5870145040492454</v>
      </c>
      <c r="M138" s="17">
        <f t="shared" si="78"/>
        <v>3.1239800221975988</v>
      </c>
      <c r="N138" s="17">
        <f>SUM(M138:$M$143)</f>
        <v>9.4657621000735883</v>
      </c>
      <c r="O138" s="17">
        <f t="shared" si="79"/>
        <v>13.945331199954872</v>
      </c>
    </row>
    <row r="139" spans="1:15" x14ac:dyDescent="0.25">
      <c r="A139" s="17">
        <v>70</v>
      </c>
      <c r="B139" s="17">
        <v>5</v>
      </c>
      <c r="C139" s="17">
        <f t="shared" si="69"/>
        <v>0.97047055185006459</v>
      </c>
      <c r="D139" s="17">
        <f t="shared" si="70"/>
        <v>0.76316370033211878</v>
      </c>
      <c r="E139" s="17">
        <f t="shared" si="80"/>
        <v>0.56692241212602745</v>
      </c>
      <c r="F139" s="17">
        <f t="shared" si="71"/>
        <v>0.23683629966788122</v>
      </c>
      <c r="G139" s="17">
        <f t="shared" si="72"/>
        <v>4.7348859361443459E-2</v>
      </c>
      <c r="H139" s="17">
        <f t="shared" si="73"/>
        <v>8.6988574451946372E-3</v>
      </c>
      <c r="I139" s="17">
        <f t="shared" si="74"/>
        <v>9.3088383929835899E-2</v>
      </c>
      <c r="J139" s="17">
        <f t="shared" si="75"/>
        <v>8.7700198931407222E-2</v>
      </c>
      <c r="K139" s="17">
        <f t="shared" si="76"/>
        <v>0.13426780628671792</v>
      </c>
      <c r="L139" s="17">
        <f t="shared" si="81"/>
        <v>2.5603347874118652</v>
      </c>
      <c r="M139" s="17">
        <f t="shared" si="78"/>
        <v>2.5070435644619091</v>
      </c>
      <c r="N139" s="17">
        <f>SUM(M139:$M$143)</f>
        <v>6.3417820778759886</v>
      </c>
      <c r="O139" s="17">
        <f t="shared" si="79"/>
        <v>11.186331572416657</v>
      </c>
    </row>
    <row r="140" spans="1:15" x14ac:dyDescent="0.25">
      <c r="A140" s="17">
        <v>75</v>
      </c>
      <c r="B140" s="17">
        <v>5</v>
      </c>
      <c r="C140" s="17">
        <f t="shared" si="69"/>
        <v>0.96592243967480551</v>
      </c>
      <c r="D140" s="17">
        <f t="shared" si="70"/>
        <v>0.65159527314268562</v>
      </c>
      <c r="E140" s="17">
        <f t="shared" si="80"/>
        <v>0.43265460583930954</v>
      </c>
      <c r="F140" s="17">
        <f t="shared" si="71"/>
        <v>0.34840472685731438</v>
      </c>
      <c r="G140" s="17">
        <f t="shared" si="72"/>
        <v>6.8604848327441237E-2</v>
      </c>
      <c r="H140" s="17">
        <f t="shared" si="73"/>
        <v>1.6563866054657834E-2</v>
      </c>
      <c r="I140" s="17">
        <f t="shared" si="74"/>
        <v>0.12949514595891765</v>
      </c>
      <c r="J140" s="17">
        <f t="shared" si="75"/>
        <v>0.13374086651629769</v>
      </c>
      <c r="K140" s="17">
        <f t="shared" si="76"/>
        <v>0.15073890977100368</v>
      </c>
      <c r="L140" s="17">
        <f t="shared" si="81"/>
        <v>2.5099258648913203</v>
      </c>
      <c r="M140" s="17">
        <f t="shared" si="78"/>
        <v>1.7879219688212904</v>
      </c>
      <c r="N140" s="17">
        <f>SUM(M140:$M$143)</f>
        <v>3.8347385134140803</v>
      </c>
      <c r="O140" s="17">
        <f t="shared" si="79"/>
        <v>8.8632790721713128</v>
      </c>
    </row>
    <row r="141" spans="1:15" x14ac:dyDescent="0.25">
      <c r="A141" s="17">
        <v>80</v>
      </c>
      <c r="B141" s="17">
        <v>5</v>
      </c>
      <c r="C141" s="17">
        <f t="shared" si="69"/>
        <v>0.96054173326403613</v>
      </c>
      <c r="D141" s="17">
        <f t="shared" si="70"/>
        <v>0.49825555756478751</v>
      </c>
      <c r="E141" s="17">
        <f t="shared" si="80"/>
        <v>0.28191569606830585</v>
      </c>
      <c r="F141" s="17">
        <f t="shared" si="71"/>
        <v>0.50174444243521243</v>
      </c>
      <c r="G141" s="17">
        <f t="shared" si="72"/>
        <v>9.5557296542894743E-2</v>
      </c>
      <c r="H141" s="17">
        <f t="shared" si="73"/>
        <v>2.7479035534898201E-2</v>
      </c>
      <c r="I141" s="17">
        <f t="shared" si="74"/>
        <v>0.1716013701192573</v>
      </c>
      <c r="J141" s="17">
        <f t="shared" si="75"/>
        <v>0.2071067402381622</v>
      </c>
      <c r="K141" s="17">
        <f t="shared" si="76"/>
        <v>0.14144963373752695</v>
      </c>
      <c r="L141" s="17">
        <f t="shared" si="81"/>
        <v>2.4189756407281497</v>
      </c>
      <c r="M141" s="17">
        <f t="shared" si="78"/>
        <v>1.044493530054891</v>
      </c>
      <c r="N141" s="17">
        <f>SUM(M141:$M$143)</f>
        <v>2.0468165445927902</v>
      </c>
      <c r="O141" s="17">
        <f t="shared" si="79"/>
        <v>7.2603851901061347</v>
      </c>
    </row>
    <row r="142" spans="1:15" x14ac:dyDescent="0.25">
      <c r="A142" s="17">
        <v>85</v>
      </c>
      <c r="B142" s="17">
        <v>5</v>
      </c>
      <c r="C142" s="17">
        <f t="shared" si="69"/>
        <v>0.92871867832460575</v>
      </c>
      <c r="D142" s="17">
        <f t="shared" si="70"/>
        <v>0.31850618108708123</v>
      </c>
      <c r="E142" s="17">
        <f t="shared" si="80"/>
        <v>0.14046606233077891</v>
      </c>
      <c r="F142" s="17">
        <f t="shared" si="71"/>
        <v>0.68149381891291871</v>
      </c>
      <c r="G142" s="17">
        <f t="shared" si="72"/>
        <v>0.14263075436109873</v>
      </c>
      <c r="H142" s="17">
        <f t="shared" si="73"/>
        <v>4.7359768873700463E-2</v>
      </c>
      <c r="I142" s="17">
        <f t="shared" si="74"/>
        <v>0.22074948359889923</v>
      </c>
      <c r="J142" s="17">
        <f t="shared" si="75"/>
        <v>0.27075381207922028</v>
      </c>
      <c r="K142" s="17">
        <f t="shared" si="76"/>
        <v>9.5726753245462592E-2</v>
      </c>
      <c r="L142" s="17">
        <f t="shared" si="81"/>
        <v>4.7895260873323426</v>
      </c>
      <c r="M142" s="17">
        <f t="shared" si="78"/>
        <v>0.68218232735135065</v>
      </c>
      <c r="N142" s="17">
        <f>SUM(M142:$M$143)</f>
        <v>1.002323014537899</v>
      </c>
      <c r="O142" s="17">
        <f t="shared" si="79"/>
        <v>7.1356952555383915</v>
      </c>
    </row>
    <row r="143" spans="1:15" x14ac:dyDescent="0.25">
      <c r="A143" s="17">
        <v>90</v>
      </c>
      <c r="B143" s="1">
        <v>10</v>
      </c>
      <c r="C143" s="17">
        <f t="shared" si="69"/>
        <v>0.69558916799937509</v>
      </c>
      <c r="D143" s="17">
        <f t="shared" si="70"/>
        <v>0</v>
      </c>
      <c r="E143" s="17">
        <f t="shared" si="80"/>
        <v>4.4739309085316308E-2</v>
      </c>
      <c r="F143" s="17">
        <f t="shared" si="71"/>
        <v>1</v>
      </c>
      <c r="G143" s="17">
        <f t="shared" si="72"/>
        <v>0.29636963273282407</v>
      </c>
      <c r="H143" s="17">
        <f t="shared" si="73"/>
        <v>0.43097309278643298</v>
      </c>
      <c r="I143" s="17">
        <f t="shared" si="74"/>
        <v>0.13826898694431708</v>
      </c>
      <c r="J143" s="17">
        <f t="shared" si="75"/>
        <v>0.13438828753642601</v>
      </c>
      <c r="K143" s="17">
        <f t="shared" si="76"/>
        <v>4.4739309085316308E-2</v>
      </c>
      <c r="L143" s="17">
        <f>P23/C143</f>
        <v>7.1556913535712248</v>
      </c>
      <c r="M143" s="17">
        <f t="shared" si="78"/>
        <v>0.32014068718654842</v>
      </c>
      <c r="N143" s="17">
        <f>SUM(M143:$M$143)</f>
        <v>0.32014068718654842</v>
      </c>
      <c r="O143" s="17">
        <f t="shared" si="79"/>
        <v>7.1556913535712248</v>
      </c>
    </row>
    <row r="144" spans="1:15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1:15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1:15" x14ac:dyDescent="0.25">
      <c r="A146" s="23" t="s">
        <v>0</v>
      </c>
      <c r="B146" s="23" t="s">
        <v>1</v>
      </c>
      <c r="C146" s="23" t="s">
        <v>29</v>
      </c>
      <c r="D146" s="23"/>
      <c r="E146" s="23"/>
      <c r="F146" s="23"/>
      <c r="G146" s="23" t="s">
        <v>16</v>
      </c>
      <c r="H146" s="23"/>
      <c r="I146" s="23"/>
      <c r="J146" s="23"/>
      <c r="K146" s="23" t="s">
        <v>17</v>
      </c>
      <c r="L146" s="23"/>
      <c r="M146" s="23"/>
      <c r="N146" s="23"/>
      <c r="O146" s="23"/>
    </row>
    <row r="147" spans="1:15" x14ac:dyDescent="0.25">
      <c r="A147" s="23"/>
      <c r="B147" s="23"/>
      <c r="C147" s="3" t="s">
        <v>21</v>
      </c>
      <c r="D147" s="3" t="s">
        <v>22</v>
      </c>
      <c r="E147" s="3" t="s">
        <v>12</v>
      </c>
      <c r="F147" s="3" t="s">
        <v>11</v>
      </c>
      <c r="G147" s="3" t="s">
        <v>3</v>
      </c>
      <c r="H147" s="3" t="s">
        <v>4</v>
      </c>
      <c r="I147" s="3" t="s">
        <v>5</v>
      </c>
      <c r="J147" s="3" t="s">
        <v>6</v>
      </c>
      <c r="K147" s="3" t="s">
        <v>13</v>
      </c>
      <c r="L147" s="3" t="s">
        <v>10</v>
      </c>
      <c r="M147" s="3" t="s">
        <v>14</v>
      </c>
      <c r="N147" s="3" t="s">
        <v>15</v>
      </c>
      <c r="O147" s="3" t="s">
        <v>18</v>
      </c>
    </row>
    <row r="148" spans="1:15" x14ac:dyDescent="0.25">
      <c r="A148" s="17">
        <v>0</v>
      </c>
      <c r="B148" s="17">
        <v>1</v>
      </c>
      <c r="C148" s="17">
        <f>(AA27-Z27)/AA27</f>
        <v>0.50955111538873199</v>
      </c>
      <c r="D148" s="17">
        <f>(1-K4)^C148</f>
        <v>0.99797555802469406</v>
      </c>
      <c r="E148" s="17">
        <v>1</v>
      </c>
      <c r="F148" s="17">
        <f>1-D148</f>
        <v>2.0244419753059351E-3</v>
      </c>
      <c r="G148" s="17">
        <f>F148*V27/(AA27-Z27)</f>
        <v>2.8502518947699941E-4</v>
      </c>
      <c r="H148" s="17">
        <f>F148*W27/(AA27-Z27)</f>
        <v>1.950260149821846E-4</v>
      </c>
      <c r="I148" s="17">
        <f>F148*X27/(AA27-Z27)</f>
        <v>1.3793662816384388E-3</v>
      </c>
      <c r="J148" s="17">
        <f>F148*Y27/(AA27-Z27)</f>
        <v>1.6502448920831215E-4</v>
      </c>
      <c r="K148" s="17">
        <f>E148-E149</f>
        <v>2.0244419753059351E-3</v>
      </c>
      <c r="L148" s="17">
        <f>B148+C148*K4/F148*(J4-B148)</f>
        <v>0.50641424018315284</v>
      </c>
      <c r="M148" s="17">
        <f>E149*B148+K148*L148</f>
        <v>0.99900076426941353</v>
      </c>
      <c r="N148" s="17">
        <f>SUM(M148:$M$167)</f>
        <v>73.045361406682233</v>
      </c>
      <c r="O148" s="17">
        <f>N148/E148</f>
        <v>73.045361406682233</v>
      </c>
    </row>
    <row r="149" spans="1:15" x14ac:dyDescent="0.25">
      <c r="A149" s="17">
        <v>1</v>
      </c>
      <c r="B149" s="17">
        <v>4</v>
      </c>
      <c r="C149" s="17">
        <f t="shared" ref="C149:C167" si="82">(AA28-Z28)/AA28</f>
        <v>0.60145521471574526</v>
      </c>
      <c r="D149" s="17">
        <f t="shared" ref="D149:D167" si="83">(1-K5)^C149</f>
        <v>0.98655111530386697</v>
      </c>
      <c r="E149" s="17">
        <f>E148*D148</f>
        <v>0.99797555802469406</v>
      </c>
      <c r="F149" s="17">
        <f t="shared" ref="F149:F167" si="84">1-D149</f>
        <v>1.3448884696133034E-2</v>
      </c>
      <c r="G149" s="17">
        <f t="shared" ref="G149:G167" si="85">F149*V28/(AA28-Z28)</f>
        <v>1.0140230828906104E-3</v>
      </c>
      <c r="H149" s="17">
        <f t="shared" ref="H149:H167" si="86">F149*W28/(AA28-Z28)</f>
        <v>7.0920014905443895E-3</v>
      </c>
      <c r="I149" s="17">
        <f t="shared" ref="I149:I167" si="87">F149*X28/(AA28-Z28)</f>
        <v>4.0306336591689864E-3</v>
      </c>
      <c r="J149" s="17">
        <f t="shared" ref="J149:J167" si="88">F149*Y28/(AA28-Z28)</f>
        <v>1.3122264635290479E-3</v>
      </c>
      <c r="K149" s="17">
        <f t="shared" ref="K149:K167" si="89">E149-E150</f>
        <v>1.3421658209433085E-2</v>
      </c>
      <c r="L149" s="17">
        <f t="shared" ref="L149:L150" si="90">B149+C149*K5/F149*(J5-B149)</f>
        <v>1.935719336985517</v>
      </c>
      <c r="M149" s="17">
        <f t="shared" ref="M149:M167" si="91">E150*B149+K149*L149</f>
        <v>3.9641961625914539</v>
      </c>
      <c r="N149" s="17">
        <f>SUM(M149:$M$167)</f>
        <v>72.046360642412836</v>
      </c>
      <c r="O149" s="17">
        <f t="shared" ref="O149:O167" si="92">N149/E149</f>
        <v>72.192510190344876</v>
      </c>
    </row>
    <row r="150" spans="1:15" x14ac:dyDescent="0.25">
      <c r="A150" s="17">
        <v>5</v>
      </c>
      <c r="B150" s="17">
        <v>5</v>
      </c>
      <c r="C150" s="17">
        <f t="shared" si="82"/>
        <v>0.60608953622306194</v>
      </c>
      <c r="D150" s="17">
        <f t="shared" si="83"/>
        <v>0.99517872590833512</v>
      </c>
      <c r="E150" s="17">
        <f t="shared" ref="E150:E167" si="93">E149*D149</f>
        <v>0.98455389981526098</v>
      </c>
      <c r="F150" s="17">
        <f t="shared" si="84"/>
        <v>4.8212740916648844E-3</v>
      </c>
      <c r="G150" s="17">
        <f t="shared" si="85"/>
        <v>1.8981713247676591E-4</v>
      </c>
      <c r="H150" s="17">
        <f t="shared" si="86"/>
        <v>2.5224103612579664E-3</v>
      </c>
      <c r="I150" s="17">
        <f t="shared" si="87"/>
        <v>1.6419525559301664E-3</v>
      </c>
      <c r="J150" s="17">
        <f t="shared" si="88"/>
        <v>4.6709404199998578E-4</v>
      </c>
      <c r="K150" s="17">
        <f t="shared" si="89"/>
        <v>4.7468042090269558E-3</v>
      </c>
      <c r="L150" s="17">
        <f t="shared" si="90"/>
        <v>2.4951378271851494</v>
      </c>
      <c r="M150" s="17">
        <f t="shared" si="91"/>
        <v>4.910879408771355</v>
      </c>
      <c r="N150" s="17">
        <f>SUM(M150:$M$167)</f>
        <v>68.082164479821373</v>
      </c>
      <c r="O150" s="17">
        <f t="shared" si="92"/>
        <v>69.150266422789173</v>
      </c>
    </row>
    <row r="151" spans="1:15" x14ac:dyDescent="0.25">
      <c r="A151" s="17">
        <v>10</v>
      </c>
      <c r="B151" s="17">
        <v>5</v>
      </c>
      <c r="C151" s="17">
        <f t="shared" si="82"/>
        <v>0.62980721648534632</v>
      </c>
      <c r="D151" s="17">
        <f t="shared" si="83"/>
        <v>0.99657820964576982</v>
      </c>
      <c r="E151" s="17">
        <f t="shared" si="93"/>
        <v>0.97980709560623402</v>
      </c>
      <c r="F151" s="17">
        <f t="shared" si="84"/>
        <v>3.4217903542301809E-3</v>
      </c>
      <c r="G151" s="17">
        <f t="shared" si="85"/>
        <v>2.9728902585476967E-4</v>
      </c>
      <c r="H151" s="17">
        <f t="shared" si="86"/>
        <v>1.3610240508609085E-3</v>
      </c>
      <c r="I151" s="17">
        <f t="shared" si="87"/>
        <v>9.2883971095546257E-4</v>
      </c>
      <c r="J151" s="17">
        <f t="shared" si="88"/>
        <v>8.3463756655904008E-4</v>
      </c>
      <c r="K151" s="17">
        <f t="shared" si="89"/>
        <v>3.352694468751749E-3</v>
      </c>
      <c r="L151" s="17">
        <f>(-(5/24)*K150+(B152/2)*K151+(5/24)*K152)/K151</f>
        <v>2.4913970210131402</v>
      </c>
      <c r="M151" s="17">
        <f t="shared" si="91"/>
        <v>4.8906248986992269</v>
      </c>
      <c r="N151" s="17">
        <f>SUM(M151:$M$167)</f>
        <v>63.171285071050015</v>
      </c>
      <c r="O151" s="17">
        <f t="shared" si="92"/>
        <v>64.473185950918406</v>
      </c>
    </row>
    <row r="152" spans="1:15" x14ac:dyDescent="0.25">
      <c r="A152" s="17">
        <v>15</v>
      </c>
      <c r="B152" s="17">
        <v>5</v>
      </c>
      <c r="C152" s="17">
        <f t="shared" si="82"/>
        <v>0.79196145486226921</v>
      </c>
      <c r="D152" s="17">
        <f t="shared" si="83"/>
        <v>0.9952805199757907</v>
      </c>
      <c r="E152" s="17">
        <f t="shared" si="93"/>
        <v>0.97645440113748228</v>
      </c>
      <c r="F152" s="17">
        <f t="shared" si="84"/>
        <v>4.7194800242092994E-3</v>
      </c>
      <c r="G152" s="17">
        <f t="shared" si="85"/>
        <v>3.9732116647250111E-4</v>
      </c>
      <c r="H152" s="17">
        <f t="shared" si="86"/>
        <v>9.5746424046763343E-4</v>
      </c>
      <c r="I152" s="17">
        <f t="shared" si="87"/>
        <v>1.3155878838178659E-3</v>
      </c>
      <c r="J152" s="17">
        <f t="shared" si="88"/>
        <v>2.0491067334512986E-3</v>
      </c>
      <c r="K152" s="17">
        <f t="shared" si="89"/>
        <v>4.6083570407196017E-3</v>
      </c>
      <c r="L152" s="17">
        <f t="shared" ref="L152:L165" si="94">(-(5/24)*K151+(B153/2)*K152+(5/24)*K153)/K152</f>
        <v>2.5669878202117773</v>
      </c>
      <c r="M152" s="17">
        <f t="shared" si="91"/>
        <v>4.8710598168785282</v>
      </c>
      <c r="N152" s="17">
        <f>SUM(M152:$M$167)</f>
        <v>58.280660172350785</v>
      </c>
      <c r="O152" s="17">
        <f t="shared" si="92"/>
        <v>59.686002853240268</v>
      </c>
    </row>
    <row r="153" spans="1:15" x14ac:dyDescent="0.25">
      <c r="A153" s="17">
        <v>20</v>
      </c>
      <c r="B153" s="17">
        <v>5</v>
      </c>
      <c r="C153" s="17">
        <f t="shared" si="82"/>
        <v>0.78612993233174966</v>
      </c>
      <c r="D153" s="17">
        <f t="shared" si="83"/>
        <v>0.99502547476103698</v>
      </c>
      <c r="E153" s="17">
        <f t="shared" si="93"/>
        <v>0.97184604409676267</v>
      </c>
      <c r="F153" s="17">
        <f t="shared" si="84"/>
        <v>4.9745252389630235E-3</v>
      </c>
      <c r="G153" s="17">
        <f t="shared" si="85"/>
        <v>4.8298959491008411E-4</v>
      </c>
      <c r="H153" s="17">
        <f t="shared" si="86"/>
        <v>9.6838800002040104E-4</v>
      </c>
      <c r="I153" s="17">
        <f t="shared" si="87"/>
        <v>1.5853353569005753E-3</v>
      </c>
      <c r="J153" s="17">
        <f t="shared" si="88"/>
        <v>1.9378122871319633E-3</v>
      </c>
      <c r="K153" s="17">
        <f t="shared" si="89"/>
        <v>4.8344726747456823E-3</v>
      </c>
      <c r="L153" s="17">
        <f t="shared" si="94"/>
        <v>2.5723551259803403</v>
      </c>
      <c r="M153" s="17">
        <f t="shared" si="91"/>
        <v>4.847493837676379</v>
      </c>
      <c r="N153" s="17">
        <f>SUM(M153:$M$167)</f>
        <v>53.409600355472264</v>
      </c>
      <c r="O153" s="17">
        <f t="shared" si="92"/>
        <v>54.956853176380775</v>
      </c>
    </row>
    <row r="154" spans="1:15" x14ac:dyDescent="0.25">
      <c r="A154" s="17">
        <v>25</v>
      </c>
      <c r="B154" s="17">
        <v>5</v>
      </c>
      <c r="C154" s="17">
        <f t="shared" si="82"/>
        <v>0.79942554954760503</v>
      </c>
      <c r="D154" s="17">
        <f t="shared" si="83"/>
        <v>0.99349812158634609</v>
      </c>
      <c r="E154" s="17">
        <f t="shared" si="93"/>
        <v>0.96701157142201699</v>
      </c>
      <c r="F154" s="17">
        <f t="shared" si="84"/>
        <v>6.5018784136539054E-3</v>
      </c>
      <c r="G154" s="17">
        <f t="shared" si="85"/>
        <v>1.02047474901136E-3</v>
      </c>
      <c r="H154" s="17">
        <f t="shared" si="86"/>
        <v>1.1107467294763558E-3</v>
      </c>
      <c r="I154" s="17">
        <f t="shared" si="87"/>
        <v>2.3010187872433236E-3</v>
      </c>
      <c r="J154" s="17">
        <f t="shared" si="88"/>
        <v>2.0696381479228662E-3</v>
      </c>
      <c r="K154" s="17">
        <f t="shared" si="89"/>
        <v>6.2873916619823333E-3</v>
      </c>
      <c r="L154" s="17">
        <f t="shared" si="94"/>
        <v>2.6221294524947774</v>
      </c>
      <c r="M154" s="17">
        <f t="shared" si="91"/>
        <v>4.8201072536564276</v>
      </c>
      <c r="N154" s="17">
        <f>SUM(M154:$M$167)</f>
        <v>48.562106517795883</v>
      </c>
      <c r="O154" s="17">
        <f t="shared" si="92"/>
        <v>50.218743966407736</v>
      </c>
    </row>
    <row r="155" spans="1:15" x14ac:dyDescent="0.25">
      <c r="A155" s="17">
        <v>30</v>
      </c>
      <c r="B155" s="17">
        <v>5</v>
      </c>
      <c r="C155" s="17">
        <f t="shared" si="82"/>
        <v>0.80222451543186457</v>
      </c>
      <c r="D155" s="17">
        <f t="shared" si="83"/>
        <v>0.99113140251856169</v>
      </c>
      <c r="E155" s="17">
        <f t="shared" si="93"/>
        <v>0.96072417976003466</v>
      </c>
      <c r="F155" s="17">
        <f t="shared" si="84"/>
        <v>8.8685974814383117E-3</v>
      </c>
      <c r="G155" s="17">
        <f t="shared" si="85"/>
        <v>1.7740015614616696E-3</v>
      </c>
      <c r="H155" s="17">
        <f t="shared" si="86"/>
        <v>1.483557330386618E-3</v>
      </c>
      <c r="I155" s="17">
        <f t="shared" si="87"/>
        <v>3.5605692586044508E-3</v>
      </c>
      <c r="J155" s="17">
        <f t="shared" si="88"/>
        <v>2.0504693309855728E-3</v>
      </c>
      <c r="K155" s="17">
        <f t="shared" si="89"/>
        <v>8.5202760409767153E-3</v>
      </c>
      <c r="L155" s="17">
        <f t="shared" si="94"/>
        <v>2.634739740086177</v>
      </c>
      <c r="M155" s="17">
        <f t="shared" si="91"/>
        <v>4.7834682284769547</v>
      </c>
      <c r="N155" s="17">
        <f>SUM(M155:$M$167)</f>
        <v>43.741999264139444</v>
      </c>
      <c r="O155" s="17">
        <f t="shared" si="92"/>
        <v>45.530236654463224</v>
      </c>
    </row>
    <row r="156" spans="1:15" x14ac:dyDescent="0.25">
      <c r="A156" s="17">
        <v>35</v>
      </c>
      <c r="B156" s="17">
        <v>5</v>
      </c>
      <c r="C156" s="17">
        <f t="shared" si="82"/>
        <v>0.7895743638955024</v>
      </c>
      <c r="D156" s="17">
        <f t="shared" si="83"/>
        <v>0.98760991573739976</v>
      </c>
      <c r="E156" s="17">
        <f t="shared" si="93"/>
        <v>0.95220390371905794</v>
      </c>
      <c r="F156" s="17">
        <f t="shared" si="84"/>
        <v>1.2390084262600243E-2</v>
      </c>
      <c r="G156" s="17">
        <f t="shared" si="85"/>
        <v>3.0300835281823141E-3</v>
      </c>
      <c r="H156" s="17">
        <f t="shared" si="86"/>
        <v>1.4315982425843201E-3</v>
      </c>
      <c r="I156" s="17">
        <f t="shared" si="87"/>
        <v>5.6956452058156736E-3</v>
      </c>
      <c r="J156" s="17">
        <f t="shared" si="88"/>
        <v>2.2327572860179343E-3</v>
      </c>
      <c r="K156" s="17">
        <f t="shared" si="89"/>
        <v>1.1797886602256002E-2</v>
      </c>
      <c r="L156" s="17">
        <f t="shared" si="94"/>
        <v>2.6591445465830561</v>
      </c>
      <c r="M156" s="17">
        <f t="shared" si="91"/>
        <v>4.7334023714036038</v>
      </c>
      <c r="N156" s="17">
        <f>SUM(M156:$M$167)</f>
        <v>38.958531035662496</v>
      </c>
      <c r="O156" s="17">
        <f t="shared" si="92"/>
        <v>40.914063556661262</v>
      </c>
    </row>
    <row r="157" spans="1:15" x14ac:dyDescent="0.25">
      <c r="A157" s="17">
        <v>40</v>
      </c>
      <c r="B157" s="17">
        <v>5</v>
      </c>
      <c r="C157" s="17">
        <f t="shared" si="82"/>
        <v>0.74946372222903934</v>
      </c>
      <c r="D157" s="17">
        <f t="shared" si="83"/>
        <v>0.98135634137932148</v>
      </c>
      <c r="E157" s="17">
        <f t="shared" si="93"/>
        <v>0.94040601711680194</v>
      </c>
      <c r="F157" s="17">
        <f t="shared" si="84"/>
        <v>1.8643658620678516E-2</v>
      </c>
      <c r="G157" s="17">
        <f t="shared" si="85"/>
        <v>4.322504935617321E-3</v>
      </c>
      <c r="H157" s="17">
        <f t="shared" si="86"/>
        <v>1.9706568382174368E-3</v>
      </c>
      <c r="I157" s="17">
        <f t="shared" si="87"/>
        <v>1.0264176150573078E-2</v>
      </c>
      <c r="J157" s="17">
        <f t="shared" si="88"/>
        <v>2.0863206962706796E-3</v>
      </c>
      <c r="K157" s="17">
        <f t="shared" si="89"/>
        <v>1.753260874795759E-2</v>
      </c>
      <c r="L157" s="17">
        <f t="shared" si="94"/>
        <v>2.6543913607515135</v>
      </c>
      <c r="M157" s="17">
        <f t="shared" si="91"/>
        <v>4.660905447036237</v>
      </c>
      <c r="N157" s="17">
        <f>SUM(M157:$M$167)</f>
        <v>34.225128664258889</v>
      </c>
      <c r="O157" s="17">
        <f t="shared" si="92"/>
        <v>36.393991575245316</v>
      </c>
    </row>
    <row r="158" spans="1:15" x14ac:dyDescent="0.25">
      <c r="A158" s="17">
        <v>45</v>
      </c>
      <c r="B158" s="17">
        <v>5</v>
      </c>
      <c r="C158" s="17">
        <f t="shared" si="82"/>
        <v>0.75244731364210815</v>
      </c>
      <c r="D158" s="17">
        <f t="shared" si="83"/>
        <v>0.97313724035861604</v>
      </c>
      <c r="E158" s="17">
        <f t="shared" si="93"/>
        <v>0.92287340836884435</v>
      </c>
      <c r="F158" s="17">
        <f t="shared" si="84"/>
        <v>2.686275964138396E-2</v>
      </c>
      <c r="G158" s="17">
        <f t="shared" si="85"/>
        <v>7.4203288011331584E-3</v>
      </c>
      <c r="H158" s="17">
        <f t="shared" si="86"/>
        <v>1.8183142447585512E-3</v>
      </c>
      <c r="I158" s="17">
        <f t="shared" si="87"/>
        <v>1.5542314562013734E-2</v>
      </c>
      <c r="J158" s="17">
        <f t="shared" si="88"/>
        <v>2.0818020334785162E-3</v>
      </c>
      <c r="K158" s="17">
        <f t="shared" si="89"/>
        <v>2.4790926548437064E-2</v>
      </c>
      <c r="L158" s="17">
        <f t="shared" si="94"/>
        <v>2.6530171812970944</v>
      </c>
      <c r="M158" s="17">
        <f t="shared" si="91"/>
        <v>4.5561831631753149</v>
      </c>
      <c r="N158" s="17">
        <f>SUM(M158:$M$167)</f>
        <v>29.564223217222661</v>
      </c>
      <c r="O158" s="17">
        <f t="shared" si="92"/>
        <v>32.034971372158928</v>
      </c>
    </row>
    <row r="159" spans="1:15" x14ac:dyDescent="0.25">
      <c r="A159" s="17">
        <v>50</v>
      </c>
      <c r="B159" s="17">
        <v>5</v>
      </c>
      <c r="C159" s="17">
        <f t="shared" si="82"/>
        <v>0.72757686704217439</v>
      </c>
      <c r="D159" s="17">
        <f t="shared" si="83"/>
        <v>0.96020286505756214</v>
      </c>
      <c r="E159" s="17">
        <f t="shared" si="93"/>
        <v>0.89808248182040729</v>
      </c>
      <c r="F159" s="17">
        <f t="shared" si="84"/>
        <v>3.9797134942437862E-2</v>
      </c>
      <c r="G159" s="17">
        <f t="shared" si="85"/>
        <v>1.1576182531168423E-2</v>
      </c>
      <c r="H159" s="17">
        <f t="shared" si="86"/>
        <v>2.1341699334514151E-3</v>
      </c>
      <c r="I159" s="17">
        <f t="shared" si="87"/>
        <v>2.381089739753393E-2</v>
      </c>
      <c r="J159" s="17">
        <f t="shared" si="88"/>
        <v>2.2758850802840954E-3</v>
      </c>
      <c r="K159" s="17">
        <f t="shared" si="89"/>
        <v>3.574110971844624E-2</v>
      </c>
      <c r="L159" s="17">
        <f t="shared" si="94"/>
        <v>2.6528586451785539</v>
      </c>
      <c r="M159" s="17">
        <f t="shared" si="91"/>
        <v>4.4065229724146597</v>
      </c>
      <c r="N159" s="17">
        <f>SUM(M159:$M$167)</f>
        <v>25.008040054047349</v>
      </c>
      <c r="O159" s="17">
        <f t="shared" si="92"/>
        <v>27.846039267302281</v>
      </c>
    </row>
    <row r="160" spans="1:15" x14ac:dyDescent="0.25">
      <c r="A160" s="17">
        <v>55</v>
      </c>
      <c r="B160" s="17">
        <v>5</v>
      </c>
      <c r="C160" s="17">
        <f t="shared" si="82"/>
        <v>0.72361676894552274</v>
      </c>
      <c r="D160" s="17">
        <f t="shared" si="83"/>
        <v>0.9408413550354906</v>
      </c>
      <c r="E160" s="17">
        <f t="shared" si="93"/>
        <v>0.86234137210196105</v>
      </c>
      <c r="F160" s="17">
        <f t="shared" si="84"/>
        <v>5.9158644964509399E-2</v>
      </c>
      <c r="G160" s="17">
        <f t="shared" si="85"/>
        <v>1.8277807626521259E-2</v>
      </c>
      <c r="H160" s="17">
        <f t="shared" si="86"/>
        <v>3.1993929922626593E-3</v>
      </c>
      <c r="I160" s="17">
        <f t="shared" si="87"/>
        <v>3.4956366114748776E-2</v>
      </c>
      <c r="J160" s="17">
        <f t="shared" si="88"/>
        <v>2.7250782309767075E-3</v>
      </c>
      <c r="K160" s="17">
        <f t="shared" si="89"/>
        <v>5.1014947070387784E-2</v>
      </c>
      <c r="L160" s="17">
        <f t="shared" si="94"/>
        <v>2.6349150268782577</v>
      </c>
      <c r="M160" s="17">
        <f t="shared" si="91"/>
        <v>4.1910521757890304</v>
      </c>
      <c r="N160" s="17">
        <f>SUM(M160:$M$167)</f>
        <v>20.601517081632686</v>
      </c>
      <c r="O160" s="17">
        <f t="shared" si="92"/>
        <v>23.890210707873603</v>
      </c>
    </row>
    <row r="161" spans="1:15" x14ac:dyDescent="0.25">
      <c r="A161" s="17">
        <v>60</v>
      </c>
      <c r="B161" s="17">
        <v>5</v>
      </c>
      <c r="C161" s="17">
        <f t="shared" si="82"/>
        <v>0.70896126446830121</v>
      </c>
      <c r="D161" s="17">
        <f t="shared" si="83"/>
        <v>0.91522772366165417</v>
      </c>
      <c r="E161" s="17">
        <f t="shared" si="93"/>
        <v>0.81132642503157326</v>
      </c>
      <c r="F161" s="17">
        <f t="shared" si="84"/>
        <v>8.4772276338345831E-2</v>
      </c>
      <c r="G161" s="17">
        <f t="shared" si="85"/>
        <v>2.6099035398569108E-2</v>
      </c>
      <c r="H161" s="17">
        <f t="shared" si="86"/>
        <v>4.8027880915312848E-3</v>
      </c>
      <c r="I161" s="17">
        <f t="shared" si="87"/>
        <v>5.0396049593913111E-2</v>
      </c>
      <c r="J161" s="17">
        <f t="shared" si="88"/>
        <v>3.47440325433232E-3</v>
      </c>
      <c r="K161" s="17">
        <f t="shared" si="89"/>
        <v>6.8777987903378746E-2</v>
      </c>
      <c r="L161" s="17">
        <f t="shared" si="94"/>
        <v>2.6129252570239885</v>
      </c>
      <c r="M161" s="17">
        <f t="shared" si="91"/>
        <v>3.892453927361001</v>
      </c>
      <c r="N161" s="17">
        <f>SUM(M161:$M$167)</f>
        <v>16.410464905843654</v>
      </c>
      <c r="O161" s="17">
        <f t="shared" si="92"/>
        <v>20.226710728921507</v>
      </c>
    </row>
    <row r="162" spans="1:15" x14ac:dyDescent="0.25">
      <c r="A162" s="17">
        <v>65</v>
      </c>
      <c r="B162" s="17">
        <v>5</v>
      </c>
      <c r="C162" s="17">
        <f t="shared" si="82"/>
        <v>0.68199072290488394</v>
      </c>
      <c r="D162" s="17">
        <f t="shared" si="83"/>
        <v>0.88109132270554225</v>
      </c>
      <c r="E162" s="17">
        <f t="shared" si="93"/>
        <v>0.74254843712819452</v>
      </c>
      <c r="F162" s="17">
        <f t="shared" si="84"/>
        <v>0.11890867729445775</v>
      </c>
      <c r="G162" s="17">
        <f t="shared" si="85"/>
        <v>3.6272814110394867E-2</v>
      </c>
      <c r="H162" s="17">
        <f t="shared" si="86"/>
        <v>6.6807504419551817E-3</v>
      </c>
      <c r="I162" s="17">
        <f t="shared" si="87"/>
        <v>7.0737465766824353E-2</v>
      </c>
      <c r="J162" s="17">
        <f t="shared" si="88"/>
        <v>5.21764697528335E-3</v>
      </c>
      <c r="K162" s="17">
        <f t="shared" si="89"/>
        <v>8.8295452485980475E-2</v>
      </c>
      <c r="L162" s="17">
        <f t="shared" si="94"/>
        <v>2.5899764989114278</v>
      </c>
      <c r="M162" s="17">
        <f t="shared" si="91"/>
        <v>3.4999480701105101</v>
      </c>
      <c r="N162" s="17">
        <f>SUM(M162:$M$167)</f>
        <v>12.518010978482653</v>
      </c>
      <c r="O162" s="17">
        <f t="shared" si="92"/>
        <v>16.85817429889968</v>
      </c>
    </row>
    <row r="163" spans="1:15" x14ac:dyDescent="0.25">
      <c r="A163" s="17">
        <v>70</v>
      </c>
      <c r="B163" s="17">
        <v>5</v>
      </c>
      <c r="C163" s="17">
        <f t="shared" si="82"/>
        <v>0.64063591360921124</v>
      </c>
      <c r="D163" s="17">
        <f t="shared" si="83"/>
        <v>0.83658972033976886</v>
      </c>
      <c r="E163" s="17">
        <f t="shared" si="93"/>
        <v>0.65425298464221404</v>
      </c>
      <c r="F163" s="17">
        <f t="shared" si="84"/>
        <v>0.16341027966023114</v>
      </c>
      <c r="G163" s="17">
        <f t="shared" si="85"/>
        <v>4.9489345220037277E-2</v>
      </c>
      <c r="H163" s="17">
        <f t="shared" si="86"/>
        <v>9.0921041167823582E-3</v>
      </c>
      <c r="I163" s="17">
        <f t="shared" si="87"/>
        <v>9.7296602925781156E-2</v>
      </c>
      <c r="J163" s="17">
        <f t="shared" si="88"/>
        <v>7.5322273976303417E-3</v>
      </c>
      <c r="K163" s="17">
        <f t="shared" si="89"/>
        <v>0.10691166318892509</v>
      </c>
      <c r="L163" s="17">
        <f t="shared" si="94"/>
        <v>2.5876288261123634</v>
      </c>
      <c r="M163" s="17">
        <f t="shared" si="91"/>
        <v>3.0133543087817234</v>
      </c>
      <c r="N163" s="17">
        <f>SUM(M163:$M$167)</f>
        <v>9.0180629083721442</v>
      </c>
      <c r="O163" s="17">
        <f t="shared" si="92"/>
        <v>13.783755091776582</v>
      </c>
    </row>
    <row r="164" spans="1:15" x14ac:dyDescent="0.25">
      <c r="A164" s="17">
        <v>75</v>
      </c>
      <c r="B164" s="17">
        <v>5</v>
      </c>
      <c r="C164" s="17">
        <f t="shared" si="82"/>
        <v>0.62921483518634791</v>
      </c>
      <c r="D164" s="17">
        <f t="shared" si="83"/>
        <v>0.75652402574251887</v>
      </c>
      <c r="E164" s="17">
        <f t="shared" si="93"/>
        <v>0.54734132145328895</v>
      </c>
      <c r="F164" s="17">
        <f t="shared" si="84"/>
        <v>0.24347597425748113</v>
      </c>
      <c r="G164" s="17">
        <f t="shared" si="85"/>
        <v>7.3598706929683538E-2</v>
      </c>
      <c r="H164" s="17">
        <f t="shared" si="86"/>
        <v>1.7769576831666519E-2</v>
      </c>
      <c r="I164" s="17">
        <f t="shared" si="87"/>
        <v>0.13892130845852771</v>
      </c>
      <c r="J164" s="17">
        <f t="shared" si="88"/>
        <v>1.3186382037603361E-2</v>
      </c>
      <c r="K164" s="17">
        <f t="shared" si="89"/>
        <v>0.13326446149221671</v>
      </c>
      <c r="L164" s="17">
        <f t="shared" si="94"/>
        <v>2.5623317325373631</v>
      </c>
      <c r="M164" s="17">
        <f t="shared" si="91"/>
        <v>2.4118520583063714</v>
      </c>
      <c r="N164" s="17">
        <f>SUM(M164:$M$167)</f>
        <v>6.0047085995904199</v>
      </c>
      <c r="O164" s="17">
        <f t="shared" si="92"/>
        <v>10.970683857098248</v>
      </c>
    </row>
    <row r="165" spans="1:15" x14ac:dyDescent="0.25">
      <c r="A165" s="17">
        <v>80</v>
      </c>
      <c r="B165" s="17">
        <v>5</v>
      </c>
      <c r="C165" s="17">
        <f t="shared" si="82"/>
        <v>0.60351395966938648</v>
      </c>
      <c r="D165" s="17">
        <f t="shared" si="83"/>
        <v>0.64551661713003339</v>
      </c>
      <c r="E165" s="17">
        <f t="shared" si="93"/>
        <v>0.41407685996107224</v>
      </c>
      <c r="F165" s="17">
        <f t="shared" si="84"/>
        <v>0.35448338286996661</v>
      </c>
      <c r="G165" s="17">
        <f t="shared" si="85"/>
        <v>0.10744991687731383</v>
      </c>
      <c r="H165" s="17">
        <f t="shared" si="86"/>
        <v>3.0898949540375104E-2</v>
      </c>
      <c r="I165" s="17">
        <f t="shared" si="87"/>
        <v>0.19295808506962603</v>
      </c>
      <c r="J165" s="17">
        <f t="shared" si="88"/>
        <v>2.3176431382651668E-2</v>
      </c>
      <c r="K165" s="17">
        <f t="shared" si="89"/>
        <v>0.14678336608717429</v>
      </c>
      <c r="L165" s="17">
        <f t="shared" si="94"/>
        <v>2.5158655510740981</v>
      </c>
      <c r="M165" s="17">
        <f t="shared" si="91"/>
        <v>1.7057546835789097</v>
      </c>
      <c r="N165" s="17">
        <f>SUM(M165:$M$167)</f>
        <v>3.592856541284049</v>
      </c>
      <c r="O165" s="17">
        <f t="shared" si="92"/>
        <v>8.676786579239943</v>
      </c>
    </row>
    <row r="166" spans="1:15" x14ac:dyDescent="0.25">
      <c r="A166" s="17">
        <v>85</v>
      </c>
      <c r="B166" s="17">
        <v>5</v>
      </c>
      <c r="C166" s="17">
        <f t="shared" si="82"/>
        <v>0.63102508705556881</v>
      </c>
      <c r="D166" s="17">
        <f t="shared" si="83"/>
        <v>0.45961012908348209</v>
      </c>
      <c r="E166" s="17">
        <f t="shared" si="93"/>
        <v>0.26729349387389795</v>
      </c>
      <c r="F166" s="17">
        <f t="shared" si="84"/>
        <v>0.54038987091651791</v>
      </c>
      <c r="G166" s="17">
        <f t="shared" si="85"/>
        <v>0.16645468096415367</v>
      </c>
      <c r="H166" s="17">
        <f t="shared" si="86"/>
        <v>5.5270374567674266E-2</v>
      </c>
      <c r="I166" s="17">
        <f t="shared" si="87"/>
        <v>0.2576217522655006</v>
      </c>
      <c r="J166" s="17">
        <f t="shared" si="88"/>
        <v>6.1043063119189389E-2</v>
      </c>
      <c r="K166" s="17">
        <f t="shared" si="89"/>
        <v>0.1444426966513408</v>
      </c>
      <c r="L166" s="17">
        <f t="shared" ref="L166" si="95">B166+C166*K118/F166*(J118-B166)</f>
        <v>4.1422156299196704</v>
      </c>
      <c r="M166" s="17">
        <f t="shared" si="91"/>
        <v>1.2125667818097154</v>
      </c>
      <c r="N166" s="17">
        <f>SUM(M166:$M$167)</f>
        <v>1.8871018577051393</v>
      </c>
      <c r="O166" s="17">
        <f t="shared" si="92"/>
        <v>7.0600366299803179</v>
      </c>
    </row>
    <row r="167" spans="1:15" x14ac:dyDescent="0.25">
      <c r="A167" s="17">
        <v>90</v>
      </c>
      <c r="B167" s="1">
        <v>10</v>
      </c>
      <c r="C167" s="17">
        <f t="shared" si="82"/>
        <v>0.90652096288367667</v>
      </c>
      <c r="D167" s="17">
        <f t="shared" si="83"/>
        <v>0</v>
      </c>
      <c r="E167" s="17">
        <f t="shared" si="93"/>
        <v>0.12285079722255716</v>
      </c>
      <c r="F167" s="17">
        <f t="shared" si="84"/>
        <v>1</v>
      </c>
      <c r="G167" s="17">
        <f t="shared" si="85"/>
        <v>0.22740953016368193</v>
      </c>
      <c r="H167" s="17">
        <f t="shared" si="86"/>
        <v>0.33069308633285266</v>
      </c>
      <c r="I167" s="17">
        <f t="shared" si="87"/>
        <v>0.10609617816533101</v>
      </c>
      <c r="J167" s="17">
        <f t="shared" si="88"/>
        <v>0.3358012053381344</v>
      </c>
      <c r="K167" s="17">
        <f t="shared" si="89"/>
        <v>0.12285079722255716</v>
      </c>
      <c r="L167" s="17">
        <f>P23/C167</f>
        <v>5.4906853772664768</v>
      </c>
      <c r="M167" s="17">
        <f t="shared" si="91"/>
        <v>0.67453507589542372</v>
      </c>
      <c r="N167" s="17">
        <f>SUM(M167:$M$167)</f>
        <v>0.67453507589542372</v>
      </c>
      <c r="O167" s="17">
        <f t="shared" si="92"/>
        <v>5.4906853772664768</v>
      </c>
    </row>
    <row r="168" spans="1:15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</row>
  </sheetData>
  <mergeCells count="39">
    <mergeCell ref="A146:A147"/>
    <mergeCell ref="B146:B147"/>
    <mergeCell ref="C146:F146"/>
    <mergeCell ref="G146:J146"/>
    <mergeCell ref="K146:O146"/>
    <mergeCell ref="A122:A123"/>
    <mergeCell ref="B122:B123"/>
    <mergeCell ref="C122:F122"/>
    <mergeCell ref="G122:J122"/>
    <mergeCell ref="K122:O122"/>
    <mergeCell ref="A98:A99"/>
    <mergeCell ref="B98:B99"/>
    <mergeCell ref="C98:F98"/>
    <mergeCell ref="G98:J98"/>
    <mergeCell ref="K98:O98"/>
    <mergeCell ref="A74:A75"/>
    <mergeCell ref="B74:B75"/>
    <mergeCell ref="C74:F74"/>
    <mergeCell ref="G74:J74"/>
    <mergeCell ref="K74:O74"/>
    <mergeCell ref="A50:A51"/>
    <mergeCell ref="B50:B51"/>
    <mergeCell ref="C50:F50"/>
    <mergeCell ref="G50:J50"/>
    <mergeCell ref="K50:O50"/>
    <mergeCell ref="A2:A3"/>
    <mergeCell ref="B2:B3"/>
    <mergeCell ref="C2:H2"/>
    <mergeCell ref="I2:I3"/>
    <mergeCell ref="J2:P2"/>
    <mergeCell ref="V25:Z25"/>
    <mergeCell ref="AB25:AF25"/>
    <mergeCell ref="AH25:AL25"/>
    <mergeCell ref="AN25:AR25"/>
    <mergeCell ref="A25:A26"/>
    <mergeCell ref="B25:B26"/>
    <mergeCell ref="C25:H25"/>
    <mergeCell ref="J25:N25"/>
    <mergeCell ref="P25:T2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0260-2FBD-48E9-BA93-F89EFE59133B}">
  <dimension ref="A2:AR168"/>
  <sheetViews>
    <sheetView tabSelected="1" topLeftCell="A140" workbookViewId="0">
      <selection activeCell="AA27" sqref="AA27:AA46"/>
    </sheetView>
  </sheetViews>
  <sheetFormatPr defaultRowHeight="15" x14ac:dyDescent="0.25"/>
  <cols>
    <col min="1" max="1" width="3" bestFit="1" customWidth="1"/>
    <col min="2" max="2" width="2.140625" bestFit="1" customWidth="1"/>
    <col min="3" max="16" width="12" bestFit="1" customWidth="1"/>
    <col min="17" max="20" width="10.5703125" bestFit="1" customWidth="1"/>
    <col min="22" max="32" width="10.5703125" bestFit="1" customWidth="1"/>
    <col min="34" max="38" width="11.5703125" bestFit="1" customWidth="1"/>
    <col min="40" max="44" width="11.5703125" bestFit="1" customWidth="1"/>
  </cols>
  <sheetData>
    <row r="2" spans="1:16" x14ac:dyDescent="0.25">
      <c r="A2" s="23" t="s">
        <v>0</v>
      </c>
      <c r="B2" s="23" t="s">
        <v>1</v>
      </c>
      <c r="C2" s="23" t="s">
        <v>16</v>
      </c>
      <c r="D2" s="23"/>
      <c r="E2" s="23"/>
      <c r="F2" s="23"/>
      <c r="G2" s="23"/>
      <c r="H2" s="23"/>
      <c r="I2" s="23" t="s">
        <v>9</v>
      </c>
      <c r="J2" s="23" t="s">
        <v>17</v>
      </c>
      <c r="K2" s="23"/>
      <c r="L2" s="23"/>
      <c r="M2" s="23"/>
      <c r="N2" s="23"/>
      <c r="O2" s="23"/>
      <c r="P2" s="23"/>
    </row>
    <row r="3" spans="1:16" x14ac:dyDescent="0.25">
      <c r="A3" s="23"/>
      <c r="B3" s="23"/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23"/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18</v>
      </c>
    </row>
    <row r="4" spans="1:16" x14ac:dyDescent="0.25">
      <c r="A4">
        <v>0</v>
      </c>
      <c r="B4">
        <v>1</v>
      </c>
      <c r="C4" s="17">
        <v>11</v>
      </c>
      <c r="D4" s="17">
        <v>17</v>
      </c>
      <c r="E4" s="17">
        <v>42</v>
      </c>
      <c r="F4" s="17">
        <v>2</v>
      </c>
      <c r="G4" s="17">
        <v>67</v>
      </c>
      <c r="H4">
        <f>SUM(C4:G4)</f>
        <v>139</v>
      </c>
      <c r="I4" s="15">
        <v>1.9903632054871019E-3</v>
      </c>
      <c r="J4" s="15">
        <v>0.51390099419437796</v>
      </c>
      <c r="K4" s="16">
        <v>1.988439363409185E-3</v>
      </c>
      <c r="L4">
        <v>1</v>
      </c>
      <c r="M4">
        <f>L4-L5</f>
        <v>1.9884393634092001E-3</v>
      </c>
      <c r="N4">
        <f xml:space="preserve"> L5*B4 + M4*J4</f>
        <v>0.99903342160234199</v>
      </c>
      <c r="O4">
        <f>O5+N4</f>
        <v>58.719511938209436</v>
      </c>
      <c r="P4">
        <f>O4/L4</f>
        <v>58.719511938209436</v>
      </c>
    </row>
    <row r="5" spans="1:16" x14ac:dyDescent="0.25">
      <c r="A5">
        <v>1</v>
      </c>
      <c r="B5">
        <v>4</v>
      </c>
      <c r="C5" s="17">
        <v>41</v>
      </c>
      <c r="D5" s="17">
        <v>632</v>
      </c>
      <c r="E5" s="17">
        <v>204</v>
      </c>
      <c r="F5" s="17">
        <v>114</v>
      </c>
      <c r="G5" s="17">
        <v>463</v>
      </c>
      <c r="H5">
        <f t="shared" ref="H5:H23" si="0">SUM(C5:G5)</f>
        <v>1454</v>
      </c>
      <c r="I5" s="15">
        <v>5.1905028790512871E-3</v>
      </c>
      <c r="J5" s="15">
        <v>1.8913885566863</v>
      </c>
      <c r="K5" s="16">
        <v>2.0537236519438676E-2</v>
      </c>
      <c r="L5">
        <f xml:space="preserve"> L4*(1-K4)</f>
        <v>0.9980115606365908</v>
      </c>
      <c r="M5">
        <f t="shared" ref="M5:M23" si="1">L5-L6</f>
        <v>2.0496399469927873E-2</v>
      </c>
      <c r="N5">
        <f t="shared" ref="N5:N22" si="2" xml:space="preserve"> L6*B5 + M5*J5</f>
        <v>3.9488273000773444</v>
      </c>
      <c r="O5">
        <f t="shared" ref="O5:O22" si="3">O6+N5</f>
        <v>57.720478516607095</v>
      </c>
      <c r="P5">
        <f t="shared" ref="P5:P23" si="4">O5/L5</f>
        <v>57.835480863357496</v>
      </c>
    </row>
    <row r="6" spans="1:16" x14ac:dyDescent="0.25">
      <c r="A6">
        <v>5</v>
      </c>
      <c r="B6">
        <v>5</v>
      </c>
      <c r="C6" s="17">
        <v>25</v>
      </c>
      <c r="D6" s="17">
        <v>189</v>
      </c>
      <c r="E6" s="17">
        <v>92</v>
      </c>
      <c r="F6" s="17">
        <v>56</v>
      </c>
      <c r="G6" s="17">
        <v>169</v>
      </c>
      <c r="H6">
        <f t="shared" si="0"/>
        <v>531</v>
      </c>
      <c r="I6" s="15">
        <v>1.4734324316074843E-3</v>
      </c>
      <c r="J6" s="15">
        <v>2.3535738730810598</v>
      </c>
      <c r="K6" s="16">
        <v>7.3385467419591222E-3</v>
      </c>
      <c r="L6">
        <f t="shared" ref="L6:L23" si="5" xml:space="preserve"> L5*(1-K5)</f>
        <v>0.97751516116666293</v>
      </c>
      <c r="M6">
        <f t="shared" si="1"/>
        <v>7.1735407011952468E-3</v>
      </c>
      <c r="N6">
        <f t="shared" si="2"/>
        <v>4.868591560299155</v>
      </c>
      <c r="O6">
        <f t="shared" si="3"/>
        <v>53.771651216529747</v>
      </c>
      <c r="P6">
        <f t="shared" si="4"/>
        <v>55.008508668400971</v>
      </c>
    </row>
    <row r="7" spans="1:16" x14ac:dyDescent="0.25">
      <c r="A7">
        <v>10</v>
      </c>
      <c r="B7">
        <v>5</v>
      </c>
      <c r="C7" s="17">
        <v>7</v>
      </c>
      <c r="D7" s="17">
        <v>98</v>
      </c>
      <c r="E7" s="17">
        <v>58</v>
      </c>
      <c r="F7" s="17">
        <v>88</v>
      </c>
      <c r="G7" s="17">
        <v>92</v>
      </c>
      <c r="H7">
        <f t="shared" si="0"/>
        <v>343</v>
      </c>
      <c r="I7" s="15">
        <v>9.2568853144777146E-4</v>
      </c>
      <c r="J7" s="15">
        <v>2.5703713210129999</v>
      </c>
      <c r="K7" s="16">
        <v>4.6180562819694224E-3</v>
      </c>
      <c r="L7">
        <f t="shared" si="5"/>
        <v>0.97034162046546768</v>
      </c>
      <c r="M7">
        <f t="shared" si="1"/>
        <v>4.4810922160469779E-3</v>
      </c>
      <c r="N7">
        <f t="shared" si="2"/>
        <v>4.8408207121660451</v>
      </c>
      <c r="O7">
        <f t="shared" si="3"/>
        <v>48.903059656230596</v>
      </c>
      <c r="P7">
        <f t="shared" si="4"/>
        <v>50.397776025284848</v>
      </c>
    </row>
    <row r="8" spans="1:16" x14ac:dyDescent="0.25">
      <c r="A8">
        <v>15</v>
      </c>
      <c r="B8">
        <v>5</v>
      </c>
      <c r="C8" s="17">
        <v>25</v>
      </c>
      <c r="D8" s="17">
        <v>74</v>
      </c>
      <c r="E8" s="17">
        <v>107</v>
      </c>
      <c r="F8" s="17">
        <v>1307</v>
      </c>
      <c r="G8" s="17">
        <v>119</v>
      </c>
      <c r="H8">
        <f t="shared" si="0"/>
        <v>1632</v>
      </c>
      <c r="I8" s="15">
        <v>4.1752959100264664E-3</v>
      </c>
      <c r="J8" s="15">
        <v>2.4866520023946399</v>
      </c>
      <c r="K8" s="16">
        <v>2.0659677481073477E-2</v>
      </c>
      <c r="L8">
        <f t="shared" si="5"/>
        <v>0.9658605282494207</v>
      </c>
      <c r="M8">
        <f t="shared" si="1"/>
        <v>1.9954367005332263E-2</v>
      </c>
      <c r="N8">
        <f t="shared" si="2"/>
        <v>4.7791503728907694</v>
      </c>
      <c r="O8">
        <f t="shared" si="3"/>
        <v>44.062238944064553</v>
      </c>
      <c r="P8">
        <f t="shared" si="4"/>
        <v>45.619670392707114</v>
      </c>
    </row>
    <row r="9" spans="1:16" x14ac:dyDescent="0.25">
      <c r="A9">
        <v>20</v>
      </c>
      <c r="B9">
        <v>5</v>
      </c>
      <c r="C9" s="17">
        <v>47</v>
      </c>
      <c r="D9" s="17">
        <v>98</v>
      </c>
      <c r="E9" s="17">
        <v>181</v>
      </c>
      <c r="F9" s="17">
        <v>2037</v>
      </c>
      <c r="G9" s="17">
        <v>150</v>
      </c>
      <c r="H9">
        <f t="shared" si="0"/>
        <v>2513</v>
      </c>
      <c r="I9" s="15">
        <v>6.1312198150874847E-3</v>
      </c>
      <c r="J9" s="15">
        <v>2.4535543170040102</v>
      </c>
      <c r="K9" s="16">
        <v>3.0184828829627978E-2</v>
      </c>
      <c r="L9">
        <f t="shared" si="5"/>
        <v>0.94590616124408844</v>
      </c>
      <c r="M9">
        <f t="shared" si="1"/>
        <v>2.8552015566043365E-2</v>
      </c>
      <c r="N9">
        <f t="shared" si="2"/>
        <v>4.6568246494414565</v>
      </c>
      <c r="O9">
        <f t="shared" si="3"/>
        <v>39.283088571173785</v>
      </c>
      <c r="P9">
        <f t="shared" si="4"/>
        <v>41.529583145443638</v>
      </c>
    </row>
    <row r="10" spans="1:16" x14ac:dyDescent="0.25">
      <c r="A10">
        <v>25</v>
      </c>
      <c r="B10">
        <v>5</v>
      </c>
      <c r="C10" s="17">
        <v>90</v>
      </c>
      <c r="D10" s="17">
        <v>154</v>
      </c>
      <c r="E10" s="17">
        <v>240</v>
      </c>
      <c r="F10" s="17">
        <v>1687</v>
      </c>
      <c r="G10" s="17">
        <v>202</v>
      </c>
      <c r="H10">
        <f t="shared" si="0"/>
        <v>2373</v>
      </c>
      <c r="I10" s="15">
        <v>6.227153327577656E-3</v>
      </c>
      <c r="J10" s="15">
        <v>2.5112368268641898</v>
      </c>
      <c r="K10" s="16">
        <v>3.0660591553276949E-2</v>
      </c>
      <c r="L10">
        <f t="shared" si="5"/>
        <v>0.91735414567804507</v>
      </c>
      <c r="M10">
        <f t="shared" si="1"/>
        <v>2.8126620770339894E-2</v>
      </c>
      <c r="N10">
        <f t="shared" si="2"/>
        <v>4.5167702304322468</v>
      </c>
      <c r="O10">
        <f t="shared" si="3"/>
        <v>34.626263921732331</v>
      </c>
      <c r="P10">
        <f t="shared" si="4"/>
        <v>37.745797612479286</v>
      </c>
    </row>
    <row r="11" spans="1:16" x14ac:dyDescent="0.25">
      <c r="A11">
        <v>30</v>
      </c>
      <c r="B11">
        <v>5</v>
      </c>
      <c r="C11" s="17">
        <v>210</v>
      </c>
      <c r="D11" s="17">
        <v>160</v>
      </c>
      <c r="E11" s="17">
        <v>408</v>
      </c>
      <c r="F11" s="17">
        <v>1468</v>
      </c>
      <c r="G11" s="17">
        <v>296</v>
      </c>
      <c r="H11">
        <f t="shared" si="0"/>
        <v>2542</v>
      </c>
      <c r="I11" s="15">
        <v>6.7979183714947395E-3</v>
      </c>
      <c r="J11" s="15">
        <v>2.3991918536930998</v>
      </c>
      <c r="K11" s="16">
        <v>3.3399093168938424E-2</v>
      </c>
      <c r="L11">
        <f t="shared" si="5"/>
        <v>0.88922752490770518</v>
      </c>
      <c r="M11">
        <f t="shared" si="1"/>
        <v>2.9699392952776904E-2</v>
      </c>
      <c r="N11">
        <f t="shared" si="2"/>
        <v>4.3688952014065743</v>
      </c>
      <c r="O11">
        <f t="shared" si="3"/>
        <v>30.109493691300088</v>
      </c>
      <c r="P11">
        <f t="shared" si="4"/>
        <v>33.860280803189504</v>
      </c>
    </row>
    <row r="12" spans="1:16" x14ac:dyDescent="0.25">
      <c r="A12">
        <v>35</v>
      </c>
      <c r="B12">
        <v>5</v>
      </c>
      <c r="C12" s="17">
        <v>361</v>
      </c>
      <c r="D12" s="17">
        <v>190</v>
      </c>
      <c r="E12" s="17">
        <v>690</v>
      </c>
      <c r="F12" s="17">
        <v>1267</v>
      </c>
      <c r="G12" s="17">
        <v>421</v>
      </c>
      <c r="H12">
        <f t="shared" si="0"/>
        <v>2929</v>
      </c>
      <c r="I12" s="15">
        <v>8.1146748450620729E-3</v>
      </c>
      <c r="J12" s="15">
        <v>2.3787403978469199</v>
      </c>
      <c r="K12" s="16">
        <v>3.9728326136005292E-2</v>
      </c>
      <c r="L12">
        <f t="shared" si="5"/>
        <v>0.85952813195492828</v>
      </c>
      <c r="M12">
        <f t="shared" si="1"/>
        <v>3.414761394937682E-2</v>
      </c>
      <c r="N12">
        <f t="shared" si="2"/>
        <v>4.2081308988192214</v>
      </c>
      <c r="O12">
        <f t="shared" si="3"/>
        <v>25.740598489893515</v>
      </c>
      <c r="P12">
        <f t="shared" si="4"/>
        <v>29.947360107165512</v>
      </c>
    </row>
    <row r="13" spans="1:16" x14ac:dyDescent="0.25">
      <c r="A13">
        <v>40</v>
      </c>
      <c r="B13">
        <v>5</v>
      </c>
      <c r="C13" s="17">
        <v>569</v>
      </c>
      <c r="D13" s="17">
        <v>228</v>
      </c>
      <c r="E13" s="17">
        <v>1032</v>
      </c>
      <c r="F13" s="17">
        <v>1036</v>
      </c>
      <c r="G13" s="17">
        <v>700</v>
      </c>
      <c r="H13">
        <f t="shared" si="0"/>
        <v>3565</v>
      </c>
      <c r="I13" s="15">
        <v>1.0689542988304471E-2</v>
      </c>
      <c r="J13" s="15">
        <v>2.4305142204007901</v>
      </c>
      <c r="K13" s="16">
        <v>5.2018930297722782E-2</v>
      </c>
      <c r="L13">
        <f t="shared" si="5"/>
        <v>0.82538051800555146</v>
      </c>
      <c r="M13">
        <f t="shared" si="1"/>
        <v>4.293541163522907E-2</v>
      </c>
      <c r="N13">
        <f t="shared" si="2"/>
        <v>4.0165806603897973</v>
      </c>
      <c r="O13">
        <f t="shared" si="3"/>
        <v>21.532467591074294</v>
      </c>
      <c r="P13">
        <f t="shared" si="4"/>
        <v>26.087928078439898</v>
      </c>
    </row>
    <row r="14" spans="1:16" x14ac:dyDescent="0.25">
      <c r="A14">
        <v>45</v>
      </c>
      <c r="B14">
        <v>5</v>
      </c>
      <c r="C14" s="17">
        <v>680</v>
      </c>
      <c r="D14" s="17">
        <v>234</v>
      </c>
      <c r="E14" s="17">
        <v>1329</v>
      </c>
      <c r="F14" s="17">
        <v>814</v>
      </c>
      <c r="G14" s="17">
        <v>943</v>
      </c>
      <c r="H14">
        <f t="shared" si="0"/>
        <v>4000</v>
      </c>
      <c r="I14" s="15">
        <v>1.3740628461994281E-2</v>
      </c>
      <c r="J14" s="15">
        <v>2.4075638600328499</v>
      </c>
      <c r="K14" s="16">
        <v>6.6339998659594751E-2</v>
      </c>
      <c r="L14">
        <f t="shared" si="5"/>
        <v>0.78244510637032239</v>
      </c>
      <c r="M14">
        <f t="shared" si="1"/>
        <v>5.1907407307813624E-2</v>
      </c>
      <c r="N14">
        <f t="shared" si="2"/>
        <v>3.7776588932148409</v>
      </c>
      <c r="O14">
        <f t="shared" si="3"/>
        <v>17.515886930684498</v>
      </c>
      <c r="P14">
        <f t="shared" si="4"/>
        <v>22.386090459353486</v>
      </c>
    </row>
    <row r="15" spans="1:16" x14ac:dyDescent="0.25">
      <c r="A15">
        <v>50</v>
      </c>
      <c r="B15">
        <v>5</v>
      </c>
      <c r="C15" s="17">
        <v>967</v>
      </c>
      <c r="D15" s="17">
        <v>261</v>
      </c>
      <c r="E15" s="17">
        <v>1840</v>
      </c>
      <c r="F15" s="17">
        <v>821</v>
      </c>
      <c r="G15" s="17">
        <v>1446</v>
      </c>
      <c r="H15">
        <f t="shared" si="0"/>
        <v>5335</v>
      </c>
      <c r="I15" s="15">
        <v>2.075403069729264E-2</v>
      </c>
      <c r="J15" s="15">
        <v>2.3664681663238198</v>
      </c>
      <c r="K15" s="16">
        <v>9.8392380149075406E-2</v>
      </c>
      <c r="L15">
        <f t="shared" si="5"/>
        <v>0.73053769906250876</v>
      </c>
      <c r="M15">
        <f t="shared" si="1"/>
        <v>7.187934299938914E-2</v>
      </c>
      <c r="N15">
        <f t="shared" si="2"/>
        <v>3.463391957339923</v>
      </c>
      <c r="O15">
        <f t="shared" si="3"/>
        <v>13.738228037469657</v>
      </c>
      <c r="P15">
        <f t="shared" si="4"/>
        <v>18.805638716660042</v>
      </c>
    </row>
    <row r="16" spans="1:16" x14ac:dyDescent="0.25">
      <c r="A16">
        <v>55</v>
      </c>
      <c r="B16">
        <v>5</v>
      </c>
      <c r="C16" s="17">
        <v>1208</v>
      </c>
      <c r="D16" s="17">
        <v>276</v>
      </c>
      <c r="E16" s="17">
        <v>2359</v>
      </c>
      <c r="F16" s="17">
        <v>600</v>
      </c>
      <c r="G16" s="17">
        <v>1888</v>
      </c>
      <c r="H16">
        <f t="shared" si="0"/>
        <v>6331</v>
      </c>
      <c r="I16" s="15">
        <v>2.9120497500080493E-2</v>
      </c>
      <c r="J16" s="15">
        <v>2.4068725598691598</v>
      </c>
      <c r="K16" s="16">
        <v>0.13537954974570318</v>
      </c>
      <c r="L16">
        <f t="shared" si="5"/>
        <v>0.65865835606311962</v>
      </c>
      <c r="M16">
        <f t="shared" si="1"/>
        <v>8.916887168007015E-2</v>
      </c>
      <c r="N16">
        <f t="shared" si="2"/>
        <v>3.0620655323565025</v>
      </c>
      <c r="O16">
        <f t="shared" si="3"/>
        <v>10.274836080129734</v>
      </c>
      <c r="P16">
        <f t="shared" si="4"/>
        <v>15.599644315671735</v>
      </c>
    </row>
    <row r="17" spans="1:44" x14ac:dyDescent="0.25">
      <c r="A17">
        <v>60</v>
      </c>
      <c r="B17">
        <v>5</v>
      </c>
      <c r="C17" s="17">
        <v>1318</v>
      </c>
      <c r="D17" s="17">
        <v>283</v>
      </c>
      <c r="E17" s="17">
        <v>2908</v>
      </c>
      <c r="F17" s="17">
        <v>526</v>
      </c>
      <c r="G17" s="17">
        <v>2273</v>
      </c>
      <c r="H17">
        <f t="shared" si="0"/>
        <v>7308</v>
      </c>
      <c r="I17" s="15">
        <v>4.2484049587977968E-2</v>
      </c>
      <c r="J17" s="15">
        <v>2.4058317801652702</v>
      </c>
      <c r="K17" s="16">
        <v>0.19133326160479933</v>
      </c>
      <c r="L17">
        <f t="shared" si="5"/>
        <v>0.56948948438304947</v>
      </c>
      <c r="M17">
        <f t="shared" si="1"/>
        <v>0.1089622804966443</v>
      </c>
      <c r="N17">
        <f t="shared" si="2"/>
        <v>2.5647809366901351</v>
      </c>
      <c r="O17">
        <f t="shared" si="3"/>
        <v>7.2127705477732311</v>
      </c>
      <c r="P17">
        <f t="shared" si="4"/>
        <v>12.6653270087807</v>
      </c>
    </row>
    <row r="18" spans="1:44" x14ac:dyDescent="0.25">
      <c r="A18">
        <v>65</v>
      </c>
      <c r="B18">
        <v>5</v>
      </c>
      <c r="C18" s="17">
        <v>1526</v>
      </c>
      <c r="D18" s="17">
        <v>265</v>
      </c>
      <c r="E18" s="17">
        <v>3214</v>
      </c>
      <c r="F18" s="17">
        <v>407</v>
      </c>
      <c r="G18" s="17">
        <v>2688</v>
      </c>
      <c r="H18">
        <f t="shared" si="0"/>
        <v>8100</v>
      </c>
      <c r="I18" s="15">
        <v>6.2527017847217939E-2</v>
      </c>
      <c r="J18" s="15">
        <v>2.4693352209199002</v>
      </c>
      <c r="K18" s="16">
        <v>0.26992372907248674</v>
      </c>
      <c r="L18">
        <f t="shared" si="5"/>
        <v>0.46052720388640517</v>
      </c>
      <c r="M18">
        <f t="shared" si="1"/>
        <v>0.12430722021234392</v>
      </c>
      <c r="N18">
        <f t="shared" si="2"/>
        <v>1.9880561154552931</v>
      </c>
      <c r="O18">
        <f t="shared" si="3"/>
        <v>4.6479896110830961</v>
      </c>
      <c r="P18">
        <f t="shared" si="4"/>
        <v>10.092757977940389</v>
      </c>
    </row>
    <row r="19" spans="1:44" x14ac:dyDescent="0.25">
      <c r="A19">
        <v>70</v>
      </c>
      <c r="B19">
        <v>5</v>
      </c>
      <c r="C19" s="17">
        <v>1627</v>
      </c>
      <c r="D19" s="17">
        <v>290</v>
      </c>
      <c r="E19" s="17">
        <v>3438</v>
      </c>
      <c r="F19" s="17">
        <v>371</v>
      </c>
      <c r="G19" s="17">
        <v>3162</v>
      </c>
      <c r="H19">
        <f t="shared" si="0"/>
        <v>8888</v>
      </c>
      <c r="I19" s="15">
        <v>8.9791836095550318E-2</v>
      </c>
      <c r="J19" s="15">
        <v>2.4371969908933302</v>
      </c>
      <c r="K19" s="16">
        <v>0.364972216466179</v>
      </c>
      <c r="L19">
        <f t="shared" si="5"/>
        <v>0.33621998367406125</v>
      </c>
      <c r="M19">
        <f t="shared" si="1"/>
        <v>0.12271095266174467</v>
      </c>
      <c r="N19">
        <f t="shared" si="2"/>
        <v>1.3666159196384409</v>
      </c>
      <c r="O19">
        <f t="shared" si="3"/>
        <v>2.6599334956278029</v>
      </c>
      <c r="P19">
        <f t="shared" si="4"/>
        <v>7.9112891106627341</v>
      </c>
    </row>
    <row r="20" spans="1:44" x14ac:dyDescent="0.25">
      <c r="A20">
        <v>75</v>
      </c>
      <c r="B20">
        <v>5</v>
      </c>
      <c r="C20" s="17">
        <v>1502</v>
      </c>
      <c r="D20" s="17">
        <v>242</v>
      </c>
      <c r="E20" s="17">
        <v>3337</v>
      </c>
      <c r="F20" s="17">
        <v>309</v>
      </c>
      <c r="G20" s="17">
        <v>3137</v>
      </c>
      <c r="H20">
        <f t="shared" si="0"/>
        <v>8527</v>
      </c>
      <c r="I20" s="15">
        <v>0.13287209093954763</v>
      </c>
      <c r="J20" s="15">
        <v>2.4446399861989301</v>
      </c>
      <c r="K20" s="16">
        <v>0.49596311016859174</v>
      </c>
      <c r="L20">
        <f t="shared" si="5"/>
        <v>0.21350903101231658</v>
      </c>
      <c r="M20">
        <f t="shared" si="1"/>
        <v>0.10589260306995084</v>
      </c>
      <c r="N20">
        <f t="shared" si="2"/>
        <v>0.79695143141932212</v>
      </c>
      <c r="O20">
        <f t="shared" si="3"/>
        <v>1.293317575989362</v>
      </c>
      <c r="P20">
        <f t="shared" si="4"/>
        <v>6.0574373358228355</v>
      </c>
    </row>
    <row r="21" spans="1:44" x14ac:dyDescent="0.25">
      <c r="A21">
        <v>80</v>
      </c>
      <c r="B21">
        <v>5</v>
      </c>
      <c r="C21" s="17">
        <v>1303</v>
      </c>
      <c r="D21" s="17">
        <v>219</v>
      </c>
      <c r="E21" s="17">
        <v>2955</v>
      </c>
      <c r="F21" s="17">
        <v>234</v>
      </c>
      <c r="G21" s="17">
        <v>3087</v>
      </c>
      <c r="H21">
        <f t="shared" si="0"/>
        <v>7798</v>
      </c>
      <c r="I21" s="15">
        <v>0.19568381430363865</v>
      </c>
      <c r="J21" s="15">
        <v>2.4077941179098699</v>
      </c>
      <c r="K21" s="16">
        <v>0.64914068433500949</v>
      </c>
      <c r="L21">
        <f t="shared" si="5"/>
        <v>0.10761642794236574</v>
      </c>
      <c r="M21">
        <f t="shared" si="1"/>
        <v>6.9858201680196533E-2</v>
      </c>
      <c r="N21">
        <f t="shared" si="2"/>
        <v>0.35699529840418465</v>
      </c>
      <c r="O21">
        <f t="shared" si="3"/>
        <v>0.49636614457003986</v>
      </c>
      <c r="P21">
        <f t="shared" si="4"/>
        <v>4.6123640605862706</v>
      </c>
    </row>
    <row r="22" spans="1:44" x14ac:dyDescent="0.25">
      <c r="A22">
        <v>85</v>
      </c>
      <c r="B22">
        <v>5</v>
      </c>
      <c r="C22" s="17">
        <v>849</v>
      </c>
      <c r="D22" s="17">
        <v>178</v>
      </c>
      <c r="E22" s="17">
        <v>1994</v>
      </c>
      <c r="F22" s="17">
        <v>159</v>
      </c>
      <c r="G22" s="17">
        <v>2184</v>
      </c>
      <c r="H22">
        <f t="shared" si="0"/>
        <v>5364</v>
      </c>
      <c r="I22" s="15">
        <v>0.29018122802272112</v>
      </c>
      <c r="J22" s="15">
        <v>2.4867470183215001</v>
      </c>
      <c r="K22" s="16">
        <v>0.83901411915815205</v>
      </c>
      <c r="L22">
        <f t="shared" si="5"/>
        <v>3.7758226262169209E-2</v>
      </c>
      <c r="M22">
        <f t="shared" si="1"/>
        <v>3.1679684948328103E-2</v>
      </c>
      <c r="N22">
        <f t="shared" si="2"/>
        <v>0.10917206865582495</v>
      </c>
      <c r="O22">
        <f t="shared" si="3"/>
        <v>0.13937084616585521</v>
      </c>
      <c r="P22">
        <f t="shared" si="4"/>
        <v>3.6911385931678127</v>
      </c>
    </row>
    <row r="23" spans="1:44" x14ac:dyDescent="0.25">
      <c r="A23">
        <v>90</v>
      </c>
      <c r="B23" s="1" t="s">
        <v>2</v>
      </c>
      <c r="C23" s="17">
        <v>612</v>
      </c>
      <c r="D23" s="17">
        <v>146</v>
      </c>
      <c r="E23" s="17">
        <v>1734</v>
      </c>
      <c r="F23" s="17">
        <v>407</v>
      </c>
      <c r="G23" s="17">
        <v>2238</v>
      </c>
      <c r="H23">
        <f t="shared" si="0"/>
        <v>5137</v>
      </c>
      <c r="I23" s="18">
        <v>0.56769746104179819</v>
      </c>
      <c r="J23" s="18">
        <v>4.9680961189268098</v>
      </c>
      <c r="K23" s="19">
        <v>1</v>
      </c>
      <c r="L23">
        <f t="shared" si="5"/>
        <v>6.0785413138411066E-3</v>
      </c>
      <c r="M23">
        <f t="shared" si="1"/>
        <v>6.0785413138411066E-3</v>
      </c>
      <c r="N23">
        <f>M23*J23</f>
        <v>3.0198777510030275E-2</v>
      </c>
      <c r="O23">
        <f>N23</f>
        <v>3.0198777510030275E-2</v>
      </c>
      <c r="P23">
        <f t="shared" si="4"/>
        <v>4.9680961189268098</v>
      </c>
    </row>
    <row r="24" spans="1:44" x14ac:dyDescent="0.25">
      <c r="I24" s="6"/>
      <c r="J24" s="6"/>
    </row>
    <row r="25" spans="1:44" x14ac:dyDescent="0.25">
      <c r="A25" s="23" t="s">
        <v>0</v>
      </c>
      <c r="B25" s="23" t="s">
        <v>1</v>
      </c>
      <c r="C25" s="23" t="s">
        <v>19</v>
      </c>
      <c r="D25" s="23"/>
      <c r="E25" s="23"/>
      <c r="F25" s="23"/>
      <c r="G25" s="23"/>
      <c r="H25" s="23"/>
      <c r="J25" s="23" t="s">
        <v>20</v>
      </c>
      <c r="K25" s="23"/>
      <c r="L25" s="23"/>
      <c r="M25" s="23"/>
      <c r="N25" s="23"/>
      <c r="O25" s="22"/>
      <c r="P25" s="23" t="s">
        <v>12</v>
      </c>
      <c r="Q25" s="23"/>
      <c r="R25" s="23"/>
      <c r="S25" s="23"/>
      <c r="T25" s="23"/>
      <c r="U25" s="17"/>
      <c r="V25" s="23" t="s">
        <v>13</v>
      </c>
      <c r="W25" s="23"/>
      <c r="X25" s="23"/>
      <c r="Y25" s="23"/>
      <c r="Z25" s="23"/>
      <c r="AA25" s="17"/>
      <c r="AB25" s="23" t="s">
        <v>23</v>
      </c>
      <c r="AC25" s="23"/>
      <c r="AD25" s="23"/>
      <c r="AE25" s="23"/>
      <c r="AF25" s="23"/>
      <c r="AG25" s="17"/>
      <c r="AH25" s="23" t="s">
        <v>15</v>
      </c>
      <c r="AI25" s="23"/>
      <c r="AJ25" s="23"/>
      <c r="AK25" s="23"/>
      <c r="AL25" s="23"/>
      <c r="AM25" s="17"/>
      <c r="AN25" s="23" t="s">
        <v>18</v>
      </c>
      <c r="AO25" s="23"/>
      <c r="AP25" s="23"/>
      <c r="AQ25" s="23"/>
      <c r="AR25" s="23"/>
    </row>
    <row r="26" spans="1:44" x14ac:dyDescent="0.25">
      <c r="A26" s="23"/>
      <c r="B26" s="23"/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8</v>
      </c>
      <c r="J26" s="3" t="s">
        <v>3</v>
      </c>
      <c r="K26" s="3" t="s">
        <v>4</v>
      </c>
      <c r="L26" s="3" t="s">
        <v>5</v>
      </c>
      <c r="M26" s="3" t="s">
        <v>6</v>
      </c>
      <c r="N26" s="3" t="s">
        <v>7</v>
      </c>
      <c r="O26" s="3"/>
      <c r="P26" s="3" t="s">
        <v>3</v>
      </c>
      <c r="Q26" s="3" t="s">
        <v>4</v>
      </c>
      <c r="R26" s="3" t="s">
        <v>5</v>
      </c>
      <c r="S26" s="3" t="s">
        <v>6</v>
      </c>
      <c r="T26" s="3" t="s">
        <v>7</v>
      </c>
      <c r="U26" s="17"/>
      <c r="V26" s="3" t="s">
        <v>3</v>
      </c>
      <c r="W26" s="3" t="s">
        <v>4</v>
      </c>
      <c r="X26" s="3" t="s">
        <v>5</v>
      </c>
      <c r="Y26" s="3" t="s">
        <v>6</v>
      </c>
      <c r="Z26" s="3" t="s">
        <v>7</v>
      </c>
      <c r="AA26" s="3" t="s">
        <v>8</v>
      </c>
      <c r="AB26" s="3" t="s">
        <v>3</v>
      </c>
      <c r="AC26" s="3" t="s">
        <v>4</v>
      </c>
      <c r="AD26" s="3" t="s">
        <v>5</v>
      </c>
      <c r="AE26" s="3" t="s">
        <v>6</v>
      </c>
      <c r="AF26" s="3" t="s">
        <v>7</v>
      </c>
      <c r="AG26" s="17"/>
      <c r="AH26" s="3" t="s">
        <v>3</v>
      </c>
      <c r="AI26" s="3" t="s">
        <v>4</v>
      </c>
      <c r="AJ26" s="3" t="s">
        <v>5</v>
      </c>
      <c r="AK26" s="3" t="s">
        <v>6</v>
      </c>
      <c r="AL26" s="3" t="s">
        <v>7</v>
      </c>
      <c r="AM26" s="17"/>
      <c r="AN26" s="3" t="s">
        <v>3</v>
      </c>
      <c r="AO26" s="3" t="s">
        <v>4</v>
      </c>
      <c r="AP26" s="3" t="s">
        <v>5</v>
      </c>
      <c r="AQ26" s="3" t="s">
        <v>6</v>
      </c>
      <c r="AR26" s="3" t="s">
        <v>7</v>
      </c>
    </row>
    <row r="27" spans="1:44" x14ac:dyDescent="0.25">
      <c r="A27">
        <v>0</v>
      </c>
      <c r="B27">
        <v>1</v>
      </c>
      <c r="C27">
        <f xml:space="preserve"> K4 * C4/H4</f>
        <v>1.5735851077338875E-4</v>
      </c>
      <c r="D27">
        <f xml:space="preserve"> K4 * D4/H4</f>
        <v>2.431904257406917E-4</v>
      </c>
      <c r="E27">
        <f xml:space="preserve"> K4 * E4/H4</f>
        <v>6.008234047711206E-4</v>
      </c>
      <c r="F27">
        <f xml:space="preserve"> K4 * F4/H4</f>
        <v>2.8610638322434317E-5</v>
      </c>
      <c r="G27">
        <f xml:space="preserve"> K4 * G4/H4</f>
        <v>9.5845638380154946E-4</v>
      </c>
      <c r="H27">
        <f>SUM(C27:G27)</f>
        <v>1.9884393634091845E-3</v>
      </c>
      <c r="J27" s="21">
        <f t="shared" ref="J27:J46" si="6">1-(1-K4)^(C27/K4)</f>
        <v>1.5750276254178353E-4</v>
      </c>
      <c r="K27" s="21">
        <f t="shared" ref="K27:K46" si="7">1-(1-K4)^(D27/K4)</f>
        <v>2.4340290414870402E-4</v>
      </c>
      <c r="L27" s="21">
        <f t="shared" ref="L27:L46" si="8">1-(1-K4)^(E27/K4)</f>
        <v>6.0124073058331895E-4</v>
      </c>
      <c r="M27" s="21">
        <f>1-(1-K4)^(F27/K4)</f>
        <v>2.8638711250583704E-5</v>
      </c>
      <c r="N27" s="21">
        <f>1-(1-K4)^(G27/K4)</f>
        <v>9.5895047793304045E-4</v>
      </c>
      <c r="O27" s="20"/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17"/>
      <c r="V27" s="21">
        <f>P27-P28</f>
        <v>1.5750276254178353E-4</v>
      </c>
      <c r="W27" s="21">
        <f>Q27-Q28</f>
        <v>2.4340290414870402E-4</v>
      </c>
      <c r="X27" s="21">
        <f>R27-R28</f>
        <v>6.0124073058331895E-4</v>
      </c>
      <c r="Y27" s="21">
        <f>S27-S28</f>
        <v>2.8638711250583704E-5</v>
      </c>
      <c r="Z27" s="21">
        <f>T27-T28</f>
        <v>9.5895047793304045E-4</v>
      </c>
      <c r="AA27" s="21">
        <f>SUM(V27:Z27)</f>
        <v>1.9897355864574306E-3</v>
      </c>
      <c r="AB27" s="21">
        <f>P28*B27+V27*J4</f>
        <v>0.99992343806371675</v>
      </c>
      <c r="AC27" s="21">
        <f>Q28*B27+W27*J4</f>
        <v>0.99988168209028316</v>
      </c>
      <c r="AD27" s="21">
        <f>R28*B27+X27*J4</f>
        <v>0.99970773747861363</v>
      </c>
      <c r="AE27" s="21">
        <f>S28*B27+Y27*J4</f>
        <v>0.99998607875093348</v>
      </c>
      <c r="AF27" s="21">
        <f>T28*B27+Z27*J4</f>
        <v>0.99953385512605997</v>
      </c>
      <c r="AG27" s="17"/>
      <c r="AH27" s="21">
        <f t="shared" ref="AH27:AL44" si="9">AH28+AB27</f>
        <v>83.480495250166626</v>
      </c>
      <c r="AI27" s="21">
        <f t="shared" si="9"/>
        <v>90.542651704024166</v>
      </c>
      <c r="AJ27" s="21">
        <f t="shared" si="9"/>
        <v>75.462115623257347</v>
      </c>
      <c r="AK27" s="21">
        <f t="shared" si="9"/>
        <v>83.732643419149639</v>
      </c>
      <c r="AL27" s="21">
        <f t="shared" si="9"/>
        <v>76.681631452601735</v>
      </c>
      <c r="AM27" s="17"/>
      <c r="AN27" s="21">
        <f>AH27/P27</f>
        <v>83.480495250166626</v>
      </c>
      <c r="AO27" s="21">
        <f>AI27/Q27</f>
        <v>90.542651704024166</v>
      </c>
      <c r="AP27" s="21">
        <f>AJ27/R27</f>
        <v>75.462115623257347</v>
      </c>
      <c r="AQ27" s="21">
        <f>AK27/S27</f>
        <v>83.732643419149639</v>
      </c>
      <c r="AR27" s="21">
        <f>AL27/T27</f>
        <v>76.681631452601735</v>
      </c>
    </row>
    <row r="28" spans="1:44" x14ac:dyDescent="0.25">
      <c r="A28">
        <v>1</v>
      </c>
      <c r="B28">
        <v>4</v>
      </c>
      <c r="C28">
        <f t="shared" ref="C28:C46" si="10" xml:space="preserve"> K5 * C5/H5</f>
        <v>5.7911052083699157E-4</v>
      </c>
      <c r="D28">
        <f t="shared" ref="D28:D46" si="11" xml:space="preserve"> K5 * D5/H5</f>
        <v>8.9267768089994794E-3</v>
      </c>
      <c r="E28">
        <f t="shared" ref="E28:E46" si="12" xml:space="preserve"> K5 * E5/H5</f>
        <v>2.8814279573352751E-3</v>
      </c>
      <c r="F28">
        <f t="shared" ref="F28:F46" si="13" xml:space="preserve"> K5 * F5/H5</f>
        <v>1.6102097408638304E-3</v>
      </c>
      <c r="G28">
        <f t="shared" ref="G28:G46" si="14" xml:space="preserve"> K5 * G5/H5</f>
        <v>6.5397114914030998E-3</v>
      </c>
      <c r="H28">
        <f t="shared" ref="H28:H46" si="15">SUM(C28:G28)</f>
        <v>2.0537236519438676E-2</v>
      </c>
      <c r="J28" s="21">
        <f t="shared" si="6"/>
        <v>5.8496871851076992E-4</v>
      </c>
      <c r="K28" s="21">
        <f t="shared" si="7"/>
        <v>8.9791615425061089E-3</v>
      </c>
      <c r="L28" s="21">
        <f t="shared" si="8"/>
        <v>2.9071935974218643E-3</v>
      </c>
      <c r="M28" s="21">
        <f t="shared" ref="M28:M46" si="16">1-(1-K5)^(F28/K5)</f>
        <v>1.6256514938001176E-3</v>
      </c>
      <c r="N28" s="21">
        <f t="shared" ref="N28:N46" si="17">1-(1-K5)^(G28/K5)</f>
        <v>6.5860156287165239E-3</v>
      </c>
      <c r="O28" s="20"/>
      <c r="P28" s="21">
        <f xml:space="preserve"> P27*(1-J27)</f>
        <v>0.99984249723745822</v>
      </c>
      <c r="Q28" s="21">
        <f xml:space="preserve"> Q27*(1-K27)</f>
        <v>0.9997565970958513</v>
      </c>
      <c r="R28" s="21">
        <f xml:space="preserve"> R27*(1-L27)</f>
        <v>0.99939875926941668</v>
      </c>
      <c r="S28" s="21">
        <f xml:space="preserve"> S27*(1-M27)</f>
        <v>0.99997136128874942</v>
      </c>
      <c r="T28" s="21">
        <f xml:space="preserve"> T27*(1-N27)</f>
        <v>0.99904104952206696</v>
      </c>
      <c r="U28" s="17"/>
      <c r="V28" s="21">
        <f t="shared" ref="V28:Z46" si="18">P28-P29</f>
        <v>5.8487658432160305E-4</v>
      </c>
      <c r="W28" s="21">
        <f t="shared" si="18"/>
        <v>8.9769759885098832E-3</v>
      </c>
      <c r="X28" s="21">
        <f t="shared" si="18"/>
        <v>2.9054456742193535E-3</v>
      </c>
      <c r="Y28" s="21">
        <f t="shared" si="18"/>
        <v>1.6256049372364023E-3</v>
      </c>
      <c r="Z28" s="21">
        <f t="shared" si="18"/>
        <v>6.5796999658817024E-3</v>
      </c>
      <c r="AA28" s="21">
        <f t="shared" ref="AA28:AA46" si="19">SUM(V28:Z28)</f>
        <v>2.0672603150168944E-2</v>
      </c>
      <c r="AB28" s="21">
        <f t="shared" ref="AB28:AB45" si="20">P29*B28+V28*J5</f>
        <v>3.9981367114912061</v>
      </c>
      <c r="AC28" s="21">
        <f t="shared" ref="AC28:AC45" si="21">Q29*B28+W28*J5</f>
        <v>3.9800974340876811</v>
      </c>
      <c r="AD28" s="21">
        <f t="shared" ref="AD28:AD44" si="22">R29*B28+X28*J5</f>
        <v>3.9914685810810817</v>
      </c>
      <c r="AE28" s="21">
        <f t="shared" ref="AE28:AE45" si="23">S29*B28+Y28*J5</f>
        <v>3.9964576759820338</v>
      </c>
      <c r="AF28" s="21">
        <f t="shared" ref="AF28:AF45" si="24">T29*B28+Z28*J5</f>
        <v>3.9822901674466391</v>
      </c>
      <c r="AG28" s="17"/>
      <c r="AH28" s="21">
        <f t="shared" si="9"/>
        <v>82.480571812102909</v>
      </c>
      <c r="AI28" s="21">
        <f t="shared" si="9"/>
        <v>89.542770021933876</v>
      </c>
      <c r="AJ28" s="21">
        <f t="shared" si="9"/>
        <v>74.462407885778731</v>
      </c>
      <c r="AK28" s="21">
        <f t="shared" si="9"/>
        <v>82.732657340398703</v>
      </c>
      <c r="AL28" s="21">
        <f t="shared" si="9"/>
        <v>75.682097597475675</v>
      </c>
      <c r="AM28" s="17"/>
      <c r="AN28" s="21">
        <f t="shared" ref="AN28:AR46" si="25">AH28/P28</f>
        <v>82.493564776447116</v>
      </c>
      <c r="AO28" s="21">
        <f t="shared" si="25"/>
        <v>89.564570298453347</v>
      </c>
      <c r="AP28" s="21">
        <f t="shared" si="25"/>
        <v>74.507204651937386</v>
      </c>
      <c r="AQ28" s="21">
        <f t="shared" si="25"/>
        <v>82.735026764940528</v>
      </c>
      <c r="AR28" s="21">
        <f t="shared" si="25"/>
        <v>75.754742644139967</v>
      </c>
    </row>
    <row r="29" spans="1:44" x14ac:dyDescent="0.25">
      <c r="A29">
        <v>5</v>
      </c>
      <c r="B29">
        <v>5</v>
      </c>
      <c r="C29">
        <f t="shared" si="10"/>
        <v>3.4550596713555189E-4</v>
      </c>
      <c r="D29">
        <f t="shared" si="11"/>
        <v>2.6120251115447721E-3</v>
      </c>
      <c r="E29">
        <f t="shared" si="12"/>
        <v>1.271461959058831E-3</v>
      </c>
      <c r="F29">
        <f t="shared" si="13"/>
        <v>7.739333663836363E-4</v>
      </c>
      <c r="G29">
        <f t="shared" si="14"/>
        <v>2.335620337836331E-3</v>
      </c>
      <c r="H29">
        <f t="shared" si="15"/>
        <v>7.3385467419591222E-3</v>
      </c>
      <c r="J29" s="21">
        <f t="shared" si="6"/>
        <v>3.4671983842227139E-4</v>
      </c>
      <c r="K29" s="21">
        <f t="shared" si="7"/>
        <v>2.6182229546861668E-3</v>
      </c>
      <c r="L29" s="21">
        <f t="shared" si="8"/>
        <v>1.2753363180233457E-3</v>
      </c>
      <c r="M29" s="21">
        <f t="shared" si="16"/>
        <v>7.7648548859621247E-4</v>
      </c>
      <c r="N29" s="21">
        <f t="shared" si="17"/>
        <v>2.3414869599485133E-3</v>
      </c>
      <c r="O29" s="20"/>
      <c r="P29" s="21">
        <f t="shared" ref="P29:T44" si="26" xml:space="preserve"> P28*(1-J28)</f>
        <v>0.99925762065313661</v>
      </c>
      <c r="Q29" s="21">
        <f t="shared" si="26"/>
        <v>0.99077962110734141</v>
      </c>
      <c r="R29" s="21">
        <f t="shared" si="26"/>
        <v>0.99649331359519733</v>
      </c>
      <c r="S29" s="21">
        <f t="shared" si="26"/>
        <v>0.99834575635151301</v>
      </c>
      <c r="T29" s="21">
        <f t="shared" si="26"/>
        <v>0.99246134955618526</v>
      </c>
      <c r="U29" s="17"/>
      <c r="V29" s="21">
        <f t="shared" si="18"/>
        <v>3.4646244077507493E-4</v>
      </c>
      <c r="W29" s="21">
        <f t="shared" si="18"/>
        <v>2.5940819470184895E-3</v>
      </c>
      <c r="X29" s="21">
        <f t="shared" si="18"/>
        <v>1.2708641134954179E-3</v>
      </c>
      <c r="Y29" s="21">
        <f t="shared" si="18"/>
        <v>7.7520099240857565E-4</v>
      </c>
      <c r="Z29" s="21">
        <f t="shared" si="18"/>
        <v>2.3238353082387642E-3</v>
      </c>
      <c r="AA29" s="21">
        <f t="shared" si="19"/>
        <v>7.3104448019363222E-3</v>
      </c>
      <c r="AB29" s="21">
        <f t="shared" si="20"/>
        <v>4.9953712160104207</v>
      </c>
      <c r="AC29" s="21">
        <f t="shared" si="21"/>
        <v>4.9470330592967491</v>
      </c>
      <c r="AD29" s="21">
        <f t="shared" si="22"/>
        <v>4.9791033199822685</v>
      </c>
      <c r="AE29" s="21">
        <f t="shared" si="23"/>
        <v>4.9896772695976415</v>
      </c>
      <c r="AF29" s="21">
        <f t="shared" si="24"/>
        <v>4.9561568893065466</v>
      </c>
      <c r="AG29" s="17"/>
      <c r="AH29" s="21">
        <f t="shared" si="9"/>
        <v>78.482435100611696</v>
      </c>
      <c r="AI29" s="21">
        <f t="shared" si="9"/>
        <v>85.562672587846194</v>
      </c>
      <c r="AJ29" s="21">
        <f t="shared" si="9"/>
        <v>70.470939304697652</v>
      </c>
      <c r="AK29" s="21">
        <f t="shared" si="9"/>
        <v>78.736199664416674</v>
      </c>
      <c r="AL29" s="21">
        <f t="shared" si="9"/>
        <v>71.69980743002904</v>
      </c>
      <c r="AM29" s="17"/>
      <c r="AN29" s="21">
        <f t="shared" si="25"/>
        <v>78.540742125452951</v>
      </c>
      <c r="AO29" s="21">
        <f t="shared" si="25"/>
        <v>86.35893468642135</v>
      </c>
      <c r="AP29" s="21">
        <f t="shared" si="25"/>
        <v>70.718928409513509</v>
      </c>
      <c r="AQ29" s="21">
        <f t="shared" si="25"/>
        <v>78.866664342983412</v>
      </c>
      <c r="AR29" s="21">
        <f t="shared" si="25"/>
        <v>72.244432956600463</v>
      </c>
    </row>
    <row r="30" spans="1:44" x14ac:dyDescent="0.25">
      <c r="A30">
        <v>10</v>
      </c>
      <c r="B30">
        <v>5</v>
      </c>
      <c r="C30">
        <f t="shared" si="10"/>
        <v>9.4246046570804537E-5</v>
      </c>
      <c r="D30">
        <f t="shared" si="11"/>
        <v>1.3194446519912636E-3</v>
      </c>
      <c r="E30">
        <f t="shared" si="12"/>
        <v>7.8089581444380904E-4</v>
      </c>
      <c r="F30">
        <f t="shared" si="13"/>
        <v>1.1848074426043999E-3</v>
      </c>
      <c r="G30">
        <f t="shared" si="14"/>
        <v>1.2386623263591452E-3</v>
      </c>
      <c r="H30">
        <f t="shared" si="15"/>
        <v>4.6180562819694224E-3</v>
      </c>
      <c r="J30" s="21">
        <f t="shared" si="6"/>
        <v>9.4459874036445513E-5</v>
      </c>
      <c r="K30" s="21">
        <f t="shared" si="7"/>
        <v>1.3216265804517624E-3</v>
      </c>
      <c r="L30" s="21">
        <f t="shared" si="8"/>
        <v>7.8239826213477581E-4</v>
      </c>
      <c r="M30" s="21">
        <f t="shared" si="16"/>
        <v>1.1868467877760303E-3</v>
      </c>
      <c r="N30" s="21">
        <f t="shared" si="17"/>
        <v>1.2407608874647202E-3</v>
      </c>
      <c r="O30" s="20"/>
      <c r="P30" s="21">
        <f t="shared" si="26"/>
        <v>0.99891115821236154</v>
      </c>
      <c r="Q30" s="21">
        <f t="shared" si="26"/>
        <v>0.98818553916032292</v>
      </c>
      <c r="R30" s="21">
        <f t="shared" si="26"/>
        <v>0.99522244948170191</v>
      </c>
      <c r="S30" s="21">
        <f t="shared" si="26"/>
        <v>0.99757055535910444</v>
      </c>
      <c r="T30" s="21">
        <f t="shared" si="26"/>
        <v>0.99013751424794649</v>
      </c>
      <c r="U30" s="17"/>
      <c r="V30" s="21">
        <f t="shared" si="18"/>
        <v>9.4357022178304106E-5</v>
      </c>
      <c r="W30" s="21">
        <f t="shared" si="18"/>
        <v>1.3060122749722902E-3</v>
      </c>
      <c r="X30" s="21">
        <f t="shared" si="18"/>
        <v>7.7866031491202747E-4</v>
      </c>
      <c r="Y30" s="21">
        <f t="shared" si="18"/>
        <v>1.1839634092078999E-3</v>
      </c>
      <c r="Z30" s="21">
        <f t="shared" si="18"/>
        <v>1.2285239008903437E-3</v>
      </c>
      <c r="AA30" s="21">
        <f t="shared" si="19"/>
        <v>4.5915169221608654E-3</v>
      </c>
      <c r="AB30" s="21">
        <f t="shared" si="20"/>
        <v>4.9943265385346596</v>
      </c>
      <c r="AC30" s="21">
        <f t="shared" si="21"/>
        <v>4.9377545709232331</v>
      </c>
      <c r="AD30" s="21">
        <f t="shared" si="22"/>
        <v>4.9742203919762105</v>
      </c>
      <c r="AE30" s="21">
        <f t="shared" si="23"/>
        <v>4.9849761853416394</v>
      </c>
      <c r="AF30" s="21">
        <f t="shared" si="24"/>
        <v>4.947702714337308</v>
      </c>
      <c r="AG30" s="17"/>
      <c r="AH30" s="21">
        <f t="shared" si="9"/>
        <v>73.48706388460127</v>
      </c>
      <c r="AI30" s="21">
        <f t="shared" si="9"/>
        <v>80.615639528549451</v>
      </c>
      <c r="AJ30" s="21">
        <f t="shared" si="9"/>
        <v>65.491835984715379</v>
      </c>
      <c r="AK30" s="21">
        <f t="shared" si="9"/>
        <v>73.746522394819038</v>
      </c>
      <c r="AL30" s="21">
        <f t="shared" si="9"/>
        <v>66.743650540722498</v>
      </c>
      <c r="AM30" s="17"/>
      <c r="AN30" s="21">
        <f t="shared" si="25"/>
        <v>73.567166890109391</v>
      </c>
      <c r="AO30" s="21">
        <f t="shared" si="25"/>
        <v>81.579456826548835</v>
      </c>
      <c r="AP30" s="21">
        <f t="shared" si="25"/>
        <v>65.806228566108629</v>
      </c>
      <c r="AQ30" s="21">
        <f t="shared" si="25"/>
        <v>73.92612181528537</v>
      </c>
      <c r="AR30" s="21">
        <f t="shared" si="25"/>
        <v>67.408465571994086</v>
      </c>
    </row>
    <row r="31" spans="1:44" x14ac:dyDescent="0.25">
      <c r="A31">
        <v>15</v>
      </c>
      <c r="B31">
        <v>5</v>
      </c>
      <c r="C31">
        <f t="shared" si="10"/>
        <v>3.1647790258997359E-4</v>
      </c>
      <c r="D31">
        <f t="shared" si="11"/>
        <v>9.3677459166632187E-4</v>
      </c>
      <c r="E31">
        <f t="shared" si="12"/>
        <v>1.354525423085087E-3</v>
      </c>
      <c r="F31">
        <f t="shared" si="13"/>
        <v>1.6545464747403819E-2</v>
      </c>
      <c r="G31">
        <f t="shared" si="14"/>
        <v>1.5064348163282744E-3</v>
      </c>
      <c r="H31">
        <f t="shared" si="15"/>
        <v>2.0659677481073474E-2</v>
      </c>
      <c r="J31" s="21">
        <f t="shared" si="6"/>
        <v>3.1974167603554537E-4</v>
      </c>
      <c r="K31" s="21">
        <f t="shared" si="7"/>
        <v>9.4613882887684131E-4</v>
      </c>
      <c r="L31" s="21">
        <f t="shared" si="8"/>
        <v>1.3677769417126395E-3</v>
      </c>
      <c r="M31" s="21">
        <f t="shared" si="16"/>
        <v>1.6579784829790944E-2</v>
      </c>
      <c r="N31" s="21">
        <f t="shared" si="17"/>
        <v>1.5210557687783677E-3</v>
      </c>
      <c r="O31" s="20"/>
      <c r="P31" s="21">
        <f t="shared" si="26"/>
        <v>0.99881680119018323</v>
      </c>
      <c r="Q31" s="21">
        <f t="shared" si="26"/>
        <v>0.98687952688535063</v>
      </c>
      <c r="R31" s="21">
        <f t="shared" si="26"/>
        <v>0.99444378916678988</v>
      </c>
      <c r="S31" s="21">
        <f t="shared" si="26"/>
        <v>0.99638659194989654</v>
      </c>
      <c r="T31" s="21">
        <f t="shared" si="26"/>
        <v>0.98890899034705615</v>
      </c>
      <c r="U31" s="17"/>
      <c r="V31" s="21">
        <f t="shared" si="18"/>
        <v>3.1936335806503902E-4</v>
      </c>
      <c r="W31" s="21">
        <f t="shared" si="18"/>
        <v>9.3372503980981847E-4</v>
      </c>
      <c r="X31" s="21">
        <f t="shared" si="18"/>
        <v>1.3601772846516536E-3</v>
      </c>
      <c r="Y31" s="21">
        <f t="shared" si="18"/>
        <v>1.6519875301817977E-2</v>
      </c>
      <c r="Z31" s="21">
        <f t="shared" si="18"/>
        <v>1.5041857245642332E-3</v>
      </c>
      <c r="AA31" s="21">
        <f t="shared" si="19"/>
        <v>2.0637326708908721E-2</v>
      </c>
      <c r="AB31" s="21">
        <f t="shared" si="20"/>
        <v>4.9932813346944149</v>
      </c>
      <c r="AC31" s="21">
        <f t="shared" si="21"/>
        <v>4.9320508584676332</v>
      </c>
      <c r="AD31" s="21">
        <f t="shared" si="22"/>
        <v>4.9688003469791822</v>
      </c>
      <c r="AE31" s="21">
        <f t="shared" si="23"/>
        <v>4.9404127642389684</v>
      </c>
      <c r="AF31" s="21">
        <f t="shared" si="24"/>
        <v>4.9407644095564205</v>
      </c>
      <c r="AG31" s="17"/>
      <c r="AH31" s="21">
        <f t="shared" si="9"/>
        <v>68.492737346066605</v>
      </c>
      <c r="AI31" s="21">
        <f t="shared" si="9"/>
        <v>75.677884957626219</v>
      </c>
      <c r="AJ31" s="21">
        <f t="shared" si="9"/>
        <v>60.517615592739169</v>
      </c>
      <c r="AK31" s="21">
        <f t="shared" si="9"/>
        <v>68.761546209477402</v>
      </c>
      <c r="AL31" s="21">
        <f t="shared" si="9"/>
        <v>61.795947826385188</v>
      </c>
      <c r="AM31" s="17"/>
      <c r="AN31" s="21">
        <f t="shared" si="25"/>
        <v>68.573873872016506</v>
      </c>
      <c r="AO31" s="21">
        <f t="shared" si="25"/>
        <v>76.684015521600742</v>
      </c>
      <c r="AP31" s="21">
        <f t="shared" si="25"/>
        <v>60.855742930874747</v>
      </c>
      <c r="AQ31" s="21">
        <f t="shared" si="25"/>
        <v>69.010910790071222</v>
      </c>
      <c r="AR31" s="21">
        <f t="shared" si="25"/>
        <v>62.489014084802676</v>
      </c>
    </row>
    <row r="32" spans="1:44" x14ac:dyDescent="0.25">
      <c r="A32">
        <v>20</v>
      </c>
      <c r="B32">
        <v>5</v>
      </c>
      <c r="C32">
        <f t="shared" si="10"/>
        <v>5.6453917827000192E-4</v>
      </c>
      <c r="D32">
        <f t="shared" si="11"/>
        <v>1.1771242440523446E-3</v>
      </c>
      <c r="E32">
        <f t="shared" si="12"/>
        <v>2.1740764099334119E-3</v>
      </c>
      <c r="F32">
        <f t="shared" si="13"/>
        <v>2.4467368215659445E-2</v>
      </c>
      <c r="G32">
        <f t="shared" si="14"/>
        <v>1.8017207817127723E-3</v>
      </c>
      <c r="H32">
        <f t="shared" si="15"/>
        <v>3.0184828829627974E-2</v>
      </c>
      <c r="J32" s="21">
        <f t="shared" si="6"/>
        <v>5.7307060248379393E-4</v>
      </c>
      <c r="K32" s="21">
        <f t="shared" si="7"/>
        <v>1.1945416532392894E-3</v>
      </c>
      <c r="L32" s="21">
        <f t="shared" si="8"/>
        <v>2.2051291970833775E-3</v>
      </c>
      <c r="M32" s="21">
        <f t="shared" si="16"/>
        <v>2.4538164993751388E-2</v>
      </c>
      <c r="N32" s="21">
        <f t="shared" si="17"/>
        <v>1.8278005243630435E-3</v>
      </c>
      <c r="O32" s="20"/>
      <c r="P32" s="21">
        <f t="shared" si="26"/>
        <v>0.9984974378321182</v>
      </c>
      <c r="Q32" s="21">
        <f t="shared" si="26"/>
        <v>0.98594580184554081</v>
      </c>
      <c r="R32" s="21">
        <f t="shared" si="26"/>
        <v>0.99308361188213823</v>
      </c>
      <c r="S32" s="21">
        <f t="shared" si="26"/>
        <v>0.97986671664807856</v>
      </c>
      <c r="T32" s="21">
        <f t="shared" si="26"/>
        <v>0.98740480462249192</v>
      </c>
      <c r="U32" s="17"/>
      <c r="V32" s="21">
        <f t="shared" si="18"/>
        <v>5.7220952827696792E-4</v>
      </c>
      <c r="W32" s="21">
        <f t="shared" si="18"/>
        <v>1.1777533281409625E-3</v>
      </c>
      <c r="X32" s="21">
        <f t="shared" si="18"/>
        <v>2.1898776677062859E-3</v>
      </c>
      <c r="Y32" s="21">
        <f t="shared" si="18"/>
        <v>2.4044131164996041E-2</v>
      </c>
      <c r="Z32" s="21">
        <f t="shared" si="18"/>
        <v>1.8047790196475955E-3</v>
      </c>
      <c r="AA32" s="21">
        <f t="shared" si="19"/>
        <v>2.9788750708767853E-2</v>
      </c>
      <c r="AB32" s="21">
        <f t="shared" si="20"/>
        <v>4.9910300886775412</v>
      </c>
      <c r="AC32" s="21">
        <f t="shared" si="21"/>
        <v>4.9267299243496261</v>
      </c>
      <c r="AD32" s="21">
        <f t="shared" si="22"/>
        <v>4.9598416548774713</v>
      </c>
      <c r="AE32" s="21">
        <f t="shared" si="23"/>
        <v>4.8381065092338993</v>
      </c>
      <c r="AF32" s="21">
        <f t="shared" si="24"/>
        <v>4.9324282513691164</v>
      </c>
      <c r="AG32" s="17"/>
      <c r="AH32" s="21">
        <f t="shared" si="9"/>
        <v>63.499456011372189</v>
      </c>
      <c r="AI32" s="21">
        <f t="shared" si="9"/>
        <v>70.745834099158586</v>
      </c>
      <c r="AJ32" s="21">
        <f t="shared" si="9"/>
        <v>55.54881524575999</v>
      </c>
      <c r="AK32" s="21">
        <f t="shared" si="9"/>
        <v>63.821133445238431</v>
      </c>
      <c r="AL32" s="21">
        <f t="shared" si="9"/>
        <v>56.855183416828766</v>
      </c>
      <c r="AM32" s="17"/>
      <c r="AN32" s="21">
        <f t="shared" si="25"/>
        <v>63.595011469672528</v>
      </c>
      <c r="AO32" s="21">
        <f t="shared" si="25"/>
        <v>71.7542830110267</v>
      </c>
      <c r="AP32" s="21">
        <f t="shared" si="25"/>
        <v>55.935688174816711</v>
      </c>
      <c r="AQ32" s="21">
        <f t="shared" si="25"/>
        <v>65.13246379421615</v>
      </c>
      <c r="AR32" s="21">
        <f t="shared" si="25"/>
        <v>57.580420057370333</v>
      </c>
    </row>
    <row r="33" spans="1:44" x14ac:dyDescent="0.25">
      <c r="A33">
        <v>25</v>
      </c>
      <c r="B33">
        <v>5</v>
      </c>
      <c r="C33">
        <f t="shared" si="10"/>
        <v>1.1628542940560157E-3</v>
      </c>
      <c r="D33">
        <f t="shared" si="11"/>
        <v>1.9897729031625156E-3</v>
      </c>
      <c r="E33">
        <f t="shared" si="12"/>
        <v>3.1009447841493756E-3</v>
      </c>
      <c r="F33">
        <f t="shared" si="13"/>
        <v>2.1797057711916649E-2</v>
      </c>
      <c r="G33">
        <f t="shared" si="14"/>
        <v>2.6099618599923912E-3</v>
      </c>
      <c r="H33">
        <f t="shared" si="15"/>
        <v>3.0660591553276946E-2</v>
      </c>
      <c r="J33" s="21">
        <f t="shared" si="6"/>
        <v>1.1803570034210065E-3</v>
      </c>
      <c r="K33" s="21">
        <f t="shared" si="7"/>
        <v>2.0188742452970088E-3</v>
      </c>
      <c r="L33" s="21">
        <f t="shared" si="8"/>
        <v>3.1445233931896022E-3</v>
      </c>
      <c r="M33" s="21">
        <f t="shared" si="16"/>
        <v>2.189495265221697E-2</v>
      </c>
      <c r="N33" s="21">
        <f t="shared" si="17"/>
        <v>2.6473001823950071E-3</v>
      </c>
      <c r="O33" s="20"/>
      <c r="P33" s="21">
        <f t="shared" si="26"/>
        <v>0.99792522830384123</v>
      </c>
      <c r="Q33" s="21">
        <f t="shared" si="26"/>
        <v>0.98476804851739985</v>
      </c>
      <c r="R33" s="21">
        <f t="shared" si="26"/>
        <v>0.99089373421443194</v>
      </c>
      <c r="S33" s="21">
        <f t="shared" si="26"/>
        <v>0.95582258548308252</v>
      </c>
      <c r="T33" s="21">
        <f t="shared" si="26"/>
        <v>0.98560002560284432</v>
      </c>
      <c r="U33" s="17"/>
      <c r="V33" s="21">
        <f t="shared" si="18"/>
        <v>1.1779080321189239E-3</v>
      </c>
      <c r="W33" s="21">
        <f t="shared" si="18"/>
        <v>1.9881228507431237E-3</v>
      </c>
      <c r="X33" s="21">
        <f t="shared" si="18"/>
        <v>3.1158885274022996E-3</v>
      </c>
      <c r="Y33" s="21">
        <f t="shared" si="18"/>
        <v>2.0927690253071729E-2</v>
      </c>
      <c r="Z33" s="21">
        <f t="shared" si="18"/>
        <v>2.609179127546879E-3</v>
      </c>
      <c r="AA33" s="21">
        <f t="shared" si="19"/>
        <v>2.9818788790882955E-2</v>
      </c>
      <c r="AB33" s="21">
        <f t="shared" si="20"/>
        <v>4.9866946073875278</v>
      </c>
      <c r="AC33" s="21">
        <f t="shared" si="21"/>
        <v>4.9188922756524001</v>
      </c>
      <c r="AD33" s="21">
        <f t="shared" si="22"/>
        <v>4.9467139624535639</v>
      </c>
      <c r="AE33" s="21">
        <f t="shared" si="23"/>
        <v>4.7270288626147741</v>
      </c>
      <c r="AF33" s="21">
        <f t="shared" si="24"/>
        <v>4.9215064990894684</v>
      </c>
      <c r="AG33" s="17"/>
      <c r="AH33" s="21">
        <f t="shared" si="9"/>
        <v>58.508425922694649</v>
      </c>
      <c r="AI33" s="21">
        <f t="shared" si="9"/>
        <v>65.819104174808956</v>
      </c>
      <c r="AJ33" s="21">
        <f t="shared" si="9"/>
        <v>50.588973590882517</v>
      </c>
      <c r="AK33" s="21">
        <f t="shared" si="9"/>
        <v>58.983026936004535</v>
      </c>
      <c r="AL33" s="21">
        <f t="shared" si="9"/>
        <v>51.922755165459648</v>
      </c>
      <c r="AM33" s="17"/>
      <c r="AN33" s="21">
        <f t="shared" si="25"/>
        <v>58.630069932334067</v>
      </c>
      <c r="AO33" s="21">
        <f t="shared" si="25"/>
        <v>66.837164623590041</v>
      </c>
      <c r="AP33" s="21">
        <f t="shared" si="25"/>
        <v>51.05388382639115</v>
      </c>
      <c r="AQ33" s="21">
        <f t="shared" si="25"/>
        <v>61.709178912312382</v>
      </c>
      <c r="AR33" s="21">
        <f t="shared" si="25"/>
        <v>52.681365479572698</v>
      </c>
    </row>
    <row r="34" spans="1:44" x14ac:dyDescent="0.25">
      <c r="A34">
        <v>30</v>
      </c>
      <c r="B34">
        <v>5</v>
      </c>
      <c r="C34">
        <f t="shared" si="10"/>
        <v>2.7591697739878318E-3</v>
      </c>
      <c r="D34">
        <f t="shared" si="11"/>
        <v>2.1022245897050146E-3</v>
      </c>
      <c r="E34">
        <f t="shared" si="12"/>
        <v>5.3606727037477878E-3</v>
      </c>
      <c r="F34">
        <f t="shared" si="13"/>
        <v>1.928791061054351E-2</v>
      </c>
      <c r="G34">
        <f t="shared" si="14"/>
        <v>3.8891154909542775E-3</v>
      </c>
      <c r="H34">
        <f t="shared" si="15"/>
        <v>3.3399093168938424E-2</v>
      </c>
      <c r="J34" s="21">
        <f t="shared" si="6"/>
        <v>2.8023650383925958E-3</v>
      </c>
      <c r="K34" s="21">
        <f t="shared" si="7"/>
        <v>2.1358484053609628E-3</v>
      </c>
      <c r="L34" s="21">
        <f t="shared" si="8"/>
        <v>5.4374016117593182E-3</v>
      </c>
      <c r="M34" s="21">
        <f t="shared" si="16"/>
        <v>1.9426198026639141E-2</v>
      </c>
      <c r="N34" s="21">
        <f t="shared" si="17"/>
        <v>3.9477324133314617E-3</v>
      </c>
      <c r="O34" s="20"/>
      <c r="P34" s="21">
        <f t="shared" si="26"/>
        <v>0.9967473202717223</v>
      </c>
      <c r="Q34" s="21">
        <f t="shared" si="26"/>
        <v>0.98277992566665673</v>
      </c>
      <c r="R34" s="21">
        <f t="shared" si="26"/>
        <v>0.98777784568702964</v>
      </c>
      <c r="S34" s="21">
        <f t="shared" si="26"/>
        <v>0.93489489523001079</v>
      </c>
      <c r="T34" s="21">
        <f t="shared" si="26"/>
        <v>0.98299084647529744</v>
      </c>
      <c r="U34" s="17"/>
      <c r="V34" s="21">
        <f t="shared" si="18"/>
        <v>2.7932498424410035E-3</v>
      </c>
      <c r="W34" s="21">
        <f t="shared" si="18"/>
        <v>2.0990689370559146E-3</v>
      </c>
      <c r="X34" s="21">
        <f t="shared" si="18"/>
        <v>5.3709448501988444E-3</v>
      </c>
      <c r="Y34" s="21">
        <f t="shared" si="18"/>
        <v>1.8161453368832237E-2</v>
      </c>
      <c r="Z34" s="21">
        <f t="shared" si="18"/>
        <v>3.8805848266386667E-3</v>
      </c>
      <c r="AA34" s="21">
        <f t="shared" si="19"/>
        <v>3.2305301825166666E-2</v>
      </c>
      <c r="AB34" s="21">
        <f t="shared" si="20"/>
        <v>4.976471894413721</v>
      </c>
      <c r="AC34" s="21">
        <f t="shared" si="21"/>
        <v>4.9084403527421285</v>
      </c>
      <c r="AD34" s="21">
        <f t="shared" si="22"/>
        <v>4.9249204313153863</v>
      </c>
      <c r="AE34" s="21">
        <f t="shared" si="23"/>
        <v>4.627240020279622</v>
      </c>
      <c r="AF34" s="21">
        <f t="shared" si="24"/>
        <v>4.9048615757469305</v>
      </c>
      <c r="AG34" s="17"/>
      <c r="AH34" s="21">
        <f t="shared" si="9"/>
        <v>53.521731315307122</v>
      </c>
      <c r="AI34" s="21">
        <f t="shared" si="9"/>
        <v>60.900211899156552</v>
      </c>
      <c r="AJ34" s="21">
        <f t="shared" si="9"/>
        <v>45.642259628428953</v>
      </c>
      <c r="AK34" s="21">
        <f t="shared" si="9"/>
        <v>54.255998073389762</v>
      </c>
      <c r="AL34" s="21">
        <f t="shared" si="9"/>
        <v>47.001248666370181</v>
      </c>
      <c r="AM34" s="17"/>
      <c r="AN34" s="21">
        <f t="shared" si="25"/>
        <v>53.696388469563793</v>
      </c>
      <c r="AO34" s="21">
        <f t="shared" si="25"/>
        <v>61.967293295948878</v>
      </c>
      <c r="AP34" s="21">
        <f t="shared" si="25"/>
        <v>46.207008820574799</v>
      </c>
      <c r="AQ34" s="21">
        <f t="shared" si="25"/>
        <v>58.034329153162439</v>
      </c>
      <c r="AR34" s="21">
        <f t="shared" si="25"/>
        <v>47.814533405781134</v>
      </c>
    </row>
    <row r="35" spans="1:44" x14ac:dyDescent="0.25">
      <c r="A35">
        <v>35</v>
      </c>
      <c r="B35">
        <v>5</v>
      </c>
      <c r="C35">
        <f t="shared" si="10"/>
        <v>4.8965263691013693E-3</v>
      </c>
      <c r="D35">
        <f t="shared" si="11"/>
        <v>2.5771191416322997E-3</v>
      </c>
      <c r="E35">
        <f t="shared" si="12"/>
        <v>9.3590116196120357E-3</v>
      </c>
      <c r="F35">
        <f t="shared" si="13"/>
        <v>1.7185315539200649E-2</v>
      </c>
      <c r="G35">
        <f t="shared" si="14"/>
        <v>5.7103534664589371E-3</v>
      </c>
      <c r="H35">
        <f t="shared" si="15"/>
        <v>3.9728326136005292E-2</v>
      </c>
      <c r="J35" s="21">
        <f t="shared" si="6"/>
        <v>4.9839856979719821E-3</v>
      </c>
      <c r="K35" s="21">
        <f t="shared" si="7"/>
        <v>2.6262543846995445E-3</v>
      </c>
      <c r="L35" s="21">
        <f t="shared" si="8"/>
        <v>9.5045395957567003E-3</v>
      </c>
      <c r="M35" s="21">
        <f t="shared" si="16"/>
        <v>1.7383146183430398E-2</v>
      </c>
      <c r="N35" s="21">
        <f t="shared" si="17"/>
        <v>5.8099382613159278E-3</v>
      </c>
      <c r="O35" s="20"/>
      <c r="P35" s="21">
        <f t="shared" si="26"/>
        <v>0.9939540704292813</v>
      </c>
      <c r="Q35" s="21">
        <f t="shared" si="26"/>
        <v>0.98068085672960081</v>
      </c>
      <c r="R35" s="21">
        <f t="shared" si="26"/>
        <v>0.9824069008368308</v>
      </c>
      <c r="S35" s="21">
        <f t="shared" si="26"/>
        <v>0.91673344186117856</v>
      </c>
      <c r="T35" s="21">
        <f t="shared" si="26"/>
        <v>0.97911026164865878</v>
      </c>
      <c r="U35" s="17"/>
      <c r="V35" s="21">
        <f t="shared" si="18"/>
        <v>4.9538528714605512E-3</v>
      </c>
      <c r="W35" s="21">
        <f t="shared" si="18"/>
        <v>2.5755173999769676E-3</v>
      </c>
      <c r="X35" s="21">
        <f t="shared" si="18"/>
        <v>9.3373252881482349E-3</v>
      </c>
      <c r="Y35" s="21">
        <f t="shared" si="18"/>
        <v>1.5935711431112165E-2</v>
      </c>
      <c r="Z35" s="21">
        <f t="shared" si="18"/>
        <v>5.6885701711996139E-3</v>
      </c>
      <c r="AA35" s="21">
        <f t="shared" si="19"/>
        <v>3.8490977161897533E-2</v>
      </c>
      <c r="AB35" s="21">
        <f t="shared" si="20"/>
        <v>4.9567850177394366</v>
      </c>
      <c r="AC35" s="21">
        <f t="shared" si="21"/>
        <v>4.896653183932802</v>
      </c>
      <c r="AD35" s="21">
        <f t="shared" si="22"/>
        <v>4.887558950614169</v>
      </c>
      <c r="AE35" s="21">
        <f t="shared" si="23"/>
        <v>4.541895572699949</v>
      </c>
      <c r="AF35" s="21">
        <f t="shared" si="24"/>
        <v>4.8806400890595159</v>
      </c>
      <c r="AG35" s="17"/>
      <c r="AH35" s="21">
        <f t="shared" si="9"/>
        <v>48.545259420893402</v>
      </c>
      <c r="AI35" s="21">
        <f t="shared" si="9"/>
        <v>55.991771546414427</v>
      </c>
      <c r="AJ35" s="21">
        <f t="shared" si="9"/>
        <v>40.717339197113567</v>
      </c>
      <c r="AK35" s="21">
        <f t="shared" si="9"/>
        <v>49.62875805311014</v>
      </c>
      <c r="AL35" s="21">
        <f t="shared" si="9"/>
        <v>42.096387090623253</v>
      </c>
      <c r="AM35" s="17"/>
      <c r="AN35" s="21">
        <f t="shared" si="25"/>
        <v>48.840545921731646</v>
      </c>
      <c r="AO35" s="21">
        <f t="shared" si="25"/>
        <v>57.094794052712722</v>
      </c>
      <c r="AP35" s="21">
        <f t="shared" si="25"/>
        <v>41.446511788984637</v>
      </c>
      <c r="AQ35" s="21">
        <f t="shared" si="25"/>
        <v>54.136519719791622</v>
      </c>
      <c r="AR35" s="21">
        <f t="shared" si="25"/>
        <v>42.994531606419834</v>
      </c>
    </row>
    <row r="36" spans="1:44" x14ac:dyDescent="0.25">
      <c r="A36">
        <v>40</v>
      </c>
      <c r="B36">
        <v>5</v>
      </c>
      <c r="C36">
        <f t="shared" si="10"/>
        <v>8.30260065621438E-3</v>
      </c>
      <c r="D36">
        <f t="shared" si="11"/>
        <v>3.3268768886061135E-3</v>
      </c>
      <c r="E36">
        <f t="shared" si="12"/>
        <v>1.5058495390532934E-2</v>
      </c>
      <c r="F36">
        <f t="shared" si="13"/>
        <v>1.5116861651736551E-2</v>
      </c>
      <c r="G36">
        <f t="shared" si="14"/>
        <v>1.0214095710632804E-2</v>
      </c>
      <c r="H36">
        <f t="shared" si="15"/>
        <v>5.2018930297722782E-2</v>
      </c>
      <c r="J36" s="21">
        <f t="shared" si="6"/>
        <v>8.4900944480857943E-3</v>
      </c>
      <c r="K36" s="21">
        <f t="shared" si="7"/>
        <v>3.410700454918314E-3</v>
      </c>
      <c r="L36" s="21">
        <f t="shared" si="8"/>
        <v>1.5345336167714274E-2</v>
      </c>
      <c r="M36" s="21">
        <f t="shared" si="16"/>
        <v>1.5404353738427745E-2</v>
      </c>
      <c r="N36" s="21">
        <f t="shared" si="17"/>
        <v>1.0434525608804091E-2</v>
      </c>
      <c r="O36" s="20"/>
      <c r="P36" s="21">
        <f t="shared" si="26"/>
        <v>0.98900021755782075</v>
      </c>
      <c r="Q36" s="21">
        <f t="shared" si="26"/>
        <v>0.97810533932962385</v>
      </c>
      <c r="R36" s="21">
        <f t="shared" si="26"/>
        <v>0.97306957554868256</v>
      </c>
      <c r="S36" s="21">
        <f t="shared" si="26"/>
        <v>0.90079773043006639</v>
      </c>
      <c r="T36" s="21">
        <f t="shared" si="26"/>
        <v>0.97342169147745916</v>
      </c>
      <c r="U36" s="17"/>
      <c r="V36" s="21">
        <f t="shared" si="18"/>
        <v>8.3967052562432531E-3</v>
      </c>
      <c r="W36" s="21">
        <f t="shared" si="18"/>
        <v>3.3360243258095945E-3</v>
      </c>
      <c r="X36" s="21">
        <f t="shared" si="18"/>
        <v>1.4932079751369565E-2</v>
      </c>
      <c r="Y36" s="21">
        <f t="shared" si="18"/>
        <v>1.3876206886317632E-2</v>
      </c>
      <c r="Z36" s="21">
        <f t="shared" si="18"/>
        <v>1.0157193567886913E-2</v>
      </c>
      <c r="AA36" s="21">
        <f t="shared" si="19"/>
        <v>5.0698209787626958E-2</v>
      </c>
      <c r="AB36" s="21">
        <f t="shared" si="20"/>
        <v>4.9234258730377007</v>
      </c>
      <c r="AC36" s="21">
        <f t="shared" si="21"/>
        <v>4.8819548295825541</v>
      </c>
      <c r="AD36" s="21">
        <f t="shared" si="22"/>
        <v>4.8269801111624275</v>
      </c>
      <c r="AE36" s="21">
        <f t="shared" si="23"/>
        <v>4.4683339358811622</v>
      </c>
      <c r="AF36" s="21">
        <f t="shared" si="24"/>
        <v>4.8410096929539739</v>
      </c>
      <c r="AG36" s="17"/>
      <c r="AH36" s="21">
        <f t="shared" si="9"/>
        <v>43.588474403153967</v>
      </c>
      <c r="AI36" s="21">
        <f t="shared" si="9"/>
        <v>51.095118362481628</v>
      </c>
      <c r="AJ36" s="21">
        <f t="shared" si="9"/>
        <v>35.829780246499396</v>
      </c>
      <c r="AK36" s="21">
        <f t="shared" si="9"/>
        <v>45.08686248041019</v>
      </c>
      <c r="AL36" s="21">
        <f t="shared" si="9"/>
        <v>37.215747001563734</v>
      </c>
      <c r="AM36" s="17"/>
      <c r="AN36" s="21">
        <f t="shared" si="25"/>
        <v>44.073270793396581</v>
      </c>
      <c r="AO36" s="21">
        <f t="shared" si="25"/>
        <v>52.23887071049149</v>
      </c>
      <c r="AP36" s="21">
        <f t="shared" si="25"/>
        <v>36.82139607159759</v>
      </c>
      <c r="AQ36" s="21">
        <f t="shared" si="25"/>
        <v>50.052149286482376</v>
      </c>
      <c r="AR36" s="21">
        <f t="shared" si="25"/>
        <v>38.231885859331619</v>
      </c>
    </row>
    <row r="37" spans="1:44" x14ac:dyDescent="0.25">
      <c r="A37">
        <v>45</v>
      </c>
      <c r="B37">
        <v>5</v>
      </c>
      <c r="C37">
        <f t="shared" si="10"/>
        <v>1.1277799772131107E-2</v>
      </c>
      <c r="D37">
        <f t="shared" si="11"/>
        <v>3.8808899215862927E-3</v>
      </c>
      <c r="E37">
        <f t="shared" si="12"/>
        <v>2.2041464554650357E-2</v>
      </c>
      <c r="F37">
        <f t="shared" si="13"/>
        <v>1.3500189727227533E-2</v>
      </c>
      <c r="G37">
        <f t="shared" si="14"/>
        <v>1.5639654683999461E-2</v>
      </c>
      <c r="H37">
        <f t="shared" si="15"/>
        <v>6.6339998659594751E-2</v>
      </c>
      <c r="J37" s="21">
        <f t="shared" si="6"/>
        <v>1.1601476125975729E-2</v>
      </c>
      <c r="K37" s="21">
        <f t="shared" si="7"/>
        <v>4.007559693731344E-3</v>
      </c>
      <c r="L37" s="21">
        <f t="shared" si="8"/>
        <v>2.2548508990868799E-2</v>
      </c>
      <c r="M37" s="21">
        <f t="shared" si="16"/>
        <v>1.3871725024154902E-2</v>
      </c>
      <c r="N37" s="21">
        <f t="shared" si="17"/>
        <v>1.6052336703210268E-2</v>
      </c>
      <c r="O37" s="20"/>
      <c r="P37" s="21">
        <f t="shared" si="26"/>
        <v>0.9806035123015775</v>
      </c>
      <c r="Q37" s="21">
        <f t="shared" si="26"/>
        <v>0.97476931500381425</v>
      </c>
      <c r="R37" s="21">
        <f t="shared" si="26"/>
        <v>0.958137495797313</v>
      </c>
      <c r="S37" s="21">
        <f t="shared" si="26"/>
        <v>0.88692152354374876</v>
      </c>
      <c r="T37" s="21">
        <f t="shared" si="26"/>
        <v>0.96326449790957225</v>
      </c>
      <c r="U37" s="17"/>
      <c r="V37" s="21">
        <f t="shared" si="18"/>
        <v>1.1376448237014669E-2</v>
      </c>
      <c r="W37" s="21">
        <f t="shared" si="18"/>
        <v>3.9064462174953629E-3</v>
      </c>
      <c r="X37" s="21">
        <f t="shared" si="18"/>
        <v>2.1604571938474204E-2</v>
      </c>
      <c r="Y37" s="21">
        <f t="shared" si="18"/>
        <v>1.2303131492603425E-2</v>
      </c>
      <c r="Z37" s="21">
        <f t="shared" si="18"/>
        <v>1.5462646054693274E-2</v>
      </c>
      <c r="AA37" s="21">
        <f t="shared" si="19"/>
        <v>6.4653243940280936E-2</v>
      </c>
      <c r="AB37" s="21">
        <f t="shared" si="20"/>
        <v>4.873524845953785</v>
      </c>
      <c r="AC37" s="21">
        <f t="shared" si="21"/>
        <v>4.8637193626659982</v>
      </c>
      <c r="AD37" s="21">
        <f t="shared" si="22"/>
        <v>4.7346790059047441</v>
      </c>
      <c r="AE37" s="21">
        <f t="shared" si="23"/>
        <v>4.4027125350025509</v>
      </c>
      <c r="AF37" s="21">
        <f t="shared" si="24"/>
        <v>4.776236567096154</v>
      </c>
      <c r="AG37" s="17"/>
      <c r="AH37" s="21">
        <f t="shared" si="9"/>
        <v>38.665048530116266</v>
      </c>
      <c r="AI37" s="21">
        <f t="shared" si="9"/>
        <v>46.213163532899074</v>
      </c>
      <c r="AJ37" s="21">
        <f t="shared" si="9"/>
        <v>31.002800135336969</v>
      </c>
      <c r="AK37" s="21">
        <f t="shared" si="9"/>
        <v>40.618528544529028</v>
      </c>
      <c r="AL37" s="21">
        <f t="shared" si="9"/>
        <v>32.37473730860976</v>
      </c>
      <c r="AM37" s="17"/>
      <c r="AN37" s="21">
        <f t="shared" si="25"/>
        <v>39.429849113394887</v>
      </c>
      <c r="AO37" s="21">
        <f t="shared" si="25"/>
        <v>47.409333492117817</v>
      </c>
      <c r="AP37" s="21">
        <f t="shared" si="25"/>
        <v>32.357360265436668</v>
      </c>
      <c r="AQ37" s="21">
        <f t="shared" si="25"/>
        <v>45.797206930141051</v>
      </c>
      <c r="AR37" s="21">
        <f t="shared" si="25"/>
        <v>33.609395320670252</v>
      </c>
    </row>
    <row r="38" spans="1:44" x14ac:dyDescent="0.25">
      <c r="A38">
        <v>50</v>
      </c>
      <c r="B38">
        <v>5</v>
      </c>
      <c r="C38">
        <f t="shared" si="10"/>
        <v>1.7834195239766808E-2</v>
      </c>
      <c r="D38">
        <f t="shared" si="11"/>
        <v>4.8135728620259943E-3</v>
      </c>
      <c r="E38">
        <f t="shared" si="12"/>
        <v>3.393476653688824E-2</v>
      </c>
      <c r="F38">
        <f t="shared" si="13"/>
        <v>1.5141545286296328E-2</v>
      </c>
      <c r="G38">
        <f t="shared" si="14"/>
        <v>2.6668300224098038E-2</v>
      </c>
      <c r="H38">
        <f t="shared" si="15"/>
        <v>9.8392380149075406E-2</v>
      </c>
      <c r="J38" s="21">
        <f t="shared" si="6"/>
        <v>1.8598603341014042E-2</v>
      </c>
      <c r="K38" s="21">
        <f t="shared" si="7"/>
        <v>5.0543439962941195E-3</v>
      </c>
      <c r="L38" s="21">
        <f t="shared" si="8"/>
        <v>3.5091991413862766E-2</v>
      </c>
      <c r="M38" s="21">
        <f t="shared" si="16"/>
        <v>1.5812871412271279E-2</v>
      </c>
      <c r="N38" s="21">
        <f t="shared" si="17"/>
        <v>2.7682841958585169E-2</v>
      </c>
      <c r="O38" s="20"/>
      <c r="P38" s="21">
        <f t="shared" si="26"/>
        <v>0.96922706406456283</v>
      </c>
      <c r="Q38" s="21">
        <f t="shared" si="26"/>
        <v>0.97086286878631889</v>
      </c>
      <c r="R38" s="21">
        <f t="shared" si="26"/>
        <v>0.9365329238588388</v>
      </c>
      <c r="S38" s="21">
        <f t="shared" si="26"/>
        <v>0.87461839205114533</v>
      </c>
      <c r="T38" s="21">
        <f t="shared" si="26"/>
        <v>0.94780185185487897</v>
      </c>
      <c r="U38" s="17"/>
      <c r="V38" s="21">
        <f t="shared" si="18"/>
        <v>1.8026269711912457E-2</v>
      </c>
      <c r="W38" s="21">
        <f t="shared" si="18"/>
        <v>4.9070749120749824E-3</v>
      </c>
      <c r="X38" s="21">
        <f t="shared" si="18"/>
        <v>3.2864805322854185E-2</v>
      </c>
      <c r="Y38" s="21">
        <f t="shared" si="18"/>
        <v>1.3830228168312253E-2</v>
      </c>
      <c r="Z38" s="21">
        <f t="shared" si="18"/>
        <v>2.6237848872952996E-2</v>
      </c>
      <c r="AA38" s="21">
        <f t="shared" si="19"/>
        <v>9.5866226988106873E-2</v>
      </c>
      <c r="AB38" s="21">
        <f t="shared" si="20"/>
        <v>4.7986625651940598</v>
      </c>
      <c r="AC38" s="21">
        <f t="shared" si="21"/>
        <v>4.8413914059404117</v>
      </c>
      <c r="AD38" s="21">
        <f t="shared" si="22"/>
        <v>4.5961141082688872</v>
      </c>
      <c r="AE38" s="21">
        <f t="shared" si="23"/>
        <v>4.3366696141074721</v>
      </c>
      <c r="AF38" s="21">
        <f t="shared" si="24"/>
        <v>4.6699110490202891</v>
      </c>
      <c r="AG38" s="17"/>
      <c r="AH38" s="21">
        <f t="shared" si="9"/>
        <v>33.791523684162485</v>
      </c>
      <c r="AI38" s="21">
        <f t="shared" si="9"/>
        <v>41.349444170233078</v>
      </c>
      <c r="AJ38" s="21">
        <f t="shared" si="9"/>
        <v>26.268121129432224</v>
      </c>
      <c r="AK38" s="21">
        <f t="shared" si="9"/>
        <v>36.215816009526478</v>
      </c>
      <c r="AL38" s="21">
        <f t="shared" si="9"/>
        <v>27.598500741513607</v>
      </c>
      <c r="AM38" s="17"/>
      <c r="AN38" s="21">
        <f t="shared" si="25"/>
        <v>34.864403747099182</v>
      </c>
      <c r="AO38" s="21">
        <f t="shared" si="25"/>
        <v>42.590406430852845</v>
      </c>
      <c r="AP38" s="21">
        <f t="shared" si="25"/>
        <v>28.048262330381831</v>
      </c>
      <c r="AQ38" s="21">
        <f t="shared" si="25"/>
        <v>41.407562816731478</v>
      </c>
      <c r="AR38" s="21">
        <f t="shared" si="25"/>
        <v>29.1184288018666</v>
      </c>
    </row>
    <row r="39" spans="1:44" x14ac:dyDescent="0.25">
      <c r="A39">
        <v>55</v>
      </c>
      <c r="B39">
        <v>5</v>
      </c>
      <c r="C39">
        <f t="shared" si="10"/>
        <v>2.5831384630044141E-2</v>
      </c>
      <c r="D39">
        <f t="shared" si="11"/>
        <v>5.9018726472617406E-3</v>
      </c>
      <c r="E39">
        <f t="shared" si="12"/>
        <v>5.0443904256849442E-2</v>
      </c>
      <c r="F39">
        <f t="shared" si="13"/>
        <v>1.2830157928829871E-2</v>
      </c>
      <c r="G39">
        <f t="shared" si="14"/>
        <v>4.037223028271799E-2</v>
      </c>
      <c r="H39">
        <f t="shared" si="15"/>
        <v>0.13537954974570318</v>
      </c>
      <c r="J39" s="21">
        <f t="shared" si="6"/>
        <v>2.7374044408141729E-2</v>
      </c>
      <c r="K39" s="21">
        <f t="shared" si="7"/>
        <v>6.321467779947687E-3</v>
      </c>
      <c r="L39" s="21">
        <f t="shared" si="8"/>
        <v>5.2758994699614759E-2</v>
      </c>
      <c r="M39" s="21">
        <f t="shared" si="16"/>
        <v>1.3691350094772847E-2</v>
      </c>
      <c r="N39" s="21">
        <f t="shared" si="17"/>
        <v>4.2452318284721402E-2</v>
      </c>
      <c r="O39" s="20"/>
      <c r="P39" s="21">
        <f t="shared" si="26"/>
        <v>0.95120079435265037</v>
      </c>
      <c r="Q39" s="21">
        <f t="shared" si="26"/>
        <v>0.96595579387424391</v>
      </c>
      <c r="R39" s="21">
        <f t="shared" si="26"/>
        <v>0.90366811853598461</v>
      </c>
      <c r="S39" s="21">
        <f t="shared" si="26"/>
        <v>0.86078816388283308</v>
      </c>
      <c r="T39" s="21">
        <f t="shared" si="26"/>
        <v>0.92156400298192598</v>
      </c>
      <c r="U39" s="17"/>
      <c r="V39" s="21">
        <f t="shared" si="18"/>
        <v>2.603821278566909E-2</v>
      </c>
      <c r="W39" s="21">
        <f t="shared" si="18"/>
        <v>6.1062584278298582E-3</v>
      </c>
      <c r="X39" s="21">
        <f t="shared" si="18"/>
        <v>4.7676621476050896E-2</v>
      </c>
      <c r="Y39" s="21">
        <f t="shared" si="18"/>
        <v>1.1785352109156544E-2</v>
      </c>
      <c r="Z39" s="21">
        <f t="shared" si="18"/>
        <v>3.9122528374330612E-2</v>
      </c>
      <c r="AA39" s="21">
        <f t="shared" si="19"/>
        <v>0.130728973173037</v>
      </c>
      <c r="AB39" s="21">
        <f t="shared" si="20"/>
        <v>4.6884835676967676</v>
      </c>
      <c r="AC39" s="21">
        <f t="shared" si="21"/>
        <v>4.8139446630854845</v>
      </c>
      <c r="AD39" s="21">
        <f t="shared" si="22"/>
        <v>4.3947090372776438</v>
      </c>
      <c r="AE39" s="21">
        <f t="shared" si="23"/>
        <v>4.2733798994683072</v>
      </c>
      <c r="AF39" s="21">
        <f t="shared" si="24"/>
        <v>4.5063703130548562</v>
      </c>
      <c r="AG39" s="17"/>
      <c r="AH39" s="21">
        <f t="shared" si="9"/>
        <v>28.992861118968428</v>
      </c>
      <c r="AI39" s="21">
        <f t="shared" si="9"/>
        <v>36.508052764292664</v>
      </c>
      <c r="AJ39" s="21">
        <f t="shared" si="9"/>
        <v>21.672007021163338</v>
      </c>
      <c r="AK39" s="21">
        <f t="shared" si="9"/>
        <v>31.879146395419006</v>
      </c>
      <c r="AL39" s="21">
        <f t="shared" si="9"/>
        <v>22.928589692493318</v>
      </c>
      <c r="AM39" s="17"/>
      <c r="AN39" s="21">
        <f t="shared" si="25"/>
        <v>30.480274292348359</v>
      </c>
      <c r="AO39" s="21">
        <f t="shared" si="25"/>
        <v>37.794744848381313</v>
      </c>
      <c r="AP39" s="21">
        <f t="shared" si="25"/>
        <v>23.982263595039452</v>
      </c>
      <c r="AQ39" s="21">
        <f t="shared" si="25"/>
        <v>37.034833578123248</v>
      </c>
      <c r="AR39" s="21">
        <f t="shared" si="25"/>
        <v>24.88008387730288</v>
      </c>
    </row>
    <row r="40" spans="1:44" x14ac:dyDescent="0.25">
      <c r="A40">
        <v>60</v>
      </c>
      <c r="B40">
        <v>5</v>
      </c>
      <c r="C40">
        <f t="shared" si="10"/>
        <v>3.4507011329382255E-2</v>
      </c>
      <c r="D40">
        <f t="shared" si="11"/>
        <v>7.4093203385547628E-3</v>
      </c>
      <c r="E40">
        <f t="shared" si="12"/>
        <v>7.6135348213841866E-2</v>
      </c>
      <c r="F40">
        <f t="shared" si="13"/>
        <v>1.3771386919009913E-2</v>
      </c>
      <c r="G40">
        <f t="shared" si="14"/>
        <v>5.951019480401052E-2</v>
      </c>
      <c r="H40">
        <f t="shared" si="15"/>
        <v>0.19133326160479933</v>
      </c>
      <c r="J40" s="21">
        <f t="shared" si="6"/>
        <v>3.7576506226519202E-2</v>
      </c>
      <c r="K40" s="21">
        <f t="shared" si="7"/>
        <v>8.1901752964507191E-3</v>
      </c>
      <c r="L40" s="21">
        <f t="shared" si="8"/>
        <v>8.1033535076916685E-2</v>
      </c>
      <c r="M40" s="21">
        <f t="shared" si="16"/>
        <v>1.5169180614001965E-2</v>
      </c>
      <c r="N40" s="21">
        <f t="shared" si="17"/>
        <v>6.3918496378900791E-2</v>
      </c>
      <c r="O40" s="20"/>
      <c r="P40" s="21">
        <f t="shared" si="26"/>
        <v>0.92516258156698128</v>
      </c>
      <c r="Q40" s="21">
        <f t="shared" si="26"/>
        <v>0.95984953544641405</v>
      </c>
      <c r="R40" s="21">
        <f t="shared" si="26"/>
        <v>0.85599149705993371</v>
      </c>
      <c r="S40" s="21">
        <f t="shared" si="26"/>
        <v>0.84900281177367654</v>
      </c>
      <c r="T40" s="21">
        <f t="shared" si="26"/>
        <v>0.88244147460759537</v>
      </c>
      <c r="U40" s="17"/>
      <c r="V40" s="21">
        <f t="shared" si="18"/>
        <v>3.4764377506794286E-2</v>
      </c>
      <c r="W40" s="21">
        <f t="shared" si="18"/>
        <v>7.8613359535228966E-3</v>
      </c>
      <c r="X40" s="21">
        <f t="shared" si="18"/>
        <v>6.9364017002548572E-2</v>
      </c>
      <c r="Y40" s="21">
        <f t="shared" si="18"/>
        <v>1.2878676993590465E-2</v>
      </c>
      <c r="Z40" s="21">
        <f t="shared" si="18"/>
        <v>5.6404332199297413E-2</v>
      </c>
      <c r="AA40" s="21">
        <f t="shared" si="19"/>
        <v>0.18127273965575363</v>
      </c>
      <c r="AB40" s="21">
        <f t="shared" si="20"/>
        <v>4.5356282645244432</v>
      </c>
      <c r="AC40" s="21">
        <f t="shared" si="21"/>
        <v>4.7788540493359974</v>
      </c>
      <c r="AD40" s="21">
        <f t="shared" si="22"/>
        <v>4.1000155567915808</v>
      </c>
      <c r="AE40" s="21">
        <f t="shared" si="23"/>
        <v>4.2116046042980928</v>
      </c>
      <c r="AF40" s="21">
        <f t="shared" si="24"/>
        <v>4.2658850469855585</v>
      </c>
      <c r="AG40" s="17"/>
      <c r="AH40" s="21">
        <f t="shared" si="9"/>
        <v>24.30437755127166</v>
      </c>
      <c r="AI40" s="21">
        <f t="shared" si="9"/>
        <v>31.694108101207178</v>
      </c>
      <c r="AJ40" s="21">
        <f t="shared" si="9"/>
        <v>17.277297983885695</v>
      </c>
      <c r="AK40" s="21">
        <f t="shared" si="9"/>
        <v>27.6057664959507</v>
      </c>
      <c r="AL40" s="21">
        <f t="shared" si="9"/>
        <v>18.422219379438463</v>
      </c>
      <c r="AM40" s="17"/>
      <c r="AN40" s="21">
        <f t="shared" si="25"/>
        <v>26.270385373894456</v>
      </c>
      <c r="AO40" s="21">
        <f t="shared" si="25"/>
        <v>33.019871272289194</v>
      </c>
      <c r="AP40" s="21">
        <f t="shared" si="25"/>
        <v>20.183959821128919</v>
      </c>
      <c r="AQ40" s="21">
        <f t="shared" si="25"/>
        <v>32.515518338836465</v>
      </c>
      <c r="AR40" s="21">
        <f t="shared" si="25"/>
        <v>20.876420600732153</v>
      </c>
    </row>
    <row r="41" spans="1:44" x14ac:dyDescent="0.25">
      <c r="A41">
        <v>65</v>
      </c>
      <c r="B41">
        <v>5</v>
      </c>
      <c r="C41">
        <f t="shared" si="10"/>
        <v>5.0852297600569724E-2</v>
      </c>
      <c r="D41">
        <f t="shared" si="11"/>
        <v>8.8308380499023433E-3</v>
      </c>
      <c r="E41">
        <f t="shared" si="12"/>
        <v>0.10710306978258918</v>
      </c>
      <c r="F41">
        <f t="shared" si="13"/>
        <v>1.3562834287963224E-2</v>
      </c>
      <c r="G41">
        <f t="shared" si="14"/>
        <v>8.9574689351462261E-2</v>
      </c>
      <c r="H41">
        <f t="shared" si="15"/>
        <v>0.26992372907248674</v>
      </c>
      <c r="J41" s="21">
        <f t="shared" si="6"/>
        <v>5.754797949022572E-2</v>
      </c>
      <c r="K41" s="21">
        <f t="shared" si="7"/>
        <v>1.0239885946077942E-2</v>
      </c>
      <c r="L41" s="21">
        <f t="shared" si="8"/>
        <v>0.11735540850782522</v>
      </c>
      <c r="M41" s="21">
        <f t="shared" si="16"/>
        <v>1.5683703491286449E-2</v>
      </c>
      <c r="N41" s="21">
        <f t="shared" si="17"/>
        <v>9.913752876443982E-2</v>
      </c>
      <c r="O41" s="20"/>
      <c r="P41" s="21">
        <f t="shared" si="26"/>
        <v>0.89039820406018699</v>
      </c>
      <c r="Q41" s="21">
        <f t="shared" si="26"/>
        <v>0.95198819949289115</v>
      </c>
      <c r="R41" s="21">
        <f t="shared" si="26"/>
        <v>0.78662748005738514</v>
      </c>
      <c r="S41" s="21">
        <f t="shared" si="26"/>
        <v>0.83612413478008607</v>
      </c>
      <c r="T41" s="21">
        <f t="shared" si="26"/>
        <v>0.82603714240829795</v>
      </c>
      <c r="U41" s="17"/>
      <c r="V41" s="21">
        <f t="shared" si="18"/>
        <v>5.1240617585389447E-2</v>
      </c>
      <c r="W41" s="21">
        <f t="shared" si="18"/>
        <v>9.7482505848193179E-3</v>
      </c>
      <c r="X41" s="21">
        <f t="shared" si="18"/>
        <v>9.2314989265615544E-2</v>
      </c>
      <c r="Y41" s="21">
        <f t="shared" si="18"/>
        <v>1.3113523011799244E-2</v>
      </c>
      <c r="Z41" s="21">
        <f t="shared" si="18"/>
        <v>8.1891280965998292E-2</v>
      </c>
      <c r="AA41" s="21">
        <f t="shared" si="19"/>
        <v>0.24830866141362185</v>
      </c>
      <c r="AB41" s="21">
        <f t="shared" si="20"/>
        <v>4.3223181941192781</v>
      </c>
      <c r="AC41" s="21">
        <f t="shared" si="21"/>
        <v>4.7352714430518059</v>
      </c>
      <c r="AD41" s="21">
        <f t="shared" si="22"/>
        <v>3.6995191083712751</v>
      </c>
      <c r="AE41" s="21">
        <f t="shared" si="23"/>
        <v>4.1474347430848137</v>
      </c>
      <c r="AF41" s="21">
        <f t="shared" si="24"/>
        <v>3.9229463315870854</v>
      </c>
      <c r="AG41" s="17"/>
      <c r="AH41" s="21">
        <f t="shared" si="9"/>
        <v>19.768749286747216</v>
      </c>
      <c r="AI41" s="21">
        <f t="shared" si="9"/>
        <v>26.91525405187118</v>
      </c>
      <c r="AJ41" s="21">
        <f t="shared" si="9"/>
        <v>13.177282427094115</v>
      </c>
      <c r="AK41" s="21">
        <f t="shared" si="9"/>
        <v>23.394161891652608</v>
      </c>
      <c r="AL41" s="21">
        <f t="shared" si="9"/>
        <v>14.156334332452904</v>
      </c>
      <c r="AM41" s="17"/>
      <c r="AN41" s="21">
        <f t="shared" si="25"/>
        <v>22.202144160446821</v>
      </c>
      <c r="AO41" s="21">
        <f t="shared" si="25"/>
        <v>28.272676138431656</v>
      </c>
      <c r="AP41" s="21">
        <f t="shared" si="25"/>
        <v>16.751617202761363</v>
      </c>
      <c r="AQ41" s="21">
        <f t="shared" si="25"/>
        <v>27.979292689363216</v>
      </c>
      <c r="AR41" s="21">
        <f t="shared" si="25"/>
        <v>17.137648666959866</v>
      </c>
    </row>
    <row r="42" spans="1:44" x14ac:dyDescent="0.25">
      <c r="A42">
        <v>70</v>
      </c>
      <c r="B42">
        <v>5</v>
      </c>
      <c r="C42">
        <f t="shared" si="10"/>
        <v>6.6810283099738216E-2</v>
      </c>
      <c r="D42">
        <f t="shared" si="11"/>
        <v>1.1908409403149404E-2</v>
      </c>
      <c r="E42">
        <f t="shared" si="12"/>
        <v>0.14117624664837122</v>
      </c>
      <c r="F42">
        <f t="shared" si="13"/>
        <v>1.5234551339891135E-2</v>
      </c>
      <c r="G42">
        <f t="shared" si="14"/>
        <v>0.12984272597502902</v>
      </c>
      <c r="H42">
        <f t="shared" si="15"/>
        <v>0.364972216466179</v>
      </c>
      <c r="J42" s="21">
        <f t="shared" si="6"/>
        <v>7.9762210129713518E-2</v>
      </c>
      <c r="K42" s="21">
        <f t="shared" si="7"/>
        <v>1.470683688411123E-2</v>
      </c>
      <c r="L42" s="21">
        <f t="shared" si="8"/>
        <v>0.16108583271563626</v>
      </c>
      <c r="M42" s="21">
        <f t="shared" si="16"/>
        <v>1.8775828109930837E-2</v>
      </c>
      <c r="N42" s="21">
        <f t="shared" si="17"/>
        <v>0.14917267946263324</v>
      </c>
      <c r="O42" s="20"/>
      <c r="P42" s="21">
        <f t="shared" si="26"/>
        <v>0.83915758647479755</v>
      </c>
      <c r="Q42" s="21">
        <f t="shared" si="26"/>
        <v>0.94223994890807183</v>
      </c>
      <c r="R42" s="21">
        <f t="shared" si="26"/>
        <v>0.6943124907917696</v>
      </c>
      <c r="S42" s="21">
        <f t="shared" si="26"/>
        <v>0.82301061176828683</v>
      </c>
      <c r="T42" s="21">
        <f t="shared" si="26"/>
        <v>0.74414586144229966</v>
      </c>
      <c r="U42" s="17"/>
      <c r="V42" s="21">
        <f t="shared" si="18"/>
        <v>6.6933063744346044E-2</v>
      </c>
      <c r="W42" s="21">
        <f t="shared" si="18"/>
        <v>1.3857369234284267E-2</v>
      </c>
      <c r="X42" s="21">
        <f t="shared" si="18"/>
        <v>0.11184390574405978</v>
      </c>
      <c r="Y42" s="21">
        <f t="shared" si="18"/>
        <v>1.5452705779210429E-2</v>
      </c>
      <c r="Z42" s="21">
        <f t="shared" si="18"/>
        <v>0.11100623206237725</v>
      </c>
      <c r="AA42" s="21">
        <f t="shared" si="19"/>
        <v>0.31909327656427777</v>
      </c>
      <c r="AB42" s="21">
        <f t="shared" si="20"/>
        <v>4.0242516752012492</v>
      </c>
      <c r="AC42" s="21">
        <f t="shared" si="21"/>
        <v>4.6756860369684334</v>
      </c>
      <c r="AD42" s="21">
        <f t="shared" si="22"/>
        <v>3.1849285557677289</v>
      </c>
      <c r="AE42" s="21">
        <f t="shared" si="23"/>
        <v>4.0754508179716336</v>
      </c>
      <c r="AF42" s="21">
        <f t="shared" si="24"/>
        <v>3.4362422016524445</v>
      </c>
      <c r="AG42" s="17"/>
      <c r="AH42" s="21">
        <f t="shared" si="9"/>
        <v>15.446431092627936</v>
      </c>
      <c r="AI42" s="21">
        <f t="shared" si="9"/>
        <v>22.179982608819376</v>
      </c>
      <c r="AJ42" s="21">
        <f t="shared" si="9"/>
        <v>9.4777633187228396</v>
      </c>
      <c r="AK42" s="21">
        <f t="shared" si="9"/>
        <v>19.246727148567796</v>
      </c>
      <c r="AL42" s="21">
        <f t="shared" si="9"/>
        <v>10.233388000865819</v>
      </c>
      <c r="AM42" s="17"/>
      <c r="AN42" s="21">
        <f t="shared" si="25"/>
        <v>18.407068400008846</v>
      </c>
      <c r="AO42" s="21">
        <f t="shared" si="25"/>
        <v>23.539633014417362</v>
      </c>
      <c r="AP42" s="21">
        <f t="shared" si="25"/>
        <v>13.650572968829541</v>
      </c>
      <c r="AQ42" s="21">
        <f t="shared" si="25"/>
        <v>23.385758182649756</v>
      </c>
      <c r="AR42" s="21">
        <f t="shared" si="25"/>
        <v>13.75185770842227</v>
      </c>
    </row>
    <row r="43" spans="1:44" x14ac:dyDescent="0.25">
      <c r="A43">
        <v>75</v>
      </c>
      <c r="B43">
        <v>5</v>
      </c>
      <c r="C43">
        <f t="shared" si="10"/>
        <v>8.7362095868796147E-2</v>
      </c>
      <c r="D43">
        <f t="shared" si="11"/>
        <v>1.4075650599366624E-2</v>
      </c>
      <c r="E43">
        <f t="shared" si="12"/>
        <v>0.1940927522730844</v>
      </c>
      <c r="F43">
        <f t="shared" si="13"/>
        <v>1.7972628244645815E-2</v>
      </c>
      <c r="G43">
        <f t="shared" si="14"/>
        <v>0.18245998318269874</v>
      </c>
      <c r="H43">
        <f t="shared" si="15"/>
        <v>0.49596311016859168</v>
      </c>
      <c r="J43" s="21">
        <f t="shared" si="6"/>
        <v>0.1136814851207516</v>
      </c>
      <c r="K43" s="21">
        <f t="shared" si="7"/>
        <v>1.9255795976469092E-2</v>
      </c>
      <c r="L43" s="21">
        <f t="shared" si="8"/>
        <v>0.23517852020516972</v>
      </c>
      <c r="M43" s="21">
        <f t="shared" si="16"/>
        <v>2.4521101002192736E-2</v>
      </c>
      <c r="N43" s="21">
        <f t="shared" si="17"/>
        <v>0.22278925648029757</v>
      </c>
      <c r="O43" s="20"/>
      <c r="P43" s="21">
        <f t="shared" si="26"/>
        <v>0.7722245227304515</v>
      </c>
      <c r="Q43" s="21">
        <f t="shared" si="26"/>
        <v>0.92838257967378757</v>
      </c>
      <c r="R43" s="21">
        <f t="shared" si="26"/>
        <v>0.58246858504770982</v>
      </c>
      <c r="S43" s="21">
        <f t="shared" si="26"/>
        <v>0.8075579059890764</v>
      </c>
      <c r="T43" s="21">
        <f t="shared" si="26"/>
        <v>0.63313962937992241</v>
      </c>
      <c r="U43" s="17"/>
      <c r="V43" s="21">
        <f t="shared" si="18"/>
        <v>8.7787630590661303E-2</v>
      </c>
      <c r="W43" s="21">
        <f t="shared" si="18"/>
        <v>1.787674554230656E-2</v>
      </c>
      <c r="X43" s="21">
        <f t="shared" si="18"/>
        <v>0.13698409989751942</v>
      </c>
      <c r="Y43" s="21">
        <f t="shared" si="18"/>
        <v>1.9802208977877434E-2</v>
      </c>
      <c r="Z43" s="21">
        <f t="shared" si="18"/>
        <v>0.14105670727776409</v>
      </c>
      <c r="AA43" s="21">
        <f t="shared" si="19"/>
        <v>0.40350739228612881</v>
      </c>
      <c r="AB43" s="21">
        <f>P44*B43+V43*J20</f>
        <v>3.6367936127345422</v>
      </c>
      <c r="AC43" s="21">
        <f t="shared" si="21"/>
        <v>4.5962313776332318</v>
      </c>
      <c r="AD43" s="21">
        <f t="shared" si="22"/>
        <v>2.5622992338338966</v>
      </c>
      <c r="AE43" s="21">
        <f t="shared" si="23"/>
        <v>3.9871877569383813</v>
      </c>
      <c r="AF43" s="21">
        <f t="shared" si="24"/>
        <v>2.8052474774435709</v>
      </c>
      <c r="AG43" s="17"/>
      <c r="AH43" s="21">
        <f t="shared" si="9"/>
        <v>11.422179417426687</v>
      </c>
      <c r="AI43" s="21">
        <f t="shared" si="9"/>
        <v>17.504296571850944</v>
      </c>
      <c r="AJ43" s="21">
        <f t="shared" si="9"/>
        <v>6.2928347629551098</v>
      </c>
      <c r="AK43" s="21">
        <f t="shared" si="9"/>
        <v>15.171276330596163</v>
      </c>
      <c r="AL43" s="21">
        <f t="shared" si="9"/>
        <v>6.797145799213375</v>
      </c>
      <c r="AM43" s="17"/>
      <c r="AN43" s="21">
        <f t="shared" si="25"/>
        <v>14.791267411503391</v>
      </c>
      <c r="AO43" s="21">
        <f t="shared" si="25"/>
        <v>18.854615494833556</v>
      </c>
      <c r="AP43" s="21">
        <f t="shared" si="25"/>
        <v>10.803732466429354</v>
      </c>
      <c r="AQ43" s="21">
        <f t="shared" si="25"/>
        <v>18.786611112443719</v>
      </c>
      <c r="AR43" s="21">
        <f t="shared" si="25"/>
        <v>10.73561894375541</v>
      </c>
    </row>
    <row r="44" spans="1:44" x14ac:dyDescent="0.25">
      <c r="A44">
        <v>80</v>
      </c>
      <c r="B44">
        <v>5</v>
      </c>
      <c r="C44">
        <f t="shared" si="10"/>
        <v>0.10846759575384936</v>
      </c>
      <c r="D44">
        <f t="shared" si="11"/>
        <v>1.8230547559549511E-2</v>
      </c>
      <c r="E44">
        <f t="shared" si="12"/>
        <v>0.24598752528981188</v>
      </c>
      <c r="F44">
        <f t="shared" si="13"/>
        <v>1.9479215200614547E-2</v>
      </c>
      <c r="G44">
        <f t="shared" si="14"/>
        <v>0.25697580053118418</v>
      </c>
      <c r="H44">
        <f t="shared" si="15"/>
        <v>0.64914068433500949</v>
      </c>
      <c r="J44" s="21">
        <f t="shared" si="6"/>
        <v>0.16055084192338898</v>
      </c>
      <c r="K44" s="21">
        <f t="shared" si="7"/>
        <v>2.8986072735856072E-2</v>
      </c>
      <c r="L44" s="21">
        <f t="shared" si="8"/>
        <v>0.32759459783289202</v>
      </c>
      <c r="M44" s="21">
        <f t="shared" si="16"/>
        <v>3.0940395020347733E-2</v>
      </c>
      <c r="N44" s="21">
        <f t="shared" si="17"/>
        <v>0.33941079769998761</v>
      </c>
      <c r="O44" s="20"/>
      <c r="P44" s="21">
        <f t="shared" si="26"/>
        <v>0.6844368921397902</v>
      </c>
      <c r="Q44" s="21">
        <f t="shared" si="26"/>
        <v>0.91050583413148101</v>
      </c>
      <c r="R44" s="21">
        <f t="shared" si="26"/>
        <v>0.4454844851501904</v>
      </c>
      <c r="S44" s="21">
        <f t="shared" si="26"/>
        <v>0.78775569701119896</v>
      </c>
      <c r="T44" s="21">
        <f t="shared" si="26"/>
        <v>0.49208292210215832</v>
      </c>
      <c r="U44" s="17"/>
      <c r="V44" s="21">
        <f t="shared" si="18"/>
        <v>0.1098869192764711</v>
      </c>
      <c r="W44" s="21">
        <f t="shared" si="18"/>
        <v>2.639198833455636E-2</v>
      </c>
      <c r="X44" s="21">
        <f t="shared" si="18"/>
        <v>0.14593831075356956</v>
      </c>
      <c r="Y44" s="21">
        <f t="shared" si="18"/>
        <v>2.4373472445055833E-2</v>
      </c>
      <c r="Z44" s="21">
        <f t="shared" si="18"/>
        <v>0.16701825712523444</v>
      </c>
      <c r="AA44" s="21">
        <f t="shared" si="19"/>
        <v>0.47360894793488728</v>
      </c>
      <c r="AB44" s="21">
        <f t="shared" si="20"/>
        <v>3.1373349421857193</v>
      </c>
      <c r="AC44" s="21">
        <f t="shared" si="21"/>
        <v>4.4841157032565144</v>
      </c>
      <c r="AD44" s="21">
        <f t="shared" si="22"/>
        <v>1.8491202781932516</v>
      </c>
      <c r="AE44" s="21">
        <f t="shared" si="23"/>
        <v>3.8755974264169595</v>
      </c>
      <c r="AF44" s="21">
        <f t="shared" si="24"/>
        <v>2.0274689019743173</v>
      </c>
      <c r="AG44" s="17"/>
      <c r="AH44" s="21">
        <f t="shared" si="9"/>
        <v>7.7853858046921438</v>
      </c>
      <c r="AI44" s="21">
        <f t="shared" si="9"/>
        <v>12.908065194217713</v>
      </c>
      <c r="AJ44" s="21">
        <f t="shared" si="9"/>
        <v>3.7305355291212132</v>
      </c>
      <c r="AK44" s="21">
        <f t="shared" si="9"/>
        <v>11.184088573657782</v>
      </c>
      <c r="AL44" s="21">
        <f t="shared" si="9"/>
        <v>3.9918983217698041</v>
      </c>
      <c r="AM44" s="17"/>
      <c r="AN44" s="21">
        <f t="shared" si="25"/>
        <v>11.374877500177252</v>
      </c>
      <c r="AO44" s="21">
        <f t="shared" si="25"/>
        <v>14.176806682991261</v>
      </c>
      <c r="AP44" s="21">
        <f t="shared" si="25"/>
        <v>8.3741087590592578</v>
      </c>
      <c r="AQ44" s="21">
        <f t="shared" si="25"/>
        <v>14.197407414622335</v>
      </c>
      <c r="AR44" s="21">
        <f t="shared" si="25"/>
        <v>8.1122472300330521</v>
      </c>
    </row>
    <row r="45" spans="1:44" x14ac:dyDescent="0.25">
      <c r="A45">
        <v>85</v>
      </c>
      <c r="B45">
        <v>5</v>
      </c>
      <c r="C45">
        <f t="shared" si="10"/>
        <v>0.13279697747301847</v>
      </c>
      <c r="D45">
        <f t="shared" si="11"/>
        <v>2.7842004699879019E-2</v>
      </c>
      <c r="E45">
        <f t="shared" si="12"/>
        <v>0.31189301894134142</v>
      </c>
      <c r="F45">
        <f t="shared" si="13"/>
        <v>2.4870105321802047E-2</v>
      </c>
      <c r="G45">
        <f t="shared" si="14"/>
        <v>0.34161201272211111</v>
      </c>
      <c r="H45">
        <f t="shared" si="15"/>
        <v>0.83901411915815205</v>
      </c>
      <c r="J45" s="21">
        <f t="shared" si="6"/>
        <v>0.25105068212905368</v>
      </c>
      <c r="K45" s="21">
        <f t="shared" si="7"/>
        <v>5.8808720671967407E-2</v>
      </c>
      <c r="L45" s="21">
        <f t="shared" si="8"/>
        <v>0.49285369219793307</v>
      </c>
      <c r="M45" s="21">
        <f t="shared" si="16"/>
        <v>5.2699955993654735E-2</v>
      </c>
      <c r="N45" s="21">
        <f t="shared" si="17"/>
        <v>0.52462467143065938</v>
      </c>
      <c r="O45" s="20"/>
      <c r="P45" s="21">
        <f t="shared" ref="P45:T46" si="27" xml:space="preserve"> P44*(1-J44)</f>
        <v>0.5745499728633191</v>
      </c>
      <c r="Q45" s="21">
        <f t="shared" si="27"/>
        <v>0.88411384579692465</v>
      </c>
      <c r="R45" s="21">
        <f t="shared" si="27"/>
        <v>0.29954617439662085</v>
      </c>
      <c r="S45" s="21">
        <f t="shared" si="27"/>
        <v>0.76338222456614313</v>
      </c>
      <c r="T45" s="21">
        <f t="shared" si="27"/>
        <v>0.32506466497692388</v>
      </c>
      <c r="U45" s="17"/>
      <c r="V45" s="21">
        <f t="shared" si="18"/>
        <v>0.14424116260456554</v>
      </c>
      <c r="W45" s="21">
        <f t="shared" si="18"/>
        <v>5.1993604199690235E-2</v>
      </c>
      <c r="X45" s="21">
        <f t="shared" si="18"/>
        <v>0.14763243803514056</v>
      </c>
      <c r="Y45" s="21">
        <f t="shared" si="18"/>
        <v>4.0230209640974013E-2</v>
      </c>
      <c r="Z45" s="21">
        <f t="shared" si="18"/>
        <v>0.17053694305723607</v>
      </c>
      <c r="AA45" s="21">
        <f t="shared" si="19"/>
        <v>0.55463435753760648</v>
      </c>
      <c r="AB45" s="21">
        <f t="shared" si="20"/>
        <v>2.5102353323198976</v>
      </c>
      <c r="AC45" s="21">
        <f t="shared" si="21"/>
        <v>4.2898961482015396</v>
      </c>
      <c r="AD45" s="21">
        <f>R46*B45+X45*J22</f>
        <v>1.1266932068988209</v>
      </c>
      <c r="AE45" s="21">
        <f t="shared" si="23"/>
        <v>3.7158024284969868</v>
      </c>
      <c r="AF45" s="21">
        <f t="shared" si="24"/>
        <v>1.1967208442596844</v>
      </c>
      <c r="AG45" s="17"/>
      <c r="AH45" s="21">
        <f>AH46+AB45</f>
        <v>4.6480508625064241</v>
      </c>
      <c r="AI45" s="21">
        <f>AI46+AC45</f>
        <v>8.4239494909611992</v>
      </c>
      <c r="AJ45" s="21">
        <f>AJ46+AD45</f>
        <v>1.8814152509279616</v>
      </c>
      <c r="AK45" s="21">
        <f>AK46+AE45</f>
        <v>7.3084911472408223</v>
      </c>
      <c r="AL45" s="21">
        <f>AL46+AF45</f>
        <v>1.9644294197954868</v>
      </c>
      <c r="AM45" s="17"/>
      <c r="AN45" s="21">
        <f t="shared" si="25"/>
        <v>8.0898983239742641</v>
      </c>
      <c r="AO45" s="21">
        <f t="shared" si="25"/>
        <v>9.5281275494198372</v>
      </c>
      <c r="AP45" s="21">
        <f t="shared" si="25"/>
        <v>6.2808855920717965</v>
      </c>
      <c r="AQ45" s="21">
        <f t="shared" si="25"/>
        <v>9.5738293505517422</v>
      </c>
      <c r="AR45" s="21">
        <f t="shared" si="25"/>
        <v>6.0431958051636903</v>
      </c>
    </row>
    <row r="46" spans="1:44" x14ac:dyDescent="0.25">
      <c r="A46">
        <v>90</v>
      </c>
      <c r="B46" s="1" t="s">
        <v>2</v>
      </c>
      <c r="C46">
        <f t="shared" si="10"/>
        <v>0.11913568230484718</v>
      </c>
      <c r="D46">
        <f t="shared" si="11"/>
        <v>2.8421257543313219E-2</v>
      </c>
      <c r="E46">
        <f t="shared" si="12"/>
        <v>0.33755109986373372</v>
      </c>
      <c r="F46">
        <f t="shared" si="13"/>
        <v>7.922912205567452E-2</v>
      </c>
      <c r="G46">
        <f t="shared" si="14"/>
        <v>0.4356628382324314</v>
      </c>
      <c r="H46">
        <f t="shared" si="15"/>
        <v>1</v>
      </c>
      <c r="J46" s="21">
        <f t="shared" si="6"/>
        <v>1</v>
      </c>
      <c r="K46" s="21">
        <f t="shared" si="7"/>
        <v>1</v>
      </c>
      <c r="L46" s="21">
        <f t="shared" si="8"/>
        <v>1</v>
      </c>
      <c r="M46" s="21">
        <f t="shared" si="16"/>
        <v>1</v>
      </c>
      <c r="N46" s="21">
        <f t="shared" si="17"/>
        <v>1</v>
      </c>
      <c r="O46" s="17"/>
      <c r="P46" s="21">
        <f t="shared" si="27"/>
        <v>0.43030881025875356</v>
      </c>
      <c r="Q46" s="21">
        <f t="shared" si="27"/>
        <v>0.83212024159723441</v>
      </c>
      <c r="R46" s="21">
        <f t="shared" si="27"/>
        <v>0.15191373636148028</v>
      </c>
      <c r="S46" s="21">
        <f t="shared" si="27"/>
        <v>0.72315201492516912</v>
      </c>
      <c r="T46" s="21">
        <f t="shared" si="27"/>
        <v>0.1545277219196878</v>
      </c>
      <c r="U46" s="17"/>
      <c r="V46" s="21">
        <f t="shared" si="18"/>
        <v>0.43030881025875356</v>
      </c>
      <c r="W46" s="21">
        <f t="shared" si="18"/>
        <v>0.83212024159723441</v>
      </c>
      <c r="X46" s="21">
        <f t="shared" si="18"/>
        <v>0.15191373636148028</v>
      </c>
      <c r="Y46" s="21">
        <f t="shared" si="18"/>
        <v>0.72315201492516912</v>
      </c>
      <c r="Z46" s="21">
        <f t="shared" si="18"/>
        <v>0.1545277219196878</v>
      </c>
      <c r="AA46" s="21">
        <f t="shared" si="19"/>
        <v>2.292022525062325</v>
      </c>
      <c r="AB46" s="21">
        <f>V46*J23</f>
        <v>2.1378155301865265</v>
      </c>
      <c r="AC46" s="21">
        <f>W46*J23</f>
        <v>4.1340533427596595</v>
      </c>
      <c r="AD46" s="21">
        <f>X46*J23</f>
        <v>0.75472204402914078</v>
      </c>
      <c r="AE46" s="21">
        <f>Y46*J23</f>
        <v>3.592688718743835</v>
      </c>
      <c r="AF46" s="21">
        <f>Z46*J23</f>
        <v>0.7677085755358023</v>
      </c>
      <c r="AG46" s="17"/>
      <c r="AH46" s="21">
        <f>AB46</f>
        <v>2.1378155301865265</v>
      </c>
      <c r="AI46" s="21">
        <f t="shared" ref="AI46:AL46" si="28">AC46</f>
        <v>4.1340533427596595</v>
      </c>
      <c r="AJ46" s="21">
        <f t="shared" si="28"/>
        <v>0.75472204402914078</v>
      </c>
      <c r="AK46" s="21">
        <f t="shared" si="28"/>
        <v>3.592688718743835</v>
      </c>
      <c r="AL46" s="21">
        <f t="shared" si="28"/>
        <v>0.7677085755358023</v>
      </c>
      <c r="AM46" s="17"/>
      <c r="AN46" s="21">
        <f t="shared" si="25"/>
        <v>4.9680961189268098</v>
      </c>
      <c r="AO46" s="21">
        <f t="shared" si="25"/>
        <v>4.9680961189268098</v>
      </c>
      <c r="AP46" s="21">
        <f t="shared" si="25"/>
        <v>4.9680961189268098</v>
      </c>
      <c r="AQ46" s="21">
        <f t="shared" si="25"/>
        <v>4.9680961189268098</v>
      </c>
      <c r="AR46" s="21">
        <f t="shared" si="25"/>
        <v>4.9680961189268098</v>
      </c>
    </row>
    <row r="50" spans="1:15" x14ac:dyDescent="0.25">
      <c r="A50" s="23" t="s">
        <v>0</v>
      </c>
      <c r="B50" s="23" t="s">
        <v>1</v>
      </c>
      <c r="C50" s="23" t="s">
        <v>25</v>
      </c>
      <c r="D50" s="23"/>
      <c r="E50" s="23"/>
      <c r="F50" s="23"/>
      <c r="G50" s="23" t="s">
        <v>16</v>
      </c>
      <c r="H50" s="23"/>
      <c r="I50" s="23"/>
      <c r="J50" s="23"/>
      <c r="K50" s="23" t="s">
        <v>17</v>
      </c>
      <c r="L50" s="23"/>
      <c r="M50" s="23"/>
      <c r="N50" s="23"/>
      <c r="O50" s="23"/>
    </row>
    <row r="51" spans="1:15" x14ac:dyDescent="0.25">
      <c r="A51" s="23"/>
      <c r="B51" s="23"/>
      <c r="C51" s="3" t="s">
        <v>21</v>
      </c>
      <c r="D51" s="3" t="s">
        <v>22</v>
      </c>
      <c r="E51" s="3" t="s">
        <v>12</v>
      </c>
      <c r="F51" s="3" t="s">
        <v>11</v>
      </c>
      <c r="G51" s="3" t="s">
        <v>4</v>
      </c>
      <c r="H51" s="3" t="s">
        <v>5</v>
      </c>
      <c r="I51" s="3" t="s">
        <v>6</v>
      </c>
      <c r="J51" s="3" t="s">
        <v>7</v>
      </c>
      <c r="K51" s="3" t="s">
        <v>13</v>
      </c>
      <c r="L51" s="3" t="s">
        <v>10</v>
      </c>
      <c r="M51" s="3" t="s">
        <v>14</v>
      </c>
      <c r="N51" s="3" t="s">
        <v>15</v>
      </c>
      <c r="O51" s="3" t="s">
        <v>18</v>
      </c>
    </row>
    <row r="52" spans="1:15" x14ac:dyDescent="0.25">
      <c r="A52" s="17">
        <v>0</v>
      </c>
      <c r="B52" s="17">
        <v>1</v>
      </c>
      <c r="C52" s="17">
        <f>(AA27-V27)/AA27</f>
        <v>0.92084236538071629</v>
      </c>
      <c r="D52" s="17">
        <f>(1-K4)^C52</f>
        <v>0.99816881658707257</v>
      </c>
      <c r="E52" s="17">
        <v>1</v>
      </c>
      <c r="F52" s="17">
        <f>1-D52</f>
        <v>1.8311834129274285E-3</v>
      </c>
      <c r="G52" s="17">
        <f>F52*W27/(AA27-V27)</f>
        <v>2.4326349518340008E-4</v>
      </c>
      <c r="H52" s="17">
        <f>F52*X27/(AA27-V27)</f>
        <v>6.0089637007356106E-4</v>
      </c>
      <c r="I52" s="17">
        <f>F52*Y27/(AA27-V27)</f>
        <v>2.8622308434368156E-5</v>
      </c>
      <c r="J52" s="17">
        <f>F52*Z27/(AA27-V27)</f>
        <v>9.5840123923609914E-4</v>
      </c>
      <c r="K52" s="17">
        <f>E52-E53</f>
        <v>1.8311834129274285E-3</v>
      </c>
      <c r="L52" s="17">
        <f>B52+C52*K4/F52*(J4-B52)</f>
        <v>0.51393927460146738</v>
      </c>
      <c r="M52" s="17">
        <f>E53*B52+K52*L52</f>
        <v>0.99910993366197476</v>
      </c>
      <c r="N52" s="17">
        <f>SUM(M52:$M$71)</f>
        <v>61.155676126142133</v>
      </c>
      <c r="O52" s="17">
        <f>N52/E52</f>
        <v>61.155676126142133</v>
      </c>
    </row>
    <row r="53" spans="1:15" x14ac:dyDescent="0.25">
      <c r="A53" s="17">
        <v>1</v>
      </c>
      <c r="B53" s="17">
        <v>4</v>
      </c>
      <c r="C53" s="17">
        <f t="shared" ref="C53:C71" si="29">(AA28-V28)/AA28</f>
        <v>0.97170764706926505</v>
      </c>
      <c r="D53" s="17">
        <f t="shared" ref="D53:D71" si="30">(1-K5)^C53</f>
        <v>0.98003797124169845</v>
      </c>
      <c r="E53" s="17">
        <f>E52*D52</f>
        <v>0.99816881658707257</v>
      </c>
      <c r="F53" s="17">
        <f t="shared" ref="F53:F71" si="31">1-D53</f>
        <v>1.9962028758301553E-2</v>
      </c>
      <c r="G53" s="17">
        <f t="shared" ref="G53:G71" si="32">F53*W28/(AA28-V28)</f>
        <v>8.9208030713583061E-3</v>
      </c>
      <c r="H53" s="17">
        <f t="shared" ref="H53:H71" si="33">F53*X28/(AA28-V28)</f>
        <v>2.8872650130083591E-3</v>
      </c>
      <c r="I53" s="17">
        <f t="shared" ref="I53:I71" si="34">F53*Y28/(AA28-V28)</f>
        <v>1.6154328067129993E-3</v>
      </c>
      <c r="J53" s="17">
        <f t="shared" ref="J53:J71" si="35">F53*Z28/(AA28-V28)</f>
        <v>6.5385278672218895E-3</v>
      </c>
      <c r="K53" s="17">
        <f t="shared" ref="K53:K71" si="36">E53-E54</f>
        <v>1.9925474622350947E-2</v>
      </c>
      <c r="L53" s="17">
        <f t="shared" ref="L53:L70" si="37">B53+C53*K5/F53*(J5-B53)</f>
        <v>1.8920053349643222</v>
      </c>
      <c r="M53" s="17">
        <f t="shared" ref="M53:M70" si="38">E54*B53+K53*L53</f>
        <v>3.9506724721460706</v>
      </c>
      <c r="N53" s="17">
        <f>SUM(M53:$M$71)</f>
        <v>60.156566192480163</v>
      </c>
      <c r="O53" s="17">
        <f t="shared" ref="O53:O71" si="39">N53/E53</f>
        <v>60.266925987696958</v>
      </c>
    </row>
    <row r="54" spans="1:15" x14ac:dyDescent="0.25">
      <c r="A54" s="17">
        <v>5</v>
      </c>
      <c r="B54" s="17">
        <v>5</v>
      </c>
      <c r="C54" s="17">
        <f t="shared" si="29"/>
        <v>0.95260720104427743</v>
      </c>
      <c r="D54" s="17">
        <f t="shared" si="30"/>
        <v>0.99300802873014071</v>
      </c>
      <c r="E54" s="17">
        <f t="shared" ref="E54:E71" si="40">E53*D53</f>
        <v>0.97824334196472162</v>
      </c>
      <c r="F54" s="17">
        <f t="shared" si="31"/>
        <v>6.9919712698592873E-3</v>
      </c>
      <c r="G54" s="17">
        <f t="shared" si="32"/>
        <v>2.6045078095501442E-3</v>
      </c>
      <c r="H54" s="17">
        <f t="shared" si="33"/>
        <v>1.2759718374664919E-3</v>
      </c>
      <c r="I54" s="17">
        <f t="shared" si="34"/>
        <v>7.7831659906492791E-4</v>
      </c>
      <c r="J54" s="17">
        <f t="shared" si="35"/>
        <v>2.3331750237777235E-3</v>
      </c>
      <c r="K54" s="17">
        <f t="shared" si="36"/>
        <v>6.8398493419484785E-3</v>
      </c>
      <c r="L54" s="17">
        <f t="shared" si="37"/>
        <v>2.3540351821251124</v>
      </c>
      <c r="M54" s="17">
        <f t="shared" si="38"/>
        <v>4.8731187091052472</v>
      </c>
      <c r="N54" s="17">
        <f>SUM(M54:$M$71)</f>
        <v>56.205893720334089</v>
      </c>
      <c r="O54" s="17">
        <f t="shared" si="39"/>
        <v>57.455943024819526</v>
      </c>
    </row>
    <row r="55" spans="1:15" x14ac:dyDescent="0.25">
      <c r="A55" s="17">
        <v>10</v>
      </c>
      <c r="B55" s="17">
        <v>5</v>
      </c>
      <c r="C55" s="17">
        <f t="shared" si="29"/>
        <v>0.97944970610412174</v>
      </c>
      <c r="D55" s="17">
        <f t="shared" si="30"/>
        <v>0.99547663116477447</v>
      </c>
      <c r="E55" s="17">
        <f t="shared" si="40"/>
        <v>0.97140349262277315</v>
      </c>
      <c r="F55" s="17">
        <f t="shared" si="31"/>
        <v>4.5233688352255275E-3</v>
      </c>
      <c r="G55" s="17">
        <f t="shared" si="32"/>
        <v>1.3136235656318464E-3</v>
      </c>
      <c r="H55" s="17">
        <f t="shared" si="33"/>
        <v>7.8319825846388477E-4</v>
      </c>
      <c r="I55" s="17">
        <f t="shared" si="34"/>
        <v>1.1908634129907522E-3</v>
      </c>
      <c r="J55" s="17">
        <f t="shared" si="35"/>
        <v>1.2356835981390442E-3</v>
      </c>
      <c r="K55" s="17">
        <f t="shared" si="36"/>
        <v>4.3940162849590569E-3</v>
      </c>
      <c r="L55" s="17">
        <f>(-(5/24)*K54+(B56/2)*K55+(5/24)*K56)/K55</f>
        <v>3.1084154306313394</v>
      </c>
      <c r="M55" s="17">
        <f t="shared" si="38"/>
        <v>4.8487058097116833</v>
      </c>
      <c r="N55" s="17">
        <f>SUM(M55:$M$71)</f>
        <v>51.33277501122884</v>
      </c>
      <c r="O55" s="17">
        <f t="shared" si="39"/>
        <v>52.843926752446819</v>
      </c>
    </row>
    <row r="56" spans="1:15" x14ac:dyDescent="0.25">
      <c r="A56" s="17">
        <v>15</v>
      </c>
      <c r="B56" s="17">
        <v>5</v>
      </c>
      <c r="C56" s="17">
        <f t="shared" si="29"/>
        <v>0.98452496476071316</v>
      </c>
      <c r="D56" s="17">
        <f t="shared" si="30"/>
        <v>0.9796567573407049</v>
      </c>
      <c r="E56" s="17">
        <f t="shared" si="40"/>
        <v>0.96700947633781409</v>
      </c>
      <c r="F56" s="17">
        <f t="shared" si="31"/>
        <v>2.0343242659295102E-2</v>
      </c>
      <c r="G56" s="17">
        <f t="shared" si="32"/>
        <v>9.3488676664643991E-4</v>
      </c>
      <c r="H56" s="17">
        <f t="shared" si="33"/>
        <v>1.3618695970421027E-3</v>
      </c>
      <c r="I56" s="17">
        <f t="shared" si="34"/>
        <v>1.6540429085488244E-2</v>
      </c>
      <c r="J56" s="17">
        <f t="shared" si="35"/>
        <v>1.5060572101183156E-3</v>
      </c>
      <c r="K56" s="17">
        <f t="shared" si="36"/>
        <v>1.9672108430977997E-2</v>
      </c>
      <c r="L56" s="17">
        <f t="shared" ref="L56:L69" si="41">(-(5/24)*K55+(B57/2)*K56+(5/24)*K57)/K56</f>
        <v>2.7505676639237513</v>
      </c>
      <c r="M56" s="17">
        <f t="shared" si="38"/>
        <v>4.7907963048656308</v>
      </c>
      <c r="N56" s="17">
        <f>SUM(M56:$M$71)</f>
        <v>46.484069201517158</v>
      </c>
      <c r="O56" s="17">
        <f t="shared" si="39"/>
        <v>48.06992107001696</v>
      </c>
    </row>
    <row r="57" spans="1:15" x14ac:dyDescent="0.25">
      <c r="A57" s="17">
        <v>20</v>
      </c>
      <c r="B57" s="17">
        <v>5</v>
      </c>
      <c r="C57" s="17">
        <f t="shared" si="29"/>
        <v>0.98079108674710058</v>
      </c>
      <c r="D57" s="17">
        <f t="shared" si="30"/>
        <v>0.97038631679211718</v>
      </c>
      <c r="E57" s="17">
        <f t="shared" si="40"/>
        <v>0.94733736790683609</v>
      </c>
      <c r="F57" s="17">
        <f t="shared" si="31"/>
        <v>2.9613683207882824E-2</v>
      </c>
      <c r="G57" s="17">
        <f t="shared" si="32"/>
        <v>1.193762592948045E-3</v>
      </c>
      <c r="H57" s="17">
        <f t="shared" si="33"/>
        <v>2.2196447935039806E-3</v>
      </c>
      <c r="I57" s="17">
        <f t="shared" si="34"/>
        <v>2.4370964342775501E-2</v>
      </c>
      <c r="J57" s="17">
        <f t="shared" si="35"/>
        <v>1.8293114786552991E-3</v>
      </c>
      <c r="K57" s="17">
        <f t="shared" si="36"/>
        <v>2.8054148704182547E-2</v>
      </c>
      <c r="L57" s="17">
        <f t="shared" si="41"/>
        <v>2.5550782340363898</v>
      </c>
      <c r="M57" s="17">
        <f t="shared" si="38"/>
        <v>4.6680966407417452</v>
      </c>
      <c r="N57" s="17">
        <f>SUM(M57:$M$71)</f>
        <v>41.693272896651521</v>
      </c>
      <c r="O57" s="17">
        <f t="shared" si="39"/>
        <v>44.01100844229736</v>
      </c>
    </row>
    <row r="58" spans="1:15" x14ac:dyDescent="0.25">
      <c r="A58" s="17">
        <v>25</v>
      </c>
      <c r="B58" s="17">
        <v>5</v>
      </c>
      <c r="C58" s="17">
        <f t="shared" si="29"/>
        <v>0.9604977908264648</v>
      </c>
      <c r="D58" s="17">
        <f t="shared" si="30"/>
        <v>0.97053254306004533</v>
      </c>
      <c r="E58" s="17">
        <f t="shared" si="40"/>
        <v>0.91928321920265355</v>
      </c>
      <c r="F58" s="17">
        <f t="shared" si="31"/>
        <v>2.9467456939954673E-2</v>
      </c>
      <c r="G58" s="17">
        <f t="shared" si="32"/>
        <v>2.0455001013782058E-3</v>
      </c>
      <c r="H58" s="17">
        <f t="shared" si="33"/>
        <v>3.2058131097393084E-3</v>
      </c>
      <c r="I58" s="17">
        <f t="shared" si="34"/>
        <v>2.1531663658646255E-2</v>
      </c>
      <c r="J58" s="17">
        <f t="shared" si="35"/>
        <v>2.6844800701909029E-3</v>
      </c>
      <c r="K58" s="17">
        <f t="shared" si="36"/>
        <v>2.7088938677477081E-2</v>
      </c>
      <c r="L58" s="17">
        <f t="shared" si="41"/>
        <v>2.4939060424803254</v>
      </c>
      <c r="M58" s="17">
        <f t="shared" si="38"/>
        <v>4.5285286704780221</v>
      </c>
      <c r="N58" s="17">
        <f>SUM(M58:$M$71)</f>
        <v>37.02517625590977</v>
      </c>
      <c r="O58" s="17">
        <f t="shared" si="39"/>
        <v>40.276136322844884</v>
      </c>
    </row>
    <row r="59" spans="1:15" x14ac:dyDescent="0.25">
      <c r="A59" s="17">
        <v>30</v>
      </c>
      <c r="B59" s="17">
        <v>5</v>
      </c>
      <c r="C59" s="17">
        <f t="shared" si="29"/>
        <v>0.91353586920320951</v>
      </c>
      <c r="D59" s="17">
        <f t="shared" si="30"/>
        <v>0.96944413244985383</v>
      </c>
      <c r="E59" s="17">
        <f t="shared" si="40"/>
        <v>0.89219428052517646</v>
      </c>
      <c r="F59" s="17">
        <f t="shared" si="31"/>
        <v>3.0555867550146165E-2</v>
      </c>
      <c r="G59" s="17">
        <f t="shared" si="32"/>
        <v>2.1733111766287596E-3</v>
      </c>
      <c r="H59" s="17">
        <f t="shared" si="33"/>
        <v>5.5609104903270217E-3</v>
      </c>
      <c r="I59" s="17">
        <f t="shared" si="34"/>
        <v>1.8803808152039615E-2</v>
      </c>
      <c r="J59" s="17">
        <f t="shared" si="35"/>
        <v>4.0178377311507691E-3</v>
      </c>
      <c r="K59" s="17">
        <f t="shared" si="36"/>
        <v>2.7261770264725205E-2</v>
      </c>
      <c r="L59" s="17">
        <f t="shared" si="41"/>
        <v>2.5223802861683176</v>
      </c>
      <c r="M59" s="17">
        <f t="shared" si="38"/>
        <v>4.3934271031840488</v>
      </c>
      <c r="N59" s="17">
        <f>SUM(M59:$M$71)</f>
        <v>32.496647585431752</v>
      </c>
      <c r="O59" s="17">
        <f t="shared" si="39"/>
        <v>36.423286155009983</v>
      </c>
    </row>
    <row r="60" spans="1:15" x14ac:dyDescent="0.25">
      <c r="A60" s="17">
        <v>35</v>
      </c>
      <c r="B60" s="17">
        <v>5</v>
      </c>
      <c r="C60" s="17">
        <f t="shared" si="29"/>
        <v>0.87129833439603077</v>
      </c>
      <c r="D60" s="17">
        <f t="shared" si="30"/>
        <v>0.9652949285900474</v>
      </c>
      <c r="E60" s="17">
        <f t="shared" si="40"/>
        <v>0.86493251026045126</v>
      </c>
      <c r="F60" s="17">
        <f t="shared" si="31"/>
        <v>3.4705071409952604E-2</v>
      </c>
      <c r="G60" s="17">
        <f t="shared" si="32"/>
        <v>2.6652110810008712E-3</v>
      </c>
      <c r="H60" s="17">
        <f t="shared" si="33"/>
        <v>9.6625023092854583E-3</v>
      </c>
      <c r="I60" s="17">
        <f t="shared" si="34"/>
        <v>1.6490680548386979E-2</v>
      </c>
      <c r="J60" s="17">
        <f t="shared" si="35"/>
        <v>5.8866774712792924E-3</v>
      </c>
      <c r="K60" s="17">
        <f t="shared" si="36"/>
        <v>3.0017544533378571E-2</v>
      </c>
      <c r="L60" s="17">
        <f t="shared" si="41"/>
        <v>2.5634059784963159</v>
      </c>
      <c r="M60" s="17">
        <f t="shared" si="38"/>
        <v>4.2515219817520054</v>
      </c>
      <c r="N60" s="17">
        <f>SUM(M60:$M$71)</f>
        <v>28.103220482247707</v>
      </c>
      <c r="O60" s="17">
        <f t="shared" si="39"/>
        <v>32.49180733625699</v>
      </c>
    </row>
    <row r="61" spans="1:15" x14ac:dyDescent="0.25">
      <c r="A61" s="17">
        <v>40</v>
      </c>
      <c r="B61" s="17">
        <v>5</v>
      </c>
      <c r="C61" s="17">
        <f t="shared" si="29"/>
        <v>0.83437866363690627</v>
      </c>
      <c r="D61" s="17">
        <f t="shared" si="30"/>
        <v>0.95640565528446608</v>
      </c>
      <c r="E61" s="17">
        <f t="shared" si="40"/>
        <v>0.83491496572707269</v>
      </c>
      <c r="F61" s="17">
        <f t="shared" si="31"/>
        <v>4.3594344715533917E-2</v>
      </c>
      <c r="G61" s="17">
        <f t="shared" si="32"/>
        <v>3.437981604906121E-3</v>
      </c>
      <c r="H61" s="17">
        <f t="shared" si="33"/>
        <v>1.5388441598291202E-2</v>
      </c>
      <c r="I61" s="17">
        <f t="shared" si="34"/>
        <v>1.430029860752116E-2</v>
      </c>
      <c r="J61" s="17">
        <f t="shared" si="35"/>
        <v>1.0467622904815434E-2</v>
      </c>
      <c r="K61" s="17">
        <f t="shared" si="36"/>
        <v>3.639757082406414E-2</v>
      </c>
      <c r="L61" s="17">
        <f t="shared" si="41"/>
        <v>2.5795409180215558</v>
      </c>
      <c r="M61" s="17">
        <f t="shared" si="38"/>
        <v>4.086475997772304</v>
      </c>
      <c r="N61" s="17">
        <f>SUM(M61:$M$71)</f>
        <v>23.851698500495694</v>
      </c>
      <c r="O61" s="17">
        <f t="shared" si="39"/>
        <v>28.567817657603985</v>
      </c>
    </row>
    <row r="62" spans="1:15" x14ac:dyDescent="0.25">
      <c r="A62" s="17">
        <v>45</v>
      </c>
      <c r="B62" s="17">
        <v>5</v>
      </c>
      <c r="C62" s="17">
        <f t="shared" si="29"/>
        <v>0.82403901886929454</v>
      </c>
      <c r="D62" s="17">
        <f t="shared" si="30"/>
        <v>0.94500557337915514</v>
      </c>
      <c r="E62" s="17">
        <f t="shared" si="40"/>
        <v>0.79851739490300855</v>
      </c>
      <c r="F62" s="17">
        <f t="shared" si="31"/>
        <v>5.4994426620844861E-2</v>
      </c>
      <c r="G62" s="17">
        <f t="shared" si="32"/>
        <v>4.0323890921081587E-3</v>
      </c>
      <c r="H62" s="17">
        <f t="shared" si="33"/>
        <v>2.2301098075842844E-2</v>
      </c>
      <c r="I62" s="17">
        <f t="shared" si="34"/>
        <v>1.2699781455420819E-2</v>
      </c>
      <c r="J62" s="17">
        <f t="shared" si="35"/>
        <v>1.5961157997473038E-2</v>
      </c>
      <c r="K62" s="17">
        <f t="shared" si="36"/>
        <v>4.3914006279461737E-2</v>
      </c>
      <c r="L62" s="17">
        <f t="shared" si="41"/>
        <v>2.6160847826922078</v>
      </c>
      <c r="M62" s="17">
        <f t="shared" si="38"/>
        <v>3.8878997066924841</v>
      </c>
      <c r="N62" s="17">
        <f>SUM(M62:$M$71)</f>
        <v>19.76522250272339</v>
      </c>
      <c r="O62" s="17">
        <f t="shared" si="39"/>
        <v>24.752400672654304</v>
      </c>
    </row>
    <row r="63" spans="1:15" x14ac:dyDescent="0.25">
      <c r="A63" s="17">
        <v>50</v>
      </c>
      <c r="B63" s="17">
        <v>5</v>
      </c>
      <c r="C63" s="17">
        <f t="shared" si="29"/>
        <v>0.81196433532166867</v>
      </c>
      <c r="D63" s="17">
        <f t="shared" si="30"/>
        <v>0.91933940193357944</v>
      </c>
      <c r="E63" s="17">
        <f t="shared" si="40"/>
        <v>0.75460338862354681</v>
      </c>
      <c r="F63" s="17">
        <f t="shared" si="31"/>
        <v>8.0660598066420564E-2</v>
      </c>
      <c r="G63" s="17">
        <f t="shared" si="32"/>
        <v>5.0848897020880687E-3</v>
      </c>
      <c r="H63" s="17">
        <f t="shared" si="33"/>
        <v>3.4055707960782972E-2</v>
      </c>
      <c r="I63" s="17">
        <f t="shared" si="34"/>
        <v>1.4331386019302061E-2</v>
      </c>
      <c r="J63" s="17">
        <f t="shared" si="35"/>
        <v>2.718861438424746E-2</v>
      </c>
      <c r="K63" s="17">
        <f t="shared" si="36"/>
        <v>6.0866760629322836E-2</v>
      </c>
      <c r="L63" s="17">
        <f t="shared" si="41"/>
        <v>2.6107982030070622</v>
      </c>
      <c r="M63" s="17">
        <f t="shared" si="38"/>
        <v>3.6275939692450172</v>
      </c>
      <c r="N63" s="17">
        <f>SUM(M63:$M$71)</f>
        <v>15.87732279603091</v>
      </c>
      <c r="O63" s="17">
        <f t="shared" si="39"/>
        <v>21.040619529939214</v>
      </c>
    </row>
    <row r="64" spans="1:15" x14ac:dyDescent="0.25">
      <c r="A64" s="17">
        <v>55</v>
      </c>
      <c r="B64" s="17">
        <v>5</v>
      </c>
      <c r="C64" s="17">
        <f t="shared" si="29"/>
        <v>0.80082293807047589</v>
      </c>
      <c r="D64" s="17">
        <f t="shared" si="30"/>
        <v>0.89003772301477968</v>
      </c>
      <c r="E64" s="17">
        <f t="shared" si="40"/>
        <v>0.69373662799422398</v>
      </c>
      <c r="F64" s="17">
        <f t="shared" si="31"/>
        <v>0.10996227698522032</v>
      </c>
      <c r="G64" s="17">
        <f t="shared" si="32"/>
        <v>6.4137281847976881E-3</v>
      </c>
      <c r="H64" s="17">
        <f t="shared" si="33"/>
        <v>5.0077292753158698E-2</v>
      </c>
      <c r="I64" s="17">
        <f t="shared" si="34"/>
        <v>1.237878250382631E-2</v>
      </c>
      <c r="J64" s="17">
        <f t="shared" si="35"/>
        <v>4.1092473543437626E-2</v>
      </c>
      <c r="K64" s="17">
        <f t="shared" si="36"/>
        <v>7.6284859242293557E-2</v>
      </c>
      <c r="L64" s="17">
        <f t="shared" si="41"/>
        <v>2.5997264051543718</v>
      </c>
      <c r="M64" s="17">
        <f t="shared" si="38"/>
        <v>3.2855786066453274</v>
      </c>
      <c r="N64" s="17">
        <f>SUM(M64:$M$71)</f>
        <v>12.249728826785894</v>
      </c>
      <c r="O64" s="17">
        <f t="shared" si="39"/>
        <v>17.657607127078037</v>
      </c>
    </row>
    <row r="65" spans="1:15" x14ac:dyDescent="0.25">
      <c r="A65" s="17">
        <v>60</v>
      </c>
      <c r="B65" s="17">
        <v>5</v>
      </c>
      <c r="C65" s="17">
        <f t="shared" si="29"/>
        <v>0.80822059856979245</v>
      </c>
      <c r="D65" s="17">
        <f t="shared" si="30"/>
        <v>0.84228191333894165</v>
      </c>
      <c r="E65" s="17">
        <f t="shared" si="40"/>
        <v>0.61745176875193042</v>
      </c>
      <c r="F65" s="17">
        <f t="shared" si="31"/>
        <v>0.15771808666105835</v>
      </c>
      <c r="G65" s="17">
        <f t="shared" si="32"/>
        <v>8.462826605957147E-3</v>
      </c>
      <c r="H65" s="17">
        <f t="shared" si="33"/>
        <v>7.4671232988353958E-2</v>
      </c>
      <c r="I65" s="17">
        <f t="shared" si="34"/>
        <v>1.3864057070610745E-2</v>
      </c>
      <c r="J65" s="17">
        <f t="shared" si="35"/>
        <v>6.0719969996136512E-2</v>
      </c>
      <c r="K65" s="17">
        <f t="shared" si="36"/>
        <v>9.7383311573040698E-2</v>
      </c>
      <c r="L65" s="17">
        <f t="shared" si="41"/>
        <v>2.5826332950620561</v>
      </c>
      <c r="M65" s="17">
        <f t="shared" si="38"/>
        <v>2.8518476687463856</v>
      </c>
      <c r="N65" s="17">
        <f>SUM(M65:$M$71)</f>
        <v>8.9641502201405654</v>
      </c>
      <c r="O65" s="17">
        <f t="shared" si="39"/>
        <v>14.517976421478247</v>
      </c>
    </row>
    <row r="66" spans="1:15" x14ac:dyDescent="0.25">
      <c r="A66" s="17">
        <v>65</v>
      </c>
      <c r="B66" s="17">
        <v>5</v>
      </c>
      <c r="C66" s="17">
        <f t="shared" si="29"/>
        <v>0.79364144088379163</v>
      </c>
      <c r="D66" s="17">
        <f t="shared" si="30"/>
        <v>0.77904647653803716</v>
      </c>
      <c r="E66" s="17">
        <f t="shared" si="40"/>
        <v>0.52006845717888972</v>
      </c>
      <c r="F66" s="17">
        <f t="shared" si="31"/>
        <v>0.22095352346196284</v>
      </c>
      <c r="G66" s="17">
        <f t="shared" si="32"/>
        <v>1.0929779747463014E-2</v>
      </c>
      <c r="H66" s="17">
        <f t="shared" si="33"/>
        <v>0.10350395604662144</v>
      </c>
      <c r="I66" s="17">
        <f t="shared" si="34"/>
        <v>1.4702937412734773E-2</v>
      </c>
      <c r="J66" s="17">
        <f t="shared" si="35"/>
        <v>9.181685025514362E-2</v>
      </c>
      <c r="K66" s="17">
        <f t="shared" si="36"/>
        <v>0.11491095805510265</v>
      </c>
      <c r="L66" s="17">
        <f t="shared" si="41"/>
        <v>2.5449197969831823</v>
      </c>
      <c r="M66" s="17">
        <f t="shared" si="38"/>
        <v>2.3182266676636702</v>
      </c>
      <c r="N66" s="17">
        <f>SUM(M66:$M$71)</f>
        <v>6.1123025513941798</v>
      </c>
      <c r="O66" s="17">
        <f t="shared" si="39"/>
        <v>11.752880735260032</v>
      </c>
    </row>
    <row r="67" spans="1:15" x14ac:dyDescent="0.25">
      <c r="A67" s="17">
        <v>70</v>
      </c>
      <c r="B67" s="17">
        <v>5</v>
      </c>
      <c r="C67" s="17">
        <f t="shared" si="29"/>
        <v>0.79023981807130583</v>
      </c>
      <c r="D67" s="17">
        <f t="shared" si="30"/>
        <v>0.69848801764566992</v>
      </c>
      <c r="E67" s="17">
        <f t="shared" si="40"/>
        <v>0.40515749912378707</v>
      </c>
      <c r="F67" s="17">
        <f t="shared" si="31"/>
        <v>0.30151198235433008</v>
      </c>
      <c r="G67" s="17">
        <f t="shared" si="32"/>
        <v>1.65694770849063E-2</v>
      </c>
      <c r="H67" s="17">
        <f t="shared" si="33"/>
        <v>0.13373353931622622</v>
      </c>
      <c r="I67" s="17">
        <f t="shared" si="34"/>
        <v>1.8477046398890369E-2</v>
      </c>
      <c r="J67" s="17">
        <f t="shared" si="35"/>
        <v>0.13273191955430719</v>
      </c>
      <c r="K67" s="17">
        <f t="shared" si="36"/>
        <v>0.1221598407265358</v>
      </c>
      <c r="L67" s="17">
        <f t="shared" si="41"/>
        <v>2.5042944731877976</v>
      </c>
      <c r="M67" s="17">
        <f t="shared" si="38"/>
        <v>1.7209125059632218</v>
      </c>
      <c r="N67" s="17">
        <f>SUM(M67:$M$71)</f>
        <v>3.7940758837305104</v>
      </c>
      <c r="O67" s="17">
        <f t="shared" si="39"/>
        <v>9.3644468927164368</v>
      </c>
    </row>
    <row r="68" spans="1:15" x14ac:dyDescent="0.25">
      <c r="A68" s="17">
        <v>75</v>
      </c>
      <c r="B68" s="17">
        <v>5</v>
      </c>
      <c r="C68" s="17">
        <f t="shared" si="29"/>
        <v>0.78243860640746155</v>
      </c>
      <c r="D68" s="17">
        <f t="shared" si="30"/>
        <v>0.58505276301167219</v>
      </c>
      <c r="E68" s="17">
        <f t="shared" si="40"/>
        <v>0.28299765839725127</v>
      </c>
      <c r="F68" s="17">
        <f t="shared" si="31"/>
        <v>0.41494723698832781</v>
      </c>
      <c r="G68" s="17">
        <f t="shared" si="32"/>
        <v>2.3495222881482383E-2</v>
      </c>
      <c r="H68" s="17">
        <f t="shared" si="33"/>
        <v>0.18003679420813645</v>
      </c>
      <c r="I68" s="17">
        <f t="shared" si="34"/>
        <v>2.602583967981521E-2</v>
      </c>
      <c r="J68" s="17">
        <f t="shared" si="35"/>
        <v>0.18538938021889378</v>
      </c>
      <c r="K68" s="17">
        <f t="shared" si="36"/>
        <v>0.11742909642610605</v>
      </c>
      <c r="L68" s="17">
        <f t="shared" si="41"/>
        <v>2.4456011036000587</v>
      </c>
      <c r="M68" s="17">
        <f t="shared" si="38"/>
        <v>1.1150275376701688</v>
      </c>
      <c r="N68" s="17">
        <f>SUM(M68:$M$71)</f>
        <v>2.0731633777672882</v>
      </c>
      <c r="O68" s="17">
        <f t="shared" si="39"/>
        <v>7.3257262604524245</v>
      </c>
    </row>
    <row r="69" spans="1:15" x14ac:dyDescent="0.25">
      <c r="A69" s="17">
        <v>80</v>
      </c>
      <c r="B69" s="17">
        <v>5</v>
      </c>
      <c r="C69" s="17">
        <f t="shared" si="29"/>
        <v>0.76797963856971174</v>
      </c>
      <c r="D69" s="17">
        <f t="shared" si="30"/>
        <v>0.44737469460818352</v>
      </c>
      <c r="E69" s="17">
        <f t="shared" si="40"/>
        <v>0.16556856197114522</v>
      </c>
      <c r="F69" s="17">
        <f t="shared" si="31"/>
        <v>0.55262530539181642</v>
      </c>
      <c r="G69" s="17">
        <f t="shared" si="32"/>
        <v>4.0098975217634197E-2</v>
      </c>
      <c r="H69" s="17">
        <f t="shared" si="33"/>
        <v>0.22173307414464472</v>
      </c>
      <c r="I69" s="17">
        <f t="shared" si="34"/>
        <v>3.7032119564189427E-2</v>
      </c>
      <c r="J69" s="17">
        <f t="shared" si="35"/>
        <v>0.25376113646534809</v>
      </c>
      <c r="K69" s="17">
        <f t="shared" si="36"/>
        <v>9.1497377122588028E-2</v>
      </c>
      <c r="L69" s="17">
        <f t="shared" si="41"/>
        <v>2.357617930177121</v>
      </c>
      <c r="M69" s="17">
        <f t="shared" si="38"/>
        <v>0.58607178111117741</v>
      </c>
      <c r="N69" s="17">
        <f>SUM(M69:$M$71)</f>
        <v>0.95813584009711961</v>
      </c>
      <c r="O69" s="17">
        <f t="shared" si="39"/>
        <v>5.7869430566420004</v>
      </c>
    </row>
    <row r="70" spans="1:15" x14ac:dyDescent="0.25">
      <c r="A70" s="17">
        <v>85</v>
      </c>
      <c r="B70" s="17">
        <v>5</v>
      </c>
      <c r="C70" s="17">
        <f t="shared" si="29"/>
        <v>0.73993467832582771</v>
      </c>
      <c r="D70" s="17">
        <f t="shared" si="30"/>
        <v>0.25886585943551488</v>
      </c>
      <c r="E70" s="17">
        <f t="shared" si="40"/>
        <v>7.4071184848557195E-2</v>
      </c>
      <c r="F70" s="17">
        <f t="shared" si="31"/>
        <v>0.74113414056448512</v>
      </c>
      <c r="G70" s="17">
        <f t="shared" si="32"/>
        <v>9.3895892132603728E-2</v>
      </c>
      <c r="H70" s="17">
        <f t="shared" si="33"/>
        <v>0.26661124364029853</v>
      </c>
      <c r="I70" s="17">
        <f t="shared" si="34"/>
        <v>7.2652232578703124E-2</v>
      </c>
      <c r="J70" s="17">
        <f t="shared" si="35"/>
        <v>0.30797477221287967</v>
      </c>
      <c r="K70" s="17">
        <f t="shared" si="36"/>
        <v>5.4896683923328547E-2</v>
      </c>
      <c r="L70" s="17">
        <f t="shared" si="37"/>
        <v>2.8947579407541979</v>
      </c>
      <c r="M70" s="17">
        <f t="shared" si="38"/>
        <v>0.25478511633427187</v>
      </c>
      <c r="N70" s="17">
        <f>SUM(M70:$M$71)</f>
        <v>0.37206405898594208</v>
      </c>
      <c r="O70" s="17">
        <f t="shared" si="39"/>
        <v>5.0230607185054277</v>
      </c>
    </row>
    <row r="71" spans="1:15" x14ac:dyDescent="0.25">
      <c r="A71" s="17">
        <v>90</v>
      </c>
      <c r="B71" s="1">
        <v>10</v>
      </c>
      <c r="C71" s="17">
        <f t="shared" si="29"/>
        <v>0.81225803605614544</v>
      </c>
      <c r="D71" s="17">
        <f t="shared" si="30"/>
        <v>0</v>
      </c>
      <c r="E71" s="17">
        <f t="shared" si="40"/>
        <v>1.9174500925228648E-2</v>
      </c>
      <c r="F71" s="17">
        <f>1-D71</f>
        <v>1</v>
      </c>
      <c r="G71" s="17">
        <f t="shared" si="32"/>
        <v>0.44696466217150421</v>
      </c>
      <c r="H71" s="17">
        <f t="shared" si="33"/>
        <v>8.1598870521028863E-2</v>
      </c>
      <c r="I71" s="17">
        <f t="shared" si="34"/>
        <v>0.38843352185406688</v>
      </c>
      <c r="J71" s="17">
        <f t="shared" si="35"/>
        <v>8.3002945453400159E-2</v>
      </c>
      <c r="K71" s="17">
        <f t="shared" si="36"/>
        <v>1.9174500925228648E-2</v>
      </c>
      <c r="L71" s="17">
        <f>P23/C71</f>
        <v>6.1164013138595799</v>
      </c>
      <c r="M71" s="17">
        <f>E72*B71+K71*L71</f>
        <v>0.11727894265167023</v>
      </c>
      <c r="N71" s="17">
        <f>SUM(M71:$M$71)</f>
        <v>0.11727894265167023</v>
      </c>
      <c r="O71" s="17">
        <f t="shared" si="39"/>
        <v>6.1164013138595799</v>
      </c>
    </row>
    <row r="72" spans="1:15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</row>
    <row r="73" spans="1:15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spans="1:15" x14ac:dyDescent="0.25">
      <c r="A74" s="23" t="s">
        <v>0</v>
      </c>
      <c r="B74" s="23" t="s">
        <v>1</v>
      </c>
      <c r="C74" s="23" t="s">
        <v>26</v>
      </c>
      <c r="D74" s="23"/>
      <c r="E74" s="23"/>
      <c r="F74" s="23"/>
      <c r="G74" s="23" t="s">
        <v>16</v>
      </c>
      <c r="H74" s="23"/>
      <c r="I74" s="23"/>
      <c r="J74" s="23"/>
      <c r="K74" s="23" t="s">
        <v>17</v>
      </c>
      <c r="L74" s="23"/>
      <c r="M74" s="23"/>
      <c r="N74" s="23"/>
      <c r="O74" s="23"/>
    </row>
    <row r="75" spans="1:15" x14ac:dyDescent="0.25">
      <c r="A75" s="23"/>
      <c r="B75" s="23"/>
      <c r="C75" s="3" t="s">
        <v>21</v>
      </c>
      <c r="D75" s="3" t="s">
        <v>22</v>
      </c>
      <c r="E75" s="3" t="s">
        <v>12</v>
      </c>
      <c r="F75" s="3" t="s">
        <v>11</v>
      </c>
      <c r="G75" s="3" t="s">
        <v>3</v>
      </c>
      <c r="H75" s="3" t="s">
        <v>5</v>
      </c>
      <c r="I75" s="3" t="s">
        <v>6</v>
      </c>
      <c r="J75" s="3" t="s">
        <v>7</v>
      </c>
      <c r="K75" s="3" t="s">
        <v>13</v>
      </c>
      <c r="L75" s="3" t="s">
        <v>10</v>
      </c>
      <c r="M75" s="3" t="s">
        <v>14</v>
      </c>
      <c r="N75" s="3" t="s">
        <v>15</v>
      </c>
      <c r="O75" s="3" t="s">
        <v>18</v>
      </c>
    </row>
    <row r="76" spans="1:15" x14ac:dyDescent="0.25">
      <c r="A76" s="17">
        <v>0</v>
      </c>
      <c r="B76" s="17">
        <v>1</v>
      </c>
      <c r="C76" s="17">
        <f>(AA27-W27)/AA27</f>
        <v>0.87767072881172925</v>
      </c>
      <c r="D76" s="17">
        <f>(1-K4)^C76</f>
        <v>0.99825459256225257</v>
      </c>
      <c r="E76" s="17">
        <v>1</v>
      </c>
      <c r="F76" s="17">
        <f>1-D76</f>
        <v>1.745407437747426E-3</v>
      </c>
      <c r="G76" s="17">
        <f>F76*V27/(AA27-W27)</f>
        <v>1.5741931419548165E-4</v>
      </c>
      <c r="H76" s="17">
        <f>F76*X27/(AA27-W27)</f>
        <v>6.0092218033133075E-4</v>
      </c>
      <c r="I76" s="17">
        <f>F76*Y27/(AA27-W27)</f>
        <v>2.8623537846285829E-5</v>
      </c>
      <c r="J76" s="17">
        <f>F76*Z27/(AA27-W27)</f>
        <v>9.5844240537432774E-4</v>
      </c>
      <c r="K76" s="17">
        <f>E76-E77</f>
        <v>1.745407437747426E-3</v>
      </c>
      <c r="L76" s="17">
        <f>B76+C76*K4/F76*(J4-B76)</f>
        <v>0.51396015143548168</v>
      </c>
      <c r="M76" s="17">
        <f>E77*B76+K76*L76</f>
        <v>0.9991516624332738</v>
      </c>
      <c r="N76" s="17">
        <f>SUM(M76:$M$95)</f>
        <v>60.219414493532319</v>
      </c>
      <c r="O76" s="17">
        <f>N76/E76</f>
        <v>60.219414493532319</v>
      </c>
    </row>
    <row r="77" spans="1:15" x14ac:dyDescent="0.25">
      <c r="A77" s="17">
        <v>1</v>
      </c>
      <c r="B77" s="17">
        <v>4</v>
      </c>
      <c r="C77" s="17">
        <f t="shared" ref="C77:C95" si="42">(AA28-W28)/AA28</f>
        <v>0.56575493065388238</v>
      </c>
      <c r="D77" s="17">
        <f t="shared" ref="D77:D95" si="43">(1-K5)^C77</f>
        <v>0.9883286315914398</v>
      </c>
      <c r="E77" s="17">
        <f>E76*D76</f>
        <v>0.99825459256225257</v>
      </c>
      <c r="F77" s="17">
        <f t="shared" ref="F77:F95" si="44">1-D77</f>
        <v>1.1671368408560201E-2</v>
      </c>
      <c r="G77" s="17">
        <f t="shared" ref="G77:G95" si="45">F77*V28/(AA28-W28)</f>
        <v>5.8366344915097487E-4</v>
      </c>
      <c r="H77" s="17">
        <f t="shared" ref="H77:H95" si="46">F77*X28/(AA28-W28)</f>
        <v>2.8994192774918575E-3</v>
      </c>
      <c r="I77" s="17">
        <f t="shared" ref="I77:I95" si="47">F77*Y28/(AA28-W28)</f>
        <v>1.6222331515028435E-3</v>
      </c>
      <c r="J77" s="17">
        <f t="shared" ref="J77:J95" si="48">F77*Z28/(AA28-W28)</f>
        <v>6.566052530414525E-3</v>
      </c>
      <c r="K77" s="17">
        <f t="shared" ref="K77:K95" si="49">E77-E78</f>
        <v>1.1650997115331241E-2</v>
      </c>
      <c r="L77" s="17">
        <f t="shared" ref="L77:L78" si="50">B77+C77*K5/F77*(J5-B77)</f>
        <v>1.9008419750762036</v>
      </c>
      <c r="M77" s="17">
        <f t="shared" ref="M77:M95" si="51">E78*B77+K77*L77</f>
        <v>3.9685610861559986</v>
      </c>
      <c r="N77" s="17">
        <f>SUM(M77:$M$95)</f>
        <v>59.220262831099042</v>
      </c>
      <c r="O77" s="17">
        <f t="shared" ref="O77:O95" si="52">N77/E77</f>
        <v>59.323807045151142</v>
      </c>
    </row>
    <row r="78" spans="1:15" x14ac:dyDescent="0.25">
      <c r="A78" s="17">
        <v>5</v>
      </c>
      <c r="B78" s="17">
        <v>5</v>
      </c>
      <c r="C78" s="17">
        <f t="shared" si="42"/>
        <v>0.64515402040496994</v>
      </c>
      <c r="D78" s="17">
        <f t="shared" si="43"/>
        <v>0.99525932210943913</v>
      </c>
      <c r="E78" s="17">
        <f t="shared" ref="E78:E95" si="53">E77*D77</f>
        <v>0.98660359544692133</v>
      </c>
      <c r="F78" s="17">
        <f t="shared" si="44"/>
        <v>4.7406778905608737E-3</v>
      </c>
      <c r="G78" s="17">
        <f t="shared" si="45"/>
        <v>3.4824861517589249E-4</v>
      </c>
      <c r="H78" s="17">
        <f t="shared" si="46"/>
        <v>1.2774160068012694E-3</v>
      </c>
      <c r="I78" s="17">
        <f t="shared" si="47"/>
        <v>7.7919751268081916E-4</v>
      </c>
      <c r="J78" s="17">
        <f t="shared" si="48"/>
        <v>2.3358157559028926E-3</v>
      </c>
      <c r="K78" s="17">
        <f t="shared" si="49"/>
        <v>4.677169851683094E-3</v>
      </c>
      <c r="L78" s="17">
        <f t="shared" si="50"/>
        <v>2.3570265500354335</v>
      </c>
      <c r="M78" s="17">
        <f t="shared" si="51"/>
        <v>4.9206563414956337</v>
      </c>
      <c r="N78" s="17">
        <f>SUM(M78:$M$95)</f>
        <v>55.251701744943041</v>
      </c>
      <c r="O78" s="17">
        <f t="shared" si="52"/>
        <v>56.001926204125162</v>
      </c>
    </row>
    <row r="79" spans="1:15" x14ac:dyDescent="0.25">
      <c r="A79" s="17">
        <v>10</v>
      </c>
      <c r="B79" s="17">
        <v>5</v>
      </c>
      <c r="C79" s="17">
        <f t="shared" si="42"/>
        <v>0.71555973829284003</v>
      </c>
      <c r="D79" s="17">
        <f t="shared" si="43"/>
        <v>0.9966933302247144</v>
      </c>
      <c r="E79" s="17">
        <f t="shared" si="53"/>
        <v>0.98192642559523824</v>
      </c>
      <c r="F79" s="17">
        <f t="shared" si="44"/>
        <v>3.3066697752855978E-3</v>
      </c>
      <c r="G79" s="17">
        <f t="shared" si="45"/>
        <v>9.4964867448882643E-5</v>
      </c>
      <c r="H79" s="17">
        <f t="shared" si="46"/>
        <v>7.8367642265769256E-4</v>
      </c>
      <c r="I79" s="17">
        <f t="shared" si="47"/>
        <v>1.1915904680341643E-3</v>
      </c>
      <c r="J79" s="17">
        <f t="shared" si="48"/>
        <v>1.2364380171448583E-3</v>
      </c>
      <c r="K79" s="17">
        <f t="shared" si="49"/>
        <v>3.2469064330700181E-3</v>
      </c>
      <c r="L79" s="17">
        <f>(-(5/24)*K78+(B80/2)*K79+(5/24)*K80)/K79</f>
        <v>3.4391191732269575</v>
      </c>
      <c r="M79" s="17">
        <f t="shared" si="51"/>
        <v>4.904564093978486</v>
      </c>
      <c r="N79" s="17">
        <f>SUM(M79:$M$95)</f>
        <v>50.331045403447426</v>
      </c>
      <c r="O79" s="17">
        <f t="shared" si="52"/>
        <v>51.2574507534381</v>
      </c>
    </row>
    <row r="80" spans="1:15" x14ac:dyDescent="0.25">
      <c r="A80" s="17">
        <v>15</v>
      </c>
      <c r="B80" s="17">
        <v>5</v>
      </c>
      <c r="C80" s="17">
        <f t="shared" si="42"/>
        <v>0.95475552366931571</v>
      </c>
      <c r="D80" s="17">
        <f t="shared" si="43"/>
        <v>0.98026577293037342</v>
      </c>
      <c r="E80" s="17">
        <f t="shared" si="53"/>
        <v>0.97867951916216822</v>
      </c>
      <c r="F80" s="17">
        <f t="shared" si="44"/>
        <v>1.9734227069626575E-2</v>
      </c>
      <c r="G80" s="17">
        <f t="shared" si="45"/>
        <v>3.1985974603099872E-4</v>
      </c>
      <c r="H80" s="17">
        <f t="shared" si="46"/>
        <v>1.362291414587422E-3</v>
      </c>
      <c r="I80" s="17">
        <f t="shared" si="47"/>
        <v>1.6545552221514277E-2</v>
      </c>
      <c r="J80" s="17">
        <f t="shared" si="48"/>
        <v>1.5065236874938753E-3</v>
      </c>
      <c r="K80" s="17">
        <f t="shared" si="49"/>
        <v>1.9313483859539127E-2</v>
      </c>
      <c r="L80" s="17">
        <f t="shared" ref="L80:L93" si="54">(-(5/24)*K79+(B81/2)*K80+(5/24)*K81)/K80</f>
        <v>2.7651779249865776</v>
      </c>
      <c r="M80" s="17">
        <f t="shared" si="51"/>
        <v>4.8502353957361279</v>
      </c>
      <c r="N80" s="17">
        <f>SUM(M80:$M$95)</f>
        <v>45.426481309468933</v>
      </c>
      <c r="O80" s="17">
        <f t="shared" si="52"/>
        <v>46.41609476854876</v>
      </c>
    </row>
    <row r="81" spans="1:15" x14ac:dyDescent="0.25">
      <c r="A81" s="17">
        <v>20</v>
      </c>
      <c r="B81" s="17">
        <v>5</v>
      </c>
      <c r="C81" s="17">
        <f t="shared" si="42"/>
        <v>0.96046315135349702</v>
      </c>
      <c r="D81" s="17">
        <f t="shared" si="43"/>
        <v>0.97099110103461617</v>
      </c>
      <c r="E81" s="17">
        <f t="shared" si="53"/>
        <v>0.95936603530262909</v>
      </c>
      <c r="F81" s="17">
        <f t="shared" si="44"/>
        <v>2.9008898965383834E-2</v>
      </c>
      <c r="G81" s="17">
        <f t="shared" si="45"/>
        <v>5.8016741506733188E-4</v>
      </c>
      <c r="H81" s="17">
        <f t="shared" si="46"/>
        <v>2.2203329427465815E-3</v>
      </c>
      <c r="I81" s="17">
        <f t="shared" si="47"/>
        <v>2.4378519993437715E-2</v>
      </c>
      <c r="J81" s="17">
        <f t="shared" si="48"/>
        <v>1.8298786141322015E-3</v>
      </c>
      <c r="K81" s="17">
        <f t="shared" si="49"/>
        <v>2.7830152388914842E-2</v>
      </c>
      <c r="L81" s="17">
        <f t="shared" si="54"/>
        <v>2.5551800714254851</v>
      </c>
      <c r="M81" s="17">
        <f t="shared" si="51"/>
        <v>4.7287904653374611</v>
      </c>
      <c r="N81" s="17">
        <f>SUM(M81:$M$95)</f>
        <v>40.576245913732812</v>
      </c>
      <c r="O81" s="17">
        <f t="shared" si="52"/>
        <v>42.29485349763624</v>
      </c>
    </row>
    <row r="82" spans="1:15" x14ac:dyDescent="0.25">
      <c r="A82" s="17">
        <v>25</v>
      </c>
      <c r="B82" s="17">
        <v>5</v>
      </c>
      <c r="C82" s="17">
        <f t="shared" si="42"/>
        <v>0.93332650549002216</v>
      </c>
      <c r="D82" s="17">
        <f t="shared" si="43"/>
        <v>0.97135408375277521</v>
      </c>
      <c r="E82" s="17">
        <f t="shared" si="53"/>
        <v>0.93153588291371425</v>
      </c>
      <c r="F82" s="17">
        <f t="shared" si="44"/>
        <v>2.864591624722479E-2</v>
      </c>
      <c r="G82" s="17">
        <f t="shared" si="45"/>
        <v>1.2124127718534403E-3</v>
      </c>
      <c r="H82" s="17">
        <f t="shared" si="46"/>
        <v>3.2071629900497596E-3</v>
      </c>
      <c r="I82" s="17">
        <f t="shared" si="47"/>
        <v>2.154073005391919E-2</v>
      </c>
      <c r="J82" s="17">
        <f t="shared" si="48"/>
        <v>2.6856104314023975E-3</v>
      </c>
      <c r="K82" s="17">
        <f t="shared" si="49"/>
        <v>2.6684698883230884E-2</v>
      </c>
      <c r="L82" s="17">
        <f t="shared" si="54"/>
        <v>2.5035791033248258</v>
      </c>
      <c r="M82" s="17">
        <f t="shared" si="51"/>
        <v>4.5910631746549884</v>
      </c>
      <c r="N82" s="17">
        <f>SUM(M82:$M$95)</f>
        <v>35.847455448395344</v>
      </c>
      <c r="O82" s="17">
        <f t="shared" si="52"/>
        <v>38.482098334494111</v>
      </c>
    </row>
    <row r="83" spans="1:15" x14ac:dyDescent="0.25">
      <c r="A83" s="17">
        <v>30</v>
      </c>
      <c r="B83" s="17">
        <v>5</v>
      </c>
      <c r="C83" s="17">
        <f t="shared" si="42"/>
        <v>0.93502401096835797</v>
      </c>
      <c r="D83" s="17">
        <f t="shared" si="43"/>
        <v>0.96873675152141081</v>
      </c>
      <c r="E83" s="17">
        <f t="shared" si="53"/>
        <v>0.90485118403048337</v>
      </c>
      <c r="F83" s="17">
        <f t="shared" si="44"/>
        <v>3.126324847858919E-2</v>
      </c>
      <c r="G83" s="17">
        <f t="shared" si="45"/>
        <v>2.8909948556142184E-3</v>
      </c>
      <c r="H83" s="17">
        <f t="shared" si="46"/>
        <v>5.5588919028250134E-3</v>
      </c>
      <c r="I83" s="17">
        <f t="shared" si="47"/>
        <v>1.8796982447473447E-2</v>
      </c>
      <c r="J83" s="17">
        <f t="shared" si="48"/>
        <v>4.0163792726765121E-3</v>
      </c>
      <c r="K83" s="17">
        <f t="shared" si="49"/>
        <v>2.8288587402490628E-2</v>
      </c>
      <c r="L83" s="17">
        <f t="shared" si="54"/>
        <v>2.5431070671306739</v>
      </c>
      <c r="M83" s="17">
        <f t="shared" si="51"/>
        <v>4.4547538896823813</v>
      </c>
      <c r="N83" s="17">
        <f>SUM(M83:$M$95)</f>
        <v>31.25639227374036</v>
      </c>
      <c r="O83" s="17">
        <f t="shared" si="52"/>
        <v>34.54313021342896</v>
      </c>
    </row>
    <row r="84" spans="1:15" x14ac:dyDescent="0.25">
      <c r="A84" s="17">
        <v>35</v>
      </c>
      <c r="B84" s="17">
        <v>5</v>
      </c>
      <c r="C84" s="17">
        <f t="shared" si="42"/>
        <v>0.93308776264255278</v>
      </c>
      <c r="D84" s="17">
        <f t="shared" si="43"/>
        <v>0.96288000242981264</v>
      </c>
      <c r="E84" s="17">
        <f t="shared" si="53"/>
        <v>0.87656259662799274</v>
      </c>
      <c r="F84" s="17">
        <f t="shared" si="44"/>
        <v>3.7119997570187357E-2</v>
      </c>
      <c r="G84" s="17">
        <f t="shared" si="45"/>
        <v>5.1199958951005237E-3</v>
      </c>
      <c r="H84" s="17">
        <f t="shared" si="46"/>
        <v>9.6504818344437943E-3</v>
      </c>
      <c r="I84" s="17">
        <f t="shared" si="47"/>
        <v>1.6470165592290843E-2</v>
      </c>
      <c r="J84" s="17">
        <f t="shared" si="48"/>
        <v>5.8793542483521937E-3</v>
      </c>
      <c r="K84" s="17">
        <f t="shared" si="49"/>
        <v>3.2538001456948185E-2</v>
      </c>
      <c r="L84" s="17">
        <f t="shared" si="54"/>
        <v>2.5819500963866391</v>
      </c>
      <c r="M84" s="17">
        <f t="shared" si="51"/>
        <v>4.3041344718532182</v>
      </c>
      <c r="N84" s="17">
        <f>SUM(M84:$M$95)</f>
        <v>26.801638384057981</v>
      </c>
      <c r="O84" s="17">
        <f t="shared" si="52"/>
        <v>30.575840775273708</v>
      </c>
    </row>
    <row r="85" spans="1:15" x14ac:dyDescent="0.25">
      <c r="A85" s="17">
        <v>40</v>
      </c>
      <c r="B85" s="17">
        <v>5</v>
      </c>
      <c r="C85" s="17">
        <f t="shared" si="42"/>
        <v>0.93419838018375634</v>
      </c>
      <c r="D85" s="17">
        <f t="shared" si="43"/>
        <v>0.95131924952830726</v>
      </c>
      <c r="E85" s="17">
        <f t="shared" si="53"/>
        <v>0.84402459517104456</v>
      </c>
      <c r="F85" s="17">
        <f t="shared" si="44"/>
        <v>4.8680750471692735E-2</v>
      </c>
      <c r="G85" s="17">
        <f t="shared" si="45"/>
        <v>8.630469843775742E-3</v>
      </c>
      <c r="H85" s="17">
        <f t="shared" si="46"/>
        <v>1.5347789408617061E-2</v>
      </c>
      <c r="I85" s="17">
        <f t="shared" si="47"/>
        <v>1.4262521003617828E-2</v>
      </c>
      <c r="J85" s="17">
        <f t="shared" si="48"/>
        <v>1.0439970215682106E-2</v>
      </c>
      <c r="K85" s="17">
        <f t="shared" si="49"/>
        <v>4.1087750709493109E-2</v>
      </c>
      <c r="L85" s="17">
        <f t="shared" si="54"/>
        <v>2.5893063596710966</v>
      </c>
      <c r="M85" s="17">
        <f t="shared" si="51"/>
        <v>4.1210729965244282</v>
      </c>
      <c r="N85" s="17">
        <f>SUM(M85:$M$95)</f>
        <v>22.49750391220476</v>
      </c>
      <c r="O85" s="17">
        <f t="shared" si="52"/>
        <v>26.655033562908866</v>
      </c>
    </row>
    <row r="86" spans="1:15" x14ac:dyDescent="0.25">
      <c r="A86" s="17">
        <v>45</v>
      </c>
      <c r="B86" s="17">
        <v>5</v>
      </c>
      <c r="C86" s="17">
        <f t="shared" si="42"/>
        <v>0.93957849630710444</v>
      </c>
      <c r="D86" s="17">
        <f t="shared" si="43"/>
        <v>0.93754040616147905</v>
      </c>
      <c r="E86" s="17">
        <f t="shared" si="53"/>
        <v>0.80293684446155145</v>
      </c>
      <c r="F86" s="17">
        <f t="shared" si="44"/>
        <v>6.2459593838520955E-2</v>
      </c>
      <c r="G86" s="17">
        <f t="shared" si="45"/>
        <v>1.1697214714947292E-2</v>
      </c>
      <c r="H86" s="17">
        <f t="shared" si="46"/>
        <v>2.2213727125011129E-2</v>
      </c>
      <c r="I86" s="17">
        <f t="shared" si="47"/>
        <v>1.2650026417469705E-2</v>
      </c>
      <c r="J86" s="17">
        <f t="shared" si="48"/>
        <v>1.589862558109283E-2</v>
      </c>
      <c r="K86" s="17">
        <f t="shared" si="49"/>
        <v>5.0151109183052212E-2</v>
      </c>
      <c r="L86" s="17">
        <f t="shared" si="54"/>
        <v>2.6220175497838594</v>
      </c>
      <c r="M86" s="17">
        <f t="shared" si="51"/>
        <v>3.8954257648115855</v>
      </c>
      <c r="N86" s="17">
        <f>SUM(M86:$M$95)</f>
        <v>18.376430915680334</v>
      </c>
      <c r="O86" s="17">
        <f t="shared" si="52"/>
        <v>22.88652095421471</v>
      </c>
    </row>
    <row r="87" spans="1:15" x14ac:dyDescent="0.25">
      <c r="A87" s="17">
        <v>50</v>
      </c>
      <c r="B87" s="17">
        <v>5</v>
      </c>
      <c r="C87" s="17">
        <f t="shared" si="42"/>
        <v>0.94881330927226593</v>
      </c>
      <c r="D87" s="17">
        <f t="shared" si="43"/>
        <v>0.90640037181572253</v>
      </c>
      <c r="E87" s="17">
        <f t="shared" si="53"/>
        <v>0.75278573527849924</v>
      </c>
      <c r="F87" s="17">
        <f t="shared" si="44"/>
        <v>9.3599628184277472E-2</v>
      </c>
      <c r="G87" s="17">
        <f t="shared" si="45"/>
        <v>1.8549558830255483E-2</v>
      </c>
      <c r="H87" s="17">
        <f t="shared" si="46"/>
        <v>3.3818846024383606E-2</v>
      </c>
      <c r="I87" s="17">
        <f t="shared" si="47"/>
        <v>1.423170934108625E-2</v>
      </c>
      <c r="J87" s="17">
        <f t="shared" si="48"/>
        <v>2.6999513988552135E-2</v>
      </c>
      <c r="K87" s="17">
        <f t="shared" si="49"/>
        <v>7.0460464924495425E-2</v>
      </c>
      <c r="L87" s="17">
        <f t="shared" si="54"/>
        <v>2.6129465178716549</v>
      </c>
      <c r="M87" s="17">
        <f t="shared" si="51"/>
        <v>3.5957357782420973</v>
      </c>
      <c r="N87" s="17">
        <f>SUM(M87:$M$95)</f>
        <v>14.481005150868747</v>
      </c>
      <c r="O87" s="17">
        <f t="shared" si="52"/>
        <v>19.236556263265776</v>
      </c>
    </row>
    <row r="88" spans="1:15" x14ac:dyDescent="0.25">
      <c r="A88" s="17">
        <v>55</v>
      </c>
      <c r="B88" s="17">
        <v>5</v>
      </c>
      <c r="C88" s="17">
        <f t="shared" si="42"/>
        <v>0.95329070305059749</v>
      </c>
      <c r="D88" s="17">
        <f t="shared" si="43"/>
        <v>0.87051516191208289</v>
      </c>
      <c r="E88" s="17">
        <f t="shared" si="53"/>
        <v>0.68232527035400381</v>
      </c>
      <c r="F88" s="17">
        <f t="shared" si="44"/>
        <v>0.12948483808791711</v>
      </c>
      <c r="G88" s="17">
        <f t="shared" si="45"/>
        <v>2.7054086998058769E-2</v>
      </c>
      <c r="H88" s="17">
        <f t="shared" si="46"/>
        <v>4.9536712669331288E-2</v>
      </c>
      <c r="I88" s="17">
        <f t="shared" si="47"/>
        <v>1.2245154607514413E-2</v>
      </c>
      <c r="J88" s="17">
        <f t="shared" si="48"/>
        <v>4.064888381301264E-2</v>
      </c>
      <c r="K88" s="17">
        <f t="shared" si="49"/>
        <v>8.8350777155082438E-2</v>
      </c>
      <c r="L88" s="17">
        <f t="shared" si="54"/>
        <v>2.5913555983953147</v>
      </c>
      <c r="M88" s="17">
        <f t="shared" si="51"/>
        <v>3.1988207469980066</v>
      </c>
      <c r="N88" s="17">
        <f>SUM(M88:$M$95)</f>
        <v>10.885269372626651</v>
      </c>
      <c r="O88" s="17">
        <f t="shared" si="52"/>
        <v>15.953196877757668</v>
      </c>
    </row>
    <row r="89" spans="1:15" x14ac:dyDescent="0.25">
      <c r="A89" s="17">
        <v>60</v>
      </c>
      <c r="B89" s="17">
        <v>5</v>
      </c>
      <c r="C89" s="17">
        <f t="shared" si="42"/>
        <v>0.95663255286783888</v>
      </c>
      <c r="D89" s="17">
        <f t="shared" si="43"/>
        <v>0.81614885970658513</v>
      </c>
      <c r="E89" s="17">
        <f t="shared" si="53"/>
        <v>0.59397449319892137</v>
      </c>
      <c r="F89" s="17">
        <f t="shared" si="44"/>
        <v>0.18385114029341487</v>
      </c>
      <c r="G89" s="17">
        <f t="shared" si="45"/>
        <v>3.6857267225573205E-2</v>
      </c>
      <c r="H89" s="17">
        <f t="shared" si="46"/>
        <v>7.3539878860263919E-2</v>
      </c>
      <c r="I89" s="17">
        <f t="shared" si="47"/>
        <v>1.3654000833808581E-2</v>
      </c>
      <c r="J89" s="17">
        <f t="shared" si="48"/>
        <v>5.9799993373769157E-2</v>
      </c>
      <c r="K89" s="17">
        <f t="shared" si="49"/>
        <v>0.10920288787982491</v>
      </c>
      <c r="L89" s="17">
        <f t="shared" si="54"/>
        <v>2.5726900160084933</v>
      </c>
      <c r="M89" s="17">
        <f t="shared" si="51"/>
        <v>2.704803205963203</v>
      </c>
      <c r="N89" s="17">
        <f>SUM(M89:$M$95)</f>
        <v>7.6864486256286444</v>
      </c>
      <c r="O89" s="17">
        <f t="shared" si="52"/>
        <v>12.940704884871987</v>
      </c>
    </row>
    <row r="90" spans="1:15" x14ac:dyDescent="0.25">
      <c r="A90" s="17">
        <v>65</v>
      </c>
      <c r="B90" s="17">
        <v>5</v>
      </c>
      <c r="C90" s="17">
        <f t="shared" si="42"/>
        <v>0.96074139931598634</v>
      </c>
      <c r="D90" s="17">
        <f t="shared" si="43"/>
        <v>0.73914935987431574</v>
      </c>
      <c r="E90" s="17">
        <f t="shared" si="53"/>
        <v>0.48477160531909647</v>
      </c>
      <c r="F90" s="17">
        <f t="shared" si="44"/>
        <v>0.26085064012568426</v>
      </c>
      <c r="G90" s="17">
        <f t="shared" si="45"/>
        <v>5.6028357140850769E-2</v>
      </c>
      <c r="H90" s="17">
        <f t="shared" si="46"/>
        <v>0.10094057081588553</v>
      </c>
      <c r="I90" s="17">
        <f t="shared" si="47"/>
        <v>1.4338803576195595E-2</v>
      </c>
      <c r="J90" s="17">
        <f t="shared" si="48"/>
        <v>8.9542908592752379E-2</v>
      </c>
      <c r="K90" s="17">
        <f t="shared" si="49"/>
        <v>0.12645298356224188</v>
      </c>
      <c r="L90" s="17">
        <f t="shared" si="54"/>
        <v>2.5280767048951378</v>
      </c>
      <c r="M90" s="17">
        <f t="shared" si="51"/>
        <v>2.1112759507924643</v>
      </c>
      <c r="N90" s="17">
        <f>SUM(M90:$M$95)</f>
        <v>4.9816454196654414</v>
      </c>
      <c r="O90" s="17">
        <f t="shared" si="52"/>
        <v>10.276273125333566</v>
      </c>
    </row>
    <row r="91" spans="1:15" x14ac:dyDescent="0.25">
      <c r="A91" s="17">
        <v>70</v>
      </c>
      <c r="B91" s="17">
        <v>5</v>
      </c>
      <c r="C91" s="17">
        <f t="shared" si="42"/>
        <v>0.95657266933515961</v>
      </c>
      <c r="D91" s="17">
        <f t="shared" si="43"/>
        <v>0.64767466967455711</v>
      </c>
      <c r="E91" s="17">
        <f t="shared" si="53"/>
        <v>0.35831862175685458</v>
      </c>
      <c r="F91" s="17">
        <f t="shared" si="44"/>
        <v>0.35232533032544289</v>
      </c>
      <c r="G91" s="17">
        <f t="shared" si="45"/>
        <v>7.7258976506737409E-2</v>
      </c>
      <c r="H91" s="17">
        <f t="shared" si="46"/>
        <v>0.12909831409042566</v>
      </c>
      <c r="I91" s="17">
        <f t="shared" si="47"/>
        <v>1.7836629103391243E-2</v>
      </c>
      <c r="J91" s="17">
        <f t="shared" si="48"/>
        <v>0.12813141062488856</v>
      </c>
      <c r="K91" s="17">
        <f t="shared" si="49"/>
        <v>0.12624472677224122</v>
      </c>
      <c r="L91" s="17">
        <f t="shared" si="54"/>
        <v>2.4753161748044143</v>
      </c>
      <c r="M91" s="17">
        <f t="shared" si="51"/>
        <v>1.4728650890861594</v>
      </c>
      <c r="N91" s="17">
        <f>SUM(M91:$M$95)</f>
        <v>2.8703694688729771</v>
      </c>
      <c r="O91" s="17">
        <f t="shared" si="52"/>
        <v>8.0106622837501664</v>
      </c>
    </row>
    <row r="92" spans="1:15" x14ac:dyDescent="0.25">
      <c r="A92" s="17">
        <v>75</v>
      </c>
      <c r="B92" s="17">
        <v>5</v>
      </c>
      <c r="C92" s="17">
        <f t="shared" si="42"/>
        <v>0.9556966095688525</v>
      </c>
      <c r="D92" s="17">
        <f t="shared" si="43"/>
        <v>0.51957022014223631</v>
      </c>
      <c r="E92" s="17">
        <f t="shared" si="53"/>
        <v>0.23207389498461337</v>
      </c>
      <c r="F92" s="17">
        <f t="shared" si="44"/>
        <v>0.48042977985776369</v>
      </c>
      <c r="G92" s="17">
        <f t="shared" si="45"/>
        <v>0.10936836165649415</v>
      </c>
      <c r="H92" s="17">
        <f t="shared" si="46"/>
        <v>0.17065874176099427</v>
      </c>
      <c r="I92" s="17">
        <f t="shared" si="47"/>
        <v>2.4670162966220457E-2</v>
      </c>
      <c r="J92" s="17">
        <f t="shared" si="48"/>
        <v>0.1757325134740548</v>
      </c>
      <c r="K92" s="17">
        <f t="shared" si="49"/>
        <v>0.11149521027819156</v>
      </c>
      <c r="L92" s="17">
        <f t="shared" si="54"/>
        <v>2.4056109032217901</v>
      </c>
      <c r="M92" s="17">
        <f t="shared" si="51"/>
        <v>0.87110751703433287</v>
      </c>
      <c r="N92" s="17">
        <f>SUM(M92:$M$95)</f>
        <v>1.3975043797868174</v>
      </c>
      <c r="O92" s="17">
        <f t="shared" si="52"/>
        <v>6.0218077517054329</v>
      </c>
    </row>
    <row r="93" spans="1:15" x14ac:dyDescent="0.25">
      <c r="A93" s="17">
        <v>80</v>
      </c>
      <c r="B93" s="17">
        <v>5</v>
      </c>
      <c r="C93" s="17">
        <f t="shared" si="42"/>
        <v>0.94427472612239416</v>
      </c>
      <c r="D93" s="17">
        <f t="shared" si="43"/>
        <v>0.37194660541372093</v>
      </c>
      <c r="E93" s="17">
        <f t="shared" si="53"/>
        <v>0.1205786847064218</v>
      </c>
      <c r="F93" s="17">
        <f t="shared" si="44"/>
        <v>0.62805339458627907</v>
      </c>
      <c r="G93" s="17">
        <f t="shared" si="45"/>
        <v>0.15432074117648248</v>
      </c>
      <c r="H93" s="17">
        <f t="shared" si="46"/>
        <v>0.20494985599579843</v>
      </c>
      <c r="I93" s="17">
        <f t="shared" si="47"/>
        <v>3.4229118056374179E-2</v>
      </c>
      <c r="J93" s="17">
        <f t="shared" si="48"/>
        <v>0.23455367935762395</v>
      </c>
      <c r="K93" s="17">
        <f t="shared" si="49"/>
        <v>7.5729852244616869E-2</v>
      </c>
      <c r="L93" s="17">
        <f t="shared" si="54"/>
        <v>2.2930837469669152</v>
      </c>
      <c r="M93" s="17">
        <f t="shared" si="51"/>
        <v>0.39789905565136163</v>
      </c>
      <c r="N93" s="17">
        <f>SUM(M93:$M$95)</f>
        <v>0.52639686275248465</v>
      </c>
      <c r="O93" s="17">
        <f t="shared" si="52"/>
        <v>4.3655880310365482</v>
      </c>
    </row>
    <row r="94" spans="1:15" x14ac:dyDescent="0.25">
      <c r="A94" s="17">
        <v>85</v>
      </c>
      <c r="B94" s="17">
        <v>5</v>
      </c>
      <c r="C94" s="17">
        <f t="shared" si="42"/>
        <v>0.90625607034060296</v>
      </c>
      <c r="D94" s="17">
        <f t="shared" si="43"/>
        <v>0.19104981346160341</v>
      </c>
      <c r="E94" s="17">
        <f t="shared" si="53"/>
        <v>4.484883246180494E-2</v>
      </c>
      <c r="F94" s="17">
        <f t="shared" si="44"/>
        <v>0.80895018653839657</v>
      </c>
      <c r="G94" s="17">
        <f t="shared" si="45"/>
        <v>0.23214177246991752</v>
      </c>
      <c r="H94" s="17">
        <f t="shared" si="46"/>
        <v>0.23759969221468288</v>
      </c>
      <c r="I94" s="17">
        <f t="shared" si="47"/>
        <v>6.4746512051452834E-2</v>
      </c>
      <c r="J94" s="17">
        <f t="shared" si="48"/>
        <v>0.2744622098023432</v>
      </c>
      <c r="K94" s="17">
        <f t="shared" si="49"/>
        <v>3.6280471386006402E-2</v>
      </c>
      <c r="L94" s="17">
        <f t="shared" ref="L94" si="55">B94+C94*K46/F94*(J46-B94)</f>
        <v>0.5188535194307029</v>
      </c>
      <c r="M94" s="17">
        <f t="shared" si="51"/>
        <v>6.1666055644227016E-2</v>
      </c>
      <c r="N94" s="17">
        <f>SUM(M94:$M$95)</f>
        <v>0.12849780710112302</v>
      </c>
      <c r="O94" s="17">
        <f t="shared" si="52"/>
        <v>2.8651315998149314</v>
      </c>
    </row>
    <row r="95" spans="1:15" x14ac:dyDescent="0.25">
      <c r="A95" s="17">
        <v>90</v>
      </c>
      <c r="B95" s="1">
        <v>10</v>
      </c>
      <c r="C95" s="17">
        <f t="shared" si="42"/>
        <v>0.63694936131807545</v>
      </c>
      <c r="D95" s="17">
        <f t="shared" si="43"/>
        <v>0</v>
      </c>
      <c r="E95" s="17">
        <f t="shared" si="53"/>
        <v>8.5683610757985376E-3</v>
      </c>
      <c r="F95" s="17">
        <f t="shared" si="44"/>
        <v>1</v>
      </c>
      <c r="G95" s="17">
        <f t="shared" si="45"/>
        <v>0.29475178930291956</v>
      </c>
      <c r="H95" s="17">
        <f t="shared" si="46"/>
        <v>0.10405746883340146</v>
      </c>
      <c r="I95" s="17">
        <f t="shared" si="47"/>
        <v>0.49534275212499951</v>
      </c>
      <c r="J95" s="17">
        <f t="shared" si="48"/>
        <v>0.10584798973867959</v>
      </c>
      <c r="K95" s="17">
        <f t="shared" si="49"/>
        <v>8.5683610757985376E-3</v>
      </c>
      <c r="L95" s="17">
        <f>P23/C95</f>
        <v>7.7998290298086594</v>
      </c>
      <c r="M95" s="17">
        <f t="shared" si="51"/>
        <v>6.6831751456895988E-2</v>
      </c>
      <c r="N95" s="17">
        <f>SUM(M95:$M$95)</f>
        <v>6.6831751456895988E-2</v>
      </c>
      <c r="O95" s="17">
        <f t="shared" si="52"/>
        <v>7.7998290298086594</v>
      </c>
    </row>
    <row r="96" spans="1:15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1:15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1:15" x14ac:dyDescent="0.25">
      <c r="A98" s="23" t="s">
        <v>0</v>
      </c>
      <c r="B98" s="23" t="s">
        <v>1</v>
      </c>
      <c r="C98" s="23" t="s">
        <v>27</v>
      </c>
      <c r="D98" s="23"/>
      <c r="E98" s="23"/>
      <c r="F98" s="23"/>
      <c r="G98" s="23" t="s">
        <v>16</v>
      </c>
      <c r="H98" s="23"/>
      <c r="I98" s="23"/>
      <c r="J98" s="23"/>
      <c r="K98" s="23" t="s">
        <v>17</v>
      </c>
      <c r="L98" s="23"/>
      <c r="M98" s="23"/>
      <c r="N98" s="23"/>
      <c r="O98" s="23"/>
    </row>
    <row r="99" spans="1:15" x14ac:dyDescent="0.25">
      <c r="A99" s="23"/>
      <c r="B99" s="23"/>
      <c r="C99" s="3" t="s">
        <v>21</v>
      </c>
      <c r="D99" s="3" t="s">
        <v>22</v>
      </c>
      <c r="E99" s="3" t="s">
        <v>12</v>
      </c>
      <c r="F99" s="3" t="s">
        <v>11</v>
      </c>
      <c r="G99" s="3" t="s">
        <v>3</v>
      </c>
      <c r="H99" s="3" t="s">
        <v>4</v>
      </c>
      <c r="I99" s="3" t="s">
        <v>6</v>
      </c>
      <c r="J99" s="3" t="s">
        <v>7</v>
      </c>
      <c r="K99" s="3" t="s">
        <v>13</v>
      </c>
      <c r="L99" s="3" t="s">
        <v>10</v>
      </c>
      <c r="M99" s="3" t="s">
        <v>14</v>
      </c>
      <c r="N99" s="3" t="s">
        <v>15</v>
      </c>
      <c r="O99" s="3" t="s">
        <v>18</v>
      </c>
    </row>
    <row r="100" spans="1:15" x14ac:dyDescent="0.25">
      <c r="A100" s="17">
        <v>0</v>
      </c>
      <c r="B100" s="17">
        <v>1</v>
      </c>
      <c r="C100" s="17">
        <f>(AA27-X27)/AA27</f>
        <v>0.69782882978246308</v>
      </c>
      <c r="D100" s="17">
        <f>(1-K4)^C100</f>
        <v>0.99861199245957033</v>
      </c>
      <c r="E100" s="17">
        <v>1</v>
      </c>
      <c r="F100" s="17">
        <f>1-D100</f>
        <v>1.3880075404296699E-3</v>
      </c>
      <c r="G100" s="17">
        <f>F100*V27/(AA27-X27)</f>
        <v>1.5744748431845837E-4</v>
      </c>
      <c r="H100" s="17">
        <f>F100*W27/(AA27-X27)</f>
        <v>2.4331747783695943E-4</v>
      </c>
      <c r="I100" s="17">
        <f>F100*Y27/(AA27-X27)</f>
        <v>2.8628660016873852E-5</v>
      </c>
      <c r="J100" s="17">
        <f>F100*Z27/(AA27-X27)</f>
        <v>9.5861391825737821E-4</v>
      </c>
      <c r="K100" s="17">
        <f>E100-E101</f>
        <v>1.3880075404296699E-3</v>
      </c>
      <c r="L100" s="17">
        <f>B100+C100*K4/F100*(J4-B100)</f>
        <v>0.51404711250929569</v>
      </c>
      <c r="M100" s="17">
        <f>E101*B100+K100*L100</f>
        <v>0.99932549372786939</v>
      </c>
      <c r="N100" s="17">
        <f>SUM(M100:$M$119)</f>
        <v>63.84156837637952</v>
      </c>
      <c r="O100" s="17">
        <f>N100/E100</f>
        <v>63.84156837637952</v>
      </c>
    </row>
    <row r="101" spans="1:15" x14ac:dyDescent="0.25">
      <c r="A101" s="17">
        <v>1</v>
      </c>
      <c r="B101" s="17">
        <v>4</v>
      </c>
      <c r="C101" s="17">
        <f t="shared" ref="C101:C119" si="56">(AA28-X28)/AA28</f>
        <v>0.85945429063220757</v>
      </c>
      <c r="D101" s="17">
        <f t="shared" ref="D101:D119" si="57">(1-K5)^C101</f>
        <v>0.98232350900588217</v>
      </c>
      <c r="E101" s="17">
        <f>E100*D100</f>
        <v>0.99861199245957033</v>
      </c>
      <c r="F101" s="17">
        <f t="shared" ref="F101:F119" si="58">1-D101</f>
        <v>1.7676490994117833E-2</v>
      </c>
      <c r="G101" s="17">
        <f t="shared" ref="G101:G119" si="59">F101*V28/(AA28-X28)</f>
        <v>5.8189193681802806E-4</v>
      </c>
      <c r="H101" s="17">
        <f t="shared" ref="H101:H119" si="60">F101*W28/(AA28-X28)</f>
        <v>8.9311661378644932E-3</v>
      </c>
      <c r="I101" s="17">
        <f t="shared" ref="I101:I119" si="61">F101*Y28/(AA28-X28)</f>
        <v>1.6173094132783876E-3</v>
      </c>
      <c r="J101" s="17">
        <f t="shared" ref="J101:J119" si="62">F101*Z28/(AA28-X28)</f>
        <v>6.5461235061569228E-3</v>
      </c>
      <c r="K101" s="17">
        <f t="shared" ref="K101:K119" si="63">E101-E102</f>
        <v>1.7651955891329618E-2</v>
      </c>
      <c r="L101" s="17">
        <f t="shared" ref="L101:L102" si="64">B101+C101*K5/F101*(J5-B101)</f>
        <v>1.8944512965074449</v>
      </c>
      <c r="M101" s="17">
        <f t="shared" ref="M101:M119" si="65">E102*B101+K101*L101</f>
        <v>3.9572809169971843</v>
      </c>
      <c r="N101" s="17">
        <f>SUM(M101:$M$119)</f>
        <v>62.842242882651654</v>
      </c>
      <c r="O101" s="17">
        <f t="shared" ref="O101:O119" si="66">N101/E101</f>
        <v>62.92958962757087</v>
      </c>
    </row>
    <row r="102" spans="1:15" x14ac:dyDescent="0.25">
      <c r="A102" s="17">
        <v>5</v>
      </c>
      <c r="B102" s="17">
        <v>5</v>
      </c>
      <c r="C102" s="17">
        <f t="shared" si="56"/>
        <v>0.82615775812180359</v>
      </c>
      <c r="D102" s="17">
        <f t="shared" si="57"/>
        <v>0.99393332422151381</v>
      </c>
      <c r="E102" s="17">
        <f t="shared" ref="E102:E119" si="67">E101*D101</f>
        <v>0.98096003656824071</v>
      </c>
      <c r="F102" s="17">
        <f t="shared" si="58"/>
        <v>6.0666757784861858E-3</v>
      </c>
      <c r="G102" s="17">
        <f t="shared" si="59"/>
        <v>3.4801675911510062E-4</v>
      </c>
      <c r="H102" s="17">
        <f t="shared" si="60"/>
        <v>2.6057196562511565E-3</v>
      </c>
      <c r="I102" s="17">
        <f t="shared" si="61"/>
        <v>7.7867874057952098E-4</v>
      </c>
      <c r="J102" s="17">
        <f t="shared" si="62"/>
        <v>2.334260622540408E-3</v>
      </c>
      <c r="K102" s="17">
        <f t="shared" si="63"/>
        <v>5.9511664935114617E-3</v>
      </c>
      <c r="L102" s="17">
        <f t="shared" si="64"/>
        <v>2.3552657457154216</v>
      </c>
      <c r="M102" s="17">
        <f t="shared" si="65"/>
        <v>4.8890609289628637</v>
      </c>
      <c r="N102" s="17">
        <f>SUM(M102:$M$119)</f>
        <v>58.884961965654469</v>
      </c>
      <c r="O102" s="17">
        <f t="shared" si="66"/>
        <v>60.027890811592833</v>
      </c>
    </row>
    <row r="103" spans="1:15" x14ac:dyDescent="0.25">
      <c r="A103" s="17">
        <v>10</v>
      </c>
      <c r="B103" s="17">
        <v>5</v>
      </c>
      <c r="C103" s="17">
        <f t="shared" si="56"/>
        <v>0.83041327558789146</v>
      </c>
      <c r="D103" s="17">
        <f t="shared" si="57"/>
        <v>0.99616360037536278</v>
      </c>
      <c r="E103" s="17">
        <f t="shared" si="67"/>
        <v>0.97500887007472925</v>
      </c>
      <c r="F103" s="17">
        <f t="shared" si="58"/>
        <v>3.8363996246372212E-3</v>
      </c>
      <c r="G103" s="17">
        <f t="shared" si="59"/>
        <v>9.4939642833284034E-5</v>
      </c>
      <c r="H103" s="17">
        <f t="shared" si="60"/>
        <v>1.3140764307657861E-3</v>
      </c>
      <c r="I103" s="17">
        <f t="shared" si="61"/>
        <v>1.1912739571779435E-3</v>
      </c>
      <c r="J103" s="17">
        <f t="shared" si="62"/>
        <v>1.2361095938602073E-3</v>
      </c>
      <c r="K103" s="17">
        <f t="shared" si="63"/>
        <v>3.740523663172679E-3</v>
      </c>
      <c r="L103" s="17">
        <f>(-(5/24)*K102+(B104/2)*K103+(5/24)*K104)/K103</f>
        <v>3.2132051826685704</v>
      </c>
      <c r="M103" s="17">
        <f t="shared" si="65"/>
        <v>4.8683608020781834</v>
      </c>
      <c r="N103" s="17">
        <f>SUM(M103:$M$119)</f>
        <v>53.995901036691606</v>
      </c>
      <c r="O103" s="17">
        <f t="shared" si="66"/>
        <v>55.379907500280595</v>
      </c>
    </row>
    <row r="104" spans="1:15" x14ac:dyDescent="0.25">
      <c r="A104" s="17">
        <v>15</v>
      </c>
      <c r="B104" s="17">
        <v>5</v>
      </c>
      <c r="C104" s="17">
        <f t="shared" si="56"/>
        <v>0.93409140128287582</v>
      </c>
      <c r="D104" s="17">
        <f t="shared" si="57"/>
        <v>0.98068873684326185</v>
      </c>
      <c r="E104" s="17">
        <f t="shared" si="67"/>
        <v>0.97126834641155657</v>
      </c>
      <c r="F104" s="17">
        <f t="shared" si="58"/>
        <v>1.9311263156738145E-2</v>
      </c>
      <c r="G104" s="17">
        <f t="shared" si="59"/>
        <v>3.1992851818915882E-4</v>
      </c>
      <c r="H104" s="17">
        <f t="shared" si="60"/>
        <v>9.3537740269386993E-4</v>
      </c>
      <c r="I104" s="17">
        <f t="shared" si="61"/>
        <v>1.6549109634875429E-2</v>
      </c>
      <c r="J104" s="17">
        <f t="shared" si="62"/>
        <v>1.5068476009796887E-3</v>
      </c>
      <c r="K104" s="17">
        <f t="shared" si="63"/>
        <v>1.8756418633363525E-2</v>
      </c>
      <c r="L104" s="17">
        <f t="shared" ref="L104:L118" si="68">(-(5/24)*K103+(B105/2)*K104+(5/24)*K105)/K104</f>
        <v>2.7546588867763586</v>
      </c>
      <c r="M104" s="17">
        <f t="shared" si="65"/>
        <v>4.8142271741634577</v>
      </c>
      <c r="N104" s="17">
        <f>SUM(M104:$M$119)</f>
        <v>49.127540234613427</v>
      </c>
      <c r="O104" s="17">
        <f t="shared" si="66"/>
        <v>50.580810561900634</v>
      </c>
    </row>
    <row r="105" spans="1:15" x14ac:dyDescent="0.25">
      <c r="A105" s="17">
        <v>20</v>
      </c>
      <c r="B105" s="17">
        <v>5</v>
      </c>
      <c r="C105" s="17">
        <f t="shared" si="56"/>
        <v>0.92648642136369519</v>
      </c>
      <c r="D105" s="17">
        <f t="shared" si="57"/>
        <v>0.97200279745264839</v>
      </c>
      <c r="E105" s="17">
        <f t="shared" si="67"/>
        <v>0.95251192777819305</v>
      </c>
      <c r="F105" s="17">
        <f t="shared" si="58"/>
        <v>2.7997202547351607E-2</v>
      </c>
      <c r="G105" s="17">
        <f t="shared" si="59"/>
        <v>5.8046812414622347E-4</v>
      </c>
      <c r="H105" s="17">
        <f t="shared" si="60"/>
        <v>1.1947516273480303E-3</v>
      </c>
      <c r="I105" s="17">
        <f t="shared" si="61"/>
        <v>2.4391155729436644E-2</v>
      </c>
      <c r="J105" s="17">
        <f t="shared" si="62"/>
        <v>1.8308270664207111E-3</v>
      </c>
      <c r="K105" s="17">
        <f t="shared" si="63"/>
        <v>2.6667669370774472E-2</v>
      </c>
      <c r="L105" s="17">
        <f t="shared" si="68"/>
        <v>2.5523842436814554</v>
      </c>
      <c r="M105" s="17">
        <f t="shared" si="65"/>
        <v>4.6972874311547637</v>
      </c>
      <c r="N105" s="17">
        <f>SUM(M105:$M$119)</f>
        <v>44.313313060449971</v>
      </c>
      <c r="O105" s="17">
        <f t="shared" si="66"/>
        <v>46.522580734305514</v>
      </c>
    </row>
    <row r="106" spans="1:15" x14ac:dyDescent="0.25">
      <c r="A106" s="17">
        <v>25</v>
      </c>
      <c r="B106" s="17">
        <v>5</v>
      </c>
      <c r="C106" s="17">
        <f t="shared" si="56"/>
        <v>0.8955058654711362</v>
      </c>
      <c r="D106" s="17">
        <f t="shared" si="57"/>
        <v>0.97249877210159497</v>
      </c>
      <c r="E106" s="17">
        <f t="shared" si="67"/>
        <v>0.92584425840741857</v>
      </c>
      <c r="F106" s="17">
        <f t="shared" si="58"/>
        <v>2.7501227898405034E-2</v>
      </c>
      <c r="G106" s="17">
        <f t="shared" si="59"/>
        <v>1.2131235526864025E-3</v>
      </c>
      <c r="H106" s="17">
        <f t="shared" si="60"/>
        <v>2.047561091447768E-3</v>
      </c>
      <c r="I106" s="17">
        <f t="shared" si="61"/>
        <v>2.1553358375234991E-2</v>
      </c>
      <c r="J106" s="17">
        <f t="shared" si="62"/>
        <v>2.6871848790358762E-3</v>
      </c>
      <c r="K106" s="17">
        <f t="shared" si="63"/>
        <v>2.5461853948892221E-2</v>
      </c>
      <c r="L106" s="17">
        <f t="shared" si="68"/>
        <v>2.4875236535521306</v>
      </c>
      <c r="M106" s="17">
        <f t="shared" si="65"/>
        <v>4.5652489862537911</v>
      </c>
      <c r="N106" s="17">
        <f>SUM(M106:$M$119)</f>
        <v>39.616025629295208</v>
      </c>
      <c r="O106" s="17">
        <f t="shared" si="66"/>
        <v>42.789081716011616</v>
      </c>
    </row>
    <row r="107" spans="1:15" x14ac:dyDescent="0.25">
      <c r="A107" s="17">
        <v>30</v>
      </c>
      <c r="B107" s="17">
        <v>5</v>
      </c>
      <c r="C107" s="17">
        <f t="shared" si="56"/>
        <v>0.83374416746619773</v>
      </c>
      <c r="D107" s="17">
        <f t="shared" si="57"/>
        <v>0.97207536611874146</v>
      </c>
      <c r="E107" s="17">
        <f t="shared" si="67"/>
        <v>0.90038240445852635</v>
      </c>
      <c r="F107" s="17">
        <f t="shared" si="58"/>
        <v>2.7924633881258543E-2</v>
      </c>
      <c r="G107" s="17">
        <f t="shared" si="59"/>
        <v>2.8959473308213745E-3</v>
      </c>
      <c r="H107" s="17">
        <f t="shared" si="60"/>
        <v>2.1762439553795576E-3</v>
      </c>
      <c r="I107" s="17">
        <f t="shared" si="61"/>
        <v>1.8829182985416183E-2</v>
      </c>
      <c r="J107" s="17">
        <f t="shared" si="62"/>
        <v>4.023259609641428E-3</v>
      </c>
      <c r="K107" s="17">
        <f t="shared" si="63"/>
        <v>2.5142848997631639E-2</v>
      </c>
      <c r="L107" s="17">
        <f t="shared" si="68"/>
        <v>2.5083181727343935</v>
      </c>
      <c r="M107" s="17">
        <f t="shared" si="65"/>
        <v>4.4392640423595502</v>
      </c>
      <c r="N107" s="17">
        <f>SUM(M107:$M$119)</f>
        <v>35.050776643041409</v>
      </c>
      <c r="O107" s="17">
        <f t="shared" si="66"/>
        <v>38.928766787840893</v>
      </c>
    </row>
    <row r="108" spans="1:15" x14ac:dyDescent="0.25">
      <c r="A108" s="17">
        <v>35</v>
      </c>
      <c r="B108" s="17">
        <v>5</v>
      </c>
      <c r="C108" s="17">
        <f t="shared" si="56"/>
        <v>0.75741521840626813</v>
      </c>
      <c r="D108" s="17">
        <f t="shared" si="57"/>
        <v>0.96976172057518406</v>
      </c>
      <c r="E108" s="17">
        <f t="shared" si="67"/>
        <v>0.87523955546089471</v>
      </c>
      <c r="F108" s="17">
        <f t="shared" si="58"/>
        <v>3.0238279424815939E-2</v>
      </c>
      <c r="G108" s="17">
        <f t="shared" si="59"/>
        <v>5.1381551788210493E-3</v>
      </c>
      <c r="H108" s="17">
        <f t="shared" si="60"/>
        <v>2.6713365152755851E-3</v>
      </c>
      <c r="I108" s="17">
        <f t="shared" si="61"/>
        <v>1.6528580953561089E-2</v>
      </c>
      <c r="J108" s="17">
        <f t="shared" si="62"/>
        <v>5.9002067771582178E-3</v>
      </c>
      <c r="K108" s="17">
        <f t="shared" si="63"/>
        <v>2.6465738241678194E-2</v>
      </c>
      <c r="L108" s="17">
        <f t="shared" si="68"/>
        <v>2.5491946362411699</v>
      </c>
      <c r="M108" s="17">
        <f t="shared" si="65"/>
        <v>4.3113354040659315</v>
      </c>
      <c r="N108" s="17">
        <f>SUM(M108:$M$119)</f>
        <v>30.61151260068187</v>
      </c>
      <c r="O108" s="17">
        <f t="shared" si="66"/>
        <v>34.975010452494999</v>
      </c>
    </row>
    <row r="109" spans="1:15" x14ac:dyDescent="0.25">
      <c r="A109" s="17">
        <v>40</v>
      </c>
      <c r="B109" s="17">
        <v>5</v>
      </c>
      <c r="C109" s="17">
        <f t="shared" si="56"/>
        <v>0.70547126192582477</v>
      </c>
      <c r="D109" s="17">
        <f t="shared" si="57"/>
        <v>0.9630145090294886</v>
      </c>
      <c r="E109" s="17">
        <f t="shared" si="67"/>
        <v>0.84877381721921652</v>
      </c>
      <c r="F109" s="17">
        <f t="shared" si="58"/>
        <v>3.6985490970511403E-2</v>
      </c>
      <c r="G109" s="17">
        <f t="shared" si="59"/>
        <v>8.6829709035338345E-3</v>
      </c>
      <c r="H109" s="17">
        <f t="shared" si="60"/>
        <v>3.4497581218476225E-3</v>
      </c>
      <c r="I109" s="17">
        <f t="shared" si="61"/>
        <v>1.4349283078112767E-2</v>
      </c>
      <c r="J109" s="17">
        <f t="shared" si="62"/>
        <v>1.050347886701718E-2</v>
      </c>
      <c r="K109" s="17">
        <f t="shared" si="63"/>
        <v>3.1392316352767846E-2</v>
      </c>
      <c r="L109" s="17">
        <f t="shared" si="68"/>
        <v>2.5667091074561883</v>
      </c>
      <c r="M109" s="17">
        <f t="shared" si="65"/>
        <v>4.1674824486190385</v>
      </c>
      <c r="N109" s="17">
        <f>SUM(M109:$M$119)</f>
        <v>26.300177196615937</v>
      </c>
      <c r="O109" s="17">
        <f t="shared" si="66"/>
        <v>30.986084470396989</v>
      </c>
    </row>
    <row r="110" spans="1:15" x14ac:dyDescent="0.25">
      <c r="A110" s="17">
        <v>45</v>
      </c>
      <c r="B110" s="17">
        <v>5</v>
      </c>
      <c r="C110" s="17">
        <f t="shared" si="56"/>
        <v>0.66583932032196302</v>
      </c>
      <c r="D110" s="17">
        <f t="shared" si="57"/>
        <v>0.95532358568627918</v>
      </c>
      <c r="E110" s="17">
        <f t="shared" si="67"/>
        <v>0.81738150086644867</v>
      </c>
      <c r="F110" s="17">
        <f t="shared" si="58"/>
        <v>4.4676414313720825E-2</v>
      </c>
      <c r="G110" s="17">
        <f t="shared" si="59"/>
        <v>1.1806610778472674E-2</v>
      </c>
      <c r="H110" s="17">
        <f t="shared" si="60"/>
        <v>4.0541554847444688E-3</v>
      </c>
      <c r="I110" s="17">
        <f t="shared" si="61"/>
        <v>1.2768333478363005E-2</v>
      </c>
      <c r="J110" s="17">
        <f t="shared" si="62"/>
        <v>1.6047314572140675E-2</v>
      </c>
      <c r="K110" s="17">
        <f t="shared" si="63"/>
        <v>3.6517674585080373E-2</v>
      </c>
      <c r="L110" s="17">
        <f t="shared" si="68"/>
        <v>2.6140483217226183</v>
      </c>
      <c r="M110" s="17">
        <f t="shared" si="65"/>
        <v>3.9997780973691834</v>
      </c>
      <c r="N110" s="17">
        <f>SUM(M110:$M$119)</f>
        <v>22.132694747996901</v>
      </c>
      <c r="O110" s="17">
        <f t="shared" si="66"/>
        <v>27.077557694339287</v>
      </c>
    </row>
    <row r="111" spans="1:15" x14ac:dyDescent="0.25">
      <c r="A111" s="17">
        <v>50</v>
      </c>
      <c r="B111" s="17">
        <v>5</v>
      </c>
      <c r="C111" s="17">
        <f t="shared" si="56"/>
        <v>0.65718056968142302</v>
      </c>
      <c r="D111" s="17">
        <f t="shared" si="57"/>
        <v>0.93419690319662685</v>
      </c>
      <c r="E111" s="17">
        <f t="shared" si="67"/>
        <v>0.7808638262813683</v>
      </c>
      <c r="F111" s="17">
        <f t="shared" si="58"/>
        <v>6.5803096803373151E-2</v>
      </c>
      <c r="G111" s="17">
        <f t="shared" si="59"/>
        <v>1.8827898474407093E-2</v>
      </c>
      <c r="H111" s="17">
        <f t="shared" si="60"/>
        <v>5.1252926827009045E-3</v>
      </c>
      <c r="I111" s="17">
        <f t="shared" si="61"/>
        <v>1.4445258835708517E-2</v>
      </c>
      <c r="J111" s="17">
        <f t="shared" si="62"/>
        <v>2.740464681055664E-2</v>
      </c>
      <c r="K111" s="17">
        <f t="shared" si="63"/>
        <v>5.1383257951045258E-2</v>
      </c>
      <c r="L111" s="17">
        <f t="shared" si="68"/>
        <v>2.613020296760229</v>
      </c>
      <c r="M111" s="17">
        <f t="shared" si="65"/>
        <v>3.7816683375913627</v>
      </c>
      <c r="N111" s="17">
        <f>SUM(M111:$M$119)</f>
        <v>18.132916650627713</v>
      </c>
      <c r="O111" s="17">
        <f t="shared" si="66"/>
        <v>23.221611810320802</v>
      </c>
    </row>
    <row r="112" spans="1:15" x14ac:dyDescent="0.25">
      <c r="A112" s="17">
        <v>55</v>
      </c>
      <c r="B112" s="17">
        <v>5</v>
      </c>
      <c r="C112" s="17">
        <f t="shared" si="56"/>
        <v>0.63530179791939001</v>
      </c>
      <c r="D112" s="17">
        <f t="shared" si="57"/>
        <v>0.91172765598031968</v>
      </c>
      <c r="E112" s="17">
        <f t="shared" si="67"/>
        <v>0.72948056833032304</v>
      </c>
      <c r="F112" s="17">
        <f t="shared" si="58"/>
        <v>8.8272344019680316E-2</v>
      </c>
      <c r="G112" s="17">
        <f t="shared" si="59"/>
        <v>2.7674762119440734E-2</v>
      </c>
      <c r="H112" s="17">
        <f t="shared" si="60"/>
        <v>6.4900479468786663E-3</v>
      </c>
      <c r="I112" s="17">
        <f t="shared" si="61"/>
        <v>1.2526083061056582E-2</v>
      </c>
      <c r="J112" s="17">
        <f t="shared" si="62"/>
        <v>4.1581450892304334E-2</v>
      </c>
      <c r="K112" s="17">
        <f t="shared" si="63"/>
        <v>6.4392959683326145E-2</v>
      </c>
      <c r="L112" s="17">
        <f t="shared" si="68"/>
        <v>2.5981580458063367</v>
      </c>
      <c r="M112" s="17">
        <f t="shared" si="65"/>
        <v>3.4927411295295014</v>
      </c>
      <c r="N112" s="17">
        <f>SUM(M112:$M$119)</f>
        <v>14.351248313036347</v>
      </c>
      <c r="O112" s="17">
        <f t="shared" si="66"/>
        <v>19.673242764895448</v>
      </c>
    </row>
    <row r="113" spans="1:15" x14ac:dyDescent="0.25">
      <c r="A113" s="17">
        <v>60</v>
      </c>
      <c r="B113" s="17">
        <v>5</v>
      </c>
      <c r="C113" s="17">
        <f t="shared" si="56"/>
        <v>0.61734998249447515</v>
      </c>
      <c r="D113" s="17">
        <f t="shared" si="57"/>
        <v>0.8771251262204951</v>
      </c>
      <c r="E113" s="17">
        <f t="shared" si="67"/>
        <v>0.6650876086469969</v>
      </c>
      <c r="F113" s="17">
        <f t="shared" si="58"/>
        <v>0.1228748737795049</v>
      </c>
      <c r="G113" s="17">
        <f t="shared" si="59"/>
        <v>3.8171005770550333E-2</v>
      </c>
      <c r="H113" s="17">
        <f t="shared" si="60"/>
        <v>8.6316833945181727E-3</v>
      </c>
      <c r="I113" s="17">
        <f t="shared" si="61"/>
        <v>1.4140683340103518E-2</v>
      </c>
      <c r="J113" s="17">
        <f t="shared" si="62"/>
        <v>6.1931501274332883E-2</v>
      </c>
      <c r="K113" s="17">
        <f t="shared" si="63"/>
        <v>8.1722555964812482E-2</v>
      </c>
      <c r="L113" s="17">
        <f t="shared" si="68"/>
        <v>2.6025480271736341</v>
      </c>
      <c r="M113" s="17">
        <f t="shared" si="65"/>
        <v>3.1295121402127317</v>
      </c>
      <c r="N113" s="17">
        <f>SUM(M113:$M$119)</f>
        <v>10.858507183506847</v>
      </c>
      <c r="O113" s="17">
        <f t="shared" si="66"/>
        <v>16.326431348791115</v>
      </c>
    </row>
    <row r="114" spans="1:15" x14ac:dyDescent="0.25">
      <c r="A114" s="17">
        <v>65</v>
      </c>
      <c r="B114" s="17">
        <v>5</v>
      </c>
      <c r="C114" s="17">
        <f t="shared" si="56"/>
        <v>0.62822485232667247</v>
      </c>
      <c r="D114" s="17">
        <f t="shared" si="57"/>
        <v>0.82066238580243023</v>
      </c>
      <c r="E114" s="17">
        <f t="shared" si="67"/>
        <v>0.58336505268218442</v>
      </c>
      <c r="F114" s="17">
        <f t="shared" si="58"/>
        <v>0.17933761419756977</v>
      </c>
      <c r="G114" s="17">
        <f t="shared" si="59"/>
        <v>5.8908608158508742E-2</v>
      </c>
      <c r="H114" s="17">
        <f t="shared" si="60"/>
        <v>1.1207044352560966E-2</v>
      </c>
      <c r="I114" s="17">
        <f t="shared" si="61"/>
        <v>1.507591877463898E-2</v>
      </c>
      <c r="J114" s="17">
        <f t="shared" si="62"/>
        <v>9.4146042911861086E-2</v>
      </c>
      <c r="K114" s="17">
        <f t="shared" si="63"/>
        <v>0.10461929675426257</v>
      </c>
      <c r="L114" s="17">
        <f t="shared" si="68"/>
        <v>2.5807605883758185</v>
      </c>
      <c r="M114" s="17">
        <f t="shared" si="65"/>
        <v>2.6637261374866044</v>
      </c>
      <c r="N114" s="17">
        <f>SUM(M114:$M$119)</f>
        <v>7.7289950432941135</v>
      </c>
      <c r="O114" s="17">
        <f t="shared" si="66"/>
        <v>13.24898536132374</v>
      </c>
    </row>
    <row r="115" spans="1:15" x14ac:dyDescent="0.25">
      <c r="A115" s="17">
        <v>70</v>
      </c>
      <c r="B115" s="17">
        <v>5</v>
      </c>
      <c r="C115" s="17">
        <f t="shared" si="56"/>
        <v>0.64949463383152772</v>
      </c>
      <c r="D115" s="17">
        <f t="shared" si="57"/>
        <v>0.74458611681635944</v>
      </c>
      <c r="E115" s="17">
        <f t="shared" si="67"/>
        <v>0.47874575592792185</v>
      </c>
      <c r="F115" s="17">
        <f t="shared" si="58"/>
        <v>0.25541388318364056</v>
      </c>
      <c r="G115" s="17">
        <f t="shared" si="59"/>
        <v>8.2488229791305212E-2</v>
      </c>
      <c r="H115" s="17">
        <f t="shared" si="60"/>
        <v>1.7077805702524127E-2</v>
      </c>
      <c r="I115" s="17">
        <f t="shared" si="61"/>
        <v>1.9043896602157457E-2</v>
      </c>
      <c r="J115" s="17">
        <f t="shared" si="62"/>
        <v>0.13680395108765375</v>
      </c>
      <c r="K115" s="17">
        <f t="shared" si="63"/>
        <v>0.12227831257923794</v>
      </c>
      <c r="L115" s="17">
        <f t="shared" si="68"/>
        <v>2.5428110934857626</v>
      </c>
      <c r="M115" s="17">
        <f t="shared" si="65"/>
        <v>2.0932678664626252</v>
      </c>
      <c r="N115" s="17">
        <f>SUM(M115:$M$119)</f>
        <v>5.0652689058075104</v>
      </c>
      <c r="O115" s="17">
        <f t="shared" si="66"/>
        <v>10.580289941139695</v>
      </c>
    </row>
    <row r="116" spans="1:15" x14ac:dyDescent="0.25">
      <c r="A116" s="17">
        <v>75</v>
      </c>
      <c r="B116" s="17">
        <v>5</v>
      </c>
      <c r="C116" s="17">
        <f t="shared" si="56"/>
        <v>0.66051650473758006</v>
      </c>
      <c r="D116" s="17">
        <f t="shared" si="57"/>
        <v>0.63602099749490371</v>
      </c>
      <c r="E116" s="17">
        <f t="shared" si="67"/>
        <v>0.35646744334868391</v>
      </c>
      <c r="F116" s="17">
        <f t="shared" si="58"/>
        <v>0.36397900250509629</v>
      </c>
      <c r="G116" s="17">
        <f t="shared" si="59"/>
        <v>0.11988766133087277</v>
      </c>
      <c r="H116" s="17">
        <f t="shared" si="60"/>
        <v>2.4413476031351373E-2</v>
      </c>
      <c r="I116" s="17">
        <f t="shared" si="61"/>
        <v>2.7042995779356233E-2</v>
      </c>
      <c r="J116" s="17">
        <f t="shared" si="62"/>
        <v>0.19263486936351595</v>
      </c>
      <c r="K116" s="17">
        <f t="shared" si="63"/>
        <v>0.12974666445559591</v>
      </c>
      <c r="L116" s="17">
        <f t="shared" si="68"/>
        <v>2.4913222688419805</v>
      </c>
      <c r="M116" s="17">
        <f t="shared" si="65"/>
        <v>1.4568446489316345</v>
      </c>
      <c r="N116" s="17">
        <f>SUM(M116:$M$119)</f>
        <v>2.9720010393448848</v>
      </c>
      <c r="O116" s="17">
        <f t="shared" si="66"/>
        <v>8.3373701997177285</v>
      </c>
    </row>
    <row r="117" spans="1:15" x14ac:dyDescent="0.25">
      <c r="A117" s="17">
        <v>80</v>
      </c>
      <c r="B117" s="17">
        <v>5</v>
      </c>
      <c r="C117" s="17">
        <f t="shared" si="56"/>
        <v>0.69185905082681531</v>
      </c>
      <c r="D117" s="17">
        <f t="shared" si="57"/>
        <v>0.48450265070352222</v>
      </c>
      <c r="E117" s="17">
        <f t="shared" si="67"/>
        <v>0.226720778893088</v>
      </c>
      <c r="F117" s="17">
        <f t="shared" si="58"/>
        <v>0.51549734929647784</v>
      </c>
      <c r="G117" s="17">
        <f t="shared" si="59"/>
        <v>0.17287608098381846</v>
      </c>
      <c r="H117" s="17">
        <f t="shared" si="60"/>
        <v>4.1520351491241468E-2</v>
      </c>
      <c r="I117" s="17">
        <f t="shared" si="61"/>
        <v>3.8344785930954306E-2</v>
      </c>
      <c r="J117" s="17">
        <f t="shared" si="62"/>
        <v>0.26275613089046357</v>
      </c>
      <c r="K117" s="17">
        <f t="shared" si="63"/>
        <v>0.11687396054981969</v>
      </c>
      <c r="L117" s="17">
        <f t="shared" si="68"/>
        <v>2.4132705737913684</v>
      </c>
      <c r="M117" s="17">
        <f t="shared" si="65"/>
        <v>0.83128258155367474</v>
      </c>
      <c r="N117" s="17">
        <f>SUM(M117:$M$119)</f>
        <v>1.5151563904132506</v>
      </c>
      <c r="O117" s="17">
        <f t="shared" si="66"/>
        <v>6.6829180713415539</v>
      </c>
    </row>
    <row r="118" spans="1:15" x14ac:dyDescent="0.25">
      <c r="A118" s="17">
        <v>85</v>
      </c>
      <c r="B118" s="17">
        <v>5</v>
      </c>
      <c r="C118" s="17">
        <f t="shared" si="56"/>
        <v>0.73382024386195632</v>
      </c>
      <c r="D118" s="17">
        <f t="shared" si="57"/>
        <v>0.26177298259519449</v>
      </c>
      <c r="E118" s="17">
        <f t="shared" si="67"/>
        <v>0.10984681834326832</v>
      </c>
      <c r="F118" s="17">
        <f t="shared" si="58"/>
        <v>0.73822701740480556</v>
      </c>
      <c r="G118" s="17">
        <f t="shared" si="59"/>
        <v>0.26162707877824853</v>
      </c>
      <c r="H118" s="17">
        <f t="shared" si="60"/>
        <v>9.4306885332099133E-2</v>
      </c>
      <c r="I118" s="17">
        <f t="shared" si="61"/>
        <v>7.2970239818847732E-2</v>
      </c>
      <c r="J118" s="17">
        <f t="shared" si="62"/>
        <v>0.30932281347561014</v>
      </c>
      <c r="K118" s="17">
        <f t="shared" si="63"/>
        <v>8.109188907695844E-2</v>
      </c>
      <c r="L118" s="17">
        <f t="shared" si="68"/>
        <v>4.7736132216629512</v>
      </c>
      <c r="M118" s="17">
        <f t="shared" si="65"/>
        <v>0.53087596019894367</v>
      </c>
      <c r="N118" s="17">
        <f>SUM(M118:$M$119)</f>
        <v>0.68387380885957594</v>
      </c>
      <c r="O118" s="17">
        <f t="shared" si="66"/>
        <v>6.2257042959814175</v>
      </c>
    </row>
    <row r="119" spans="1:15" x14ac:dyDescent="0.25">
      <c r="A119" s="17">
        <v>90</v>
      </c>
      <c r="B119" s="1">
        <v>10</v>
      </c>
      <c r="C119" s="17">
        <f t="shared" si="56"/>
        <v>0.93372066168618939</v>
      </c>
      <c r="D119" s="17">
        <f t="shared" si="57"/>
        <v>0</v>
      </c>
      <c r="E119" s="17">
        <f t="shared" si="67"/>
        <v>2.8754929266309869E-2</v>
      </c>
      <c r="F119" s="17">
        <f t="shared" si="58"/>
        <v>1</v>
      </c>
      <c r="G119" s="17">
        <f t="shared" si="59"/>
        <v>0.20106866180385763</v>
      </c>
      <c r="H119" s="17">
        <f t="shared" si="60"/>
        <v>0.38882146832468917</v>
      </c>
      <c r="I119" s="17">
        <f t="shared" si="61"/>
        <v>0.33790432465078529</v>
      </c>
      <c r="J119" s="17">
        <f t="shared" si="62"/>
        <v>7.2205545220667966E-2</v>
      </c>
      <c r="K119" s="17">
        <f t="shared" si="63"/>
        <v>2.8754929266309869E-2</v>
      </c>
      <c r="L119" s="17">
        <f>P23/C119</f>
        <v>5.3207520437161735</v>
      </c>
      <c r="M119" s="17">
        <f t="shared" si="65"/>
        <v>0.15299784866063224</v>
      </c>
      <c r="N119" s="17">
        <f>SUM(M119:$M$119)</f>
        <v>0.15299784866063224</v>
      </c>
      <c r="O119" s="17">
        <f t="shared" si="66"/>
        <v>5.3207520437161735</v>
      </c>
    </row>
    <row r="120" spans="1:15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1:15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1:15" x14ac:dyDescent="0.25">
      <c r="A122" s="23" t="s">
        <v>0</v>
      </c>
      <c r="B122" s="23" t="s">
        <v>1</v>
      </c>
      <c r="C122" s="23" t="s">
        <v>28</v>
      </c>
      <c r="D122" s="23"/>
      <c r="E122" s="23"/>
      <c r="F122" s="23"/>
      <c r="G122" s="23" t="s">
        <v>16</v>
      </c>
      <c r="H122" s="23"/>
      <c r="I122" s="23"/>
      <c r="J122" s="23"/>
      <c r="K122" s="23" t="s">
        <v>17</v>
      </c>
      <c r="L122" s="23"/>
      <c r="M122" s="23"/>
      <c r="N122" s="23"/>
      <c r="O122" s="23"/>
    </row>
    <row r="123" spans="1:15" x14ac:dyDescent="0.25">
      <c r="A123" s="23"/>
      <c r="B123" s="23"/>
      <c r="C123" s="3" t="s">
        <v>21</v>
      </c>
      <c r="D123" s="3" t="s">
        <v>22</v>
      </c>
      <c r="E123" s="3" t="s">
        <v>12</v>
      </c>
      <c r="F123" s="3" t="s">
        <v>11</v>
      </c>
      <c r="G123" s="3" t="s">
        <v>3</v>
      </c>
      <c r="H123" s="3" t="s">
        <v>4</v>
      </c>
      <c r="I123" s="3" t="s">
        <v>5</v>
      </c>
      <c r="J123" s="3" t="s">
        <v>7</v>
      </c>
      <c r="K123" s="3" t="s">
        <v>13</v>
      </c>
      <c r="L123" s="3" t="s">
        <v>10</v>
      </c>
      <c r="M123" s="3" t="s">
        <v>14</v>
      </c>
      <c r="N123" s="3" t="s">
        <v>15</v>
      </c>
      <c r="O123" s="3" t="s">
        <v>18</v>
      </c>
    </row>
    <row r="124" spans="1:15" x14ac:dyDescent="0.25">
      <c r="A124" s="17">
        <v>0</v>
      </c>
      <c r="B124" s="17">
        <v>1</v>
      </c>
      <c r="C124" s="17">
        <f>(AA27-Y27)/AA27</f>
        <v>0.98560677536980046</v>
      </c>
      <c r="D124" s="17">
        <f>(1-K4)^C124</f>
        <v>0.99804015262706913</v>
      </c>
      <c r="E124" s="17">
        <v>1</v>
      </c>
      <c r="F124" s="17">
        <f>1-D124</f>
        <v>1.9598473729308674E-3</v>
      </c>
      <c r="G124" s="17">
        <f>F124*V27/(AA27-Y27)</f>
        <v>1.5740241050779831E-4</v>
      </c>
      <c r="H124" s="17">
        <f>F124*W27/(AA27-Y27)</f>
        <v>2.4324782130371111E-4</v>
      </c>
      <c r="I124" s="17">
        <f>F124*X27/(AA27-Y27)</f>
        <v>6.00857653301022E-4</v>
      </c>
      <c r="J124" s="17">
        <f>F124*Z27/(AA27-Y27)</f>
        <v>9.5833948781833607E-4</v>
      </c>
      <c r="K124" s="17">
        <f>E124-E125</f>
        <v>1.9598473729308674E-3</v>
      </c>
      <c r="L124" s="17">
        <f>B124+C124*K4/F124*(J4-B124)</f>
        <v>0.51390795486634855</v>
      </c>
      <c r="M124" s="17">
        <f>E125*B124+K124*L124</f>
        <v>0.99904733378234223</v>
      </c>
      <c r="N124" s="17">
        <f>SUM(M124:$M$143)</f>
        <v>63.692055909519809</v>
      </c>
      <c r="O124" s="17">
        <f>N124/E124</f>
        <v>63.692055909519809</v>
      </c>
    </row>
    <row r="125" spans="1:15" x14ac:dyDescent="0.25">
      <c r="A125" s="17">
        <v>1</v>
      </c>
      <c r="B125" s="17">
        <v>4</v>
      </c>
      <c r="C125" s="17">
        <f t="shared" ref="C125:C143" si="69">(AA28-Y28)/AA28</f>
        <v>0.92136428463180187</v>
      </c>
      <c r="D125" s="17">
        <f t="shared" ref="D125:D143" si="70">(1-K5)^C125</f>
        <v>0.98106233036028778</v>
      </c>
      <c r="E125" s="17">
        <f>E124*D124</f>
        <v>0.99804015262706913</v>
      </c>
      <c r="F125" s="17">
        <f t="shared" ref="F125:F143" si="71">1-D125</f>
        <v>1.8937669639712218E-2</v>
      </c>
      <c r="G125" s="17">
        <f t="shared" ref="G125:G143" si="72">F125*V28/(AA28-Y28)</f>
        <v>5.815194294692211E-4</v>
      </c>
      <c r="H125" s="17">
        <f t="shared" ref="H125:H143" si="73">F125*W28/(AA28-Y28)</f>
        <v>8.9254487102645112E-3</v>
      </c>
      <c r="I125" s="17">
        <f t="shared" ref="I125:I143" si="74">F125*X28/(AA28-Y28)</f>
        <v>2.8887685985678271E-3</v>
      </c>
      <c r="J125" s="17">
        <f t="shared" ref="J125:J143" si="75">F125*Z28/(AA28-Y28)</f>
        <v>6.5419329014106591E-3</v>
      </c>
      <c r="K125" s="17">
        <f t="shared" ref="K125:K143" si="76">E125-E126</f>
        <v>1.8900554697619421E-2</v>
      </c>
      <c r="L125" s="17">
        <f t="shared" ref="L125:L126" si="77">B125+C125*K5/F125*(J5-B125)</f>
        <v>1.8931025326904938</v>
      </c>
      <c r="M125" s="17">
        <f t="shared" ref="M125:M143" si="78">E126*B125+K125*L125</f>
        <v>3.9523390796851174</v>
      </c>
      <c r="N125" s="17">
        <f>SUM(M125:$M$143)</f>
        <v>62.693008575737466</v>
      </c>
      <c r="O125" s="17">
        <f t="shared" ref="O125:O143" si="79">N125/E125</f>
        <v>62.816118580715596</v>
      </c>
    </row>
    <row r="126" spans="1:15" x14ac:dyDescent="0.25">
      <c r="A126" s="17">
        <v>5</v>
      </c>
      <c r="B126" s="17">
        <v>5</v>
      </c>
      <c r="C126" s="17">
        <f t="shared" si="69"/>
        <v>0.89395980498980754</v>
      </c>
      <c r="D126" s="17">
        <f t="shared" si="70"/>
        <v>0.99343707467687825</v>
      </c>
      <c r="E126" s="17">
        <f t="shared" ref="E126:E143" si="80">E125*D125</f>
        <v>0.97913959792944971</v>
      </c>
      <c r="F126" s="17">
        <f t="shared" si="71"/>
        <v>6.5629253231217488E-3</v>
      </c>
      <c r="G126" s="17">
        <f t="shared" si="72"/>
        <v>3.4792996135175858E-4</v>
      </c>
      <c r="H126" s="17">
        <f t="shared" si="73"/>
        <v>2.6050697719219242E-3</v>
      </c>
      <c r="I126" s="17">
        <f t="shared" si="74"/>
        <v>1.2762471478946187E-3</v>
      </c>
      <c r="J126" s="17">
        <f t="shared" si="75"/>
        <v>2.3336784419534466E-3</v>
      </c>
      <c r="K126" s="17">
        <f t="shared" si="76"/>
        <v>6.4260200621224506E-3</v>
      </c>
      <c r="L126" s="17">
        <f t="shared" si="77"/>
        <v>2.3546059663247245</v>
      </c>
      <c r="M126" s="17">
        <f t="shared" si="78"/>
        <v>4.8786986345146319</v>
      </c>
      <c r="N126" s="17">
        <f>SUM(M126:$M$143)</f>
        <v>58.740669496052348</v>
      </c>
      <c r="O126" s="17">
        <f t="shared" si="79"/>
        <v>59.992129437180431</v>
      </c>
    </row>
    <row r="127" spans="1:15" x14ac:dyDescent="0.25">
      <c r="A127" s="17">
        <v>10</v>
      </c>
      <c r="B127" s="17">
        <v>5</v>
      </c>
      <c r="C127" s="17">
        <f t="shared" si="69"/>
        <v>0.74214112040107616</v>
      </c>
      <c r="D127" s="17">
        <f t="shared" si="70"/>
        <v>0.99657070597929698</v>
      </c>
      <c r="E127" s="17">
        <f t="shared" si="80"/>
        <v>0.97271357786732726</v>
      </c>
      <c r="F127" s="17">
        <f t="shared" si="71"/>
        <v>3.429294020703022E-3</v>
      </c>
      <c r="G127" s="17">
        <f t="shared" si="72"/>
        <v>9.4959028739357922E-5</v>
      </c>
      <c r="H127" s="17">
        <f t="shared" si="73"/>
        <v>1.3143447545291844E-3</v>
      </c>
      <c r="I127" s="17">
        <f t="shared" si="74"/>
        <v>7.8362824000745355E-4</v>
      </c>
      <c r="J127" s="17">
        <f t="shared" si="75"/>
        <v>1.236361997427026E-3</v>
      </c>
      <c r="K127" s="17">
        <f t="shared" si="76"/>
        <v>3.3357208564370744E-3</v>
      </c>
      <c r="L127" s="17">
        <f>(-(5/24)*K126+(B128/2)*K127+(5/24)*K128)/K127</f>
        <v>2.3503025023374469</v>
      </c>
      <c r="M127" s="17">
        <f t="shared" si="78"/>
        <v>4.8547292381304343</v>
      </c>
      <c r="N127" s="17">
        <f>SUM(M127:$M$143)</f>
        <v>53.861970861537714</v>
      </c>
      <c r="O127" s="17">
        <f t="shared" si="79"/>
        <v>55.372899162803904</v>
      </c>
    </row>
    <row r="128" spans="1:15" x14ac:dyDescent="0.25">
      <c r="A128" s="17">
        <v>15</v>
      </c>
      <c r="B128" s="17">
        <v>5</v>
      </c>
      <c r="C128" s="17">
        <f t="shared" si="69"/>
        <v>0.19951476589811037</v>
      </c>
      <c r="D128" s="17">
        <f t="shared" si="70"/>
        <v>0.99584357686689762</v>
      </c>
      <c r="E128" s="17">
        <f t="shared" si="80"/>
        <v>0.96937785701089019</v>
      </c>
      <c r="F128" s="17">
        <f t="shared" si="71"/>
        <v>4.1564231331023826E-3</v>
      </c>
      <c r="G128" s="17">
        <f t="shared" si="72"/>
        <v>3.2238613600656709E-4</v>
      </c>
      <c r="H128" s="17">
        <f t="shared" si="73"/>
        <v>9.4256275829728107E-4</v>
      </c>
      <c r="I128" s="17">
        <f t="shared" si="74"/>
        <v>1.3730513786539317E-3</v>
      </c>
      <c r="J128" s="17">
        <f t="shared" si="75"/>
        <v>1.5184228601446029E-3</v>
      </c>
      <c r="K128" s="17">
        <f t="shared" si="76"/>
        <v>4.0291445495972411E-3</v>
      </c>
      <c r="L128" s="17">
        <f t="shared" ref="L128:L142" si="81">(-(5/24)*K127+(B129/2)*K128+(5/24)*K129)/K128</f>
        <v>2.6216811613539655</v>
      </c>
      <c r="M128" s="17">
        <f t="shared" si="78"/>
        <v>4.8373066946685164</v>
      </c>
      <c r="N128" s="17">
        <f>SUM(M128:$M$143)</f>
        <v>49.007241623407282</v>
      </c>
      <c r="O128" s="17">
        <f t="shared" si="79"/>
        <v>50.555354930968598</v>
      </c>
    </row>
    <row r="129" spans="1:15" x14ac:dyDescent="0.25">
      <c r="A129" s="17">
        <v>20</v>
      </c>
      <c r="B129" s="17">
        <v>5</v>
      </c>
      <c r="C129" s="17">
        <f t="shared" si="69"/>
        <v>0.19284526564858501</v>
      </c>
      <c r="D129" s="17">
        <f t="shared" si="70"/>
        <v>0.99410677040775197</v>
      </c>
      <c r="E129" s="17">
        <f t="shared" si="80"/>
        <v>0.96534871246129295</v>
      </c>
      <c r="F129" s="17">
        <f t="shared" si="71"/>
        <v>5.8932295922480282E-3</v>
      </c>
      <c r="G129" s="17">
        <f t="shared" si="72"/>
        <v>5.8701226413925619E-4</v>
      </c>
      <c r="H129" s="17">
        <f t="shared" si="73"/>
        <v>1.2082211385598114E-3</v>
      </c>
      <c r="I129" s="17">
        <f t="shared" si="74"/>
        <v>2.2465285605765802E-3</v>
      </c>
      <c r="J129" s="17">
        <f t="shared" si="75"/>
        <v>1.8514676289723808E-3</v>
      </c>
      <c r="K129" s="17">
        <f t="shared" si="76"/>
        <v>5.6890215991154403E-3</v>
      </c>
      <c r="L129" s="17">
        <f t="shared" si="81"/>
        <v>2.6772504101926846</v>
      </c>
      <c r="M129" s="17">
        <f t="shared" si="78"/>
        <v>4.8135293897207143</v>
      </c>
      <c r="N129" s="17">
        <f>SUM(M129:$M$143)</f>
        <v>44.169934928738769</v>
      </c>
      <c r="O129" s="17">
        <f t="shared" si="79"/>
        <v>45.755419112872985</v>
      </c>
    </row>
    <row r="130" spans="1:15" x14ac:dyDescent="0.25">
      <c r="A130" s="17">
        <v>25</v>
      </c>
      <c r="B130" s="17">
        <v>5</v>
      </c>
      <c r="C130" s="17">
        <f t="shared" si="69"/>
        <v>0.2981710156024065</v>
      </c>
      <c r="D130" s="17">
        <f t="shared" si="70"/>
        <v>0.99075779110883311</v>
      </c>
      <c r="E130" s="17">
        <f t="shared" si="80"/>
        <v>0.95965969086217751</v>
      </c>
      <c r="F130" s="17">
        <f t="shared" si="71"/>
        <v>9.242208891166892E-3</v>
      </c>
      <c r="G130" s="17">
        <f t="shared" si="72"/>
        <v>1.2244237358442775E-3</v>
      </c>
      <c r="H130" s="17">
        <f t="shared" si="73"/>
        <v>2.0666340171271525E-3</v>
      </c>
      <c r="I130" s="17">
        <f t="shared" si="74"/>
        <v>3.238935270976284E-3</v>
      </c>
      <c r="J130" s="17">
        <f t="shared" si="75"/>
        <v>2.7122158672191776E-3</v>
      </c>
      <c r="K130" s="17">
        <f t="shared" si="76"/>
        <v>8.8693753273808573E-3</v>
      </c>
      <c r="L130" s="17">
        <f t="shared" si="81"/>
        <v>2.6960626093302635</v>
      </c>
      <c r="M130" s="17">
        <f t="shared" si="78"/>
        <v>4.7778639688622508</v>
      </c>
      <c r="N130" s="17">
        <f>SUM(M130:$M$143)</f>
        <v>39.356405539018056</v>
      </c>
      <c r="O130" s="17">
        <f t="shared" si="79"/>
        <v>41.010793632125441</v>
      </c>
    </row>
    <row r="131" spans="1:15" x14ac:dyDescent="0.25">
      <c r="A131" s="17">
        <v>30</v>
      </c>
      <c r="B131" s="17">
        <v>5</v>
      </c>
      <c r="C131" s="17">
        <f t="shared" si="69"/>
        <v>0.43781818021325541</v>
      </c>
      <c r="D131" s="17">
        <f t="shared" si="70"/>
        <v>0.98523754907375538</v>
      </c>
      <c r="E131" s="17">
        <f t="shared" si="80"/>
        <v>0.95079031553479665</v>
      </c>
      <c r="F131" s="17">
        <f t="shared" si="71"/>
        <v>1.4762450926244619E-2</v>
      </c>
      <c r="G131" s="17">
        <f t="shared" si="72"/>
        <v>2.9154168224496441E-3</v>
      </c>
      <c r="H131" s="17">
        <f t="shared" si="73"/>
        <v>2.1908748718397399E-3</v>
      </c>
      <c r="I131" s="17">
        <f t="shared" si="74"/>
        <v>5.6058511955504459E-3</v>
      </c>
      <c r="J131" s="17">
        <f t="shared" si="75"/>
        <v>4.0503080364047888E-3</v>
      </c>
      <c r="K131" s="17">
        <f t="shared" si="76"/>
        <v>1.4035995374231058E-2</v>
      </c>
      <c r="L131" s="17">
        <f t="shared" si="81"/>
        <v>2.6947577616983098</v>
      </c>
      <c r="M131" s="17">
        <f t="shared" si="78"/>
        <v>4.7215952082806991</v>
      </c>
      <c r="N131" s="17">
        <f>SUM(M131:$M$143)</f>
        <v>34.578541570155807</v>
      </c>
      <c r="O131" s="17">
        <f t="shared" si="79"/>
        <v>36.36820969374957</v>
      </c>
    </row>
    <row r="132" spans="1:15" x14ac:dyDescent="0.25">
      <c r="A132" s="17">
        <v>35</v>
      </c>
      <c r="B132" s="17">
        <v>5</v>
      </c>
      <c r="C132" s="17">
        <f t="shared" si="69"/>
        <v>0.58598838984823098</v>
      </c>
      <c r="D132" s="17">
        <f t="shared" si="70"/>
        <v>0.97652453129160033</v>
      </c>
      <c r="E132" s="17">
        <f t="shared" si="80"/>
        <v>0.93675432016056559</v>
      </c>
      <c r="F132" s="17">
        <f t="shared" si="71"/>
        <v>2.3475468708399672E-2</v>
      </c>
      <c r="G132" s="17">
        <f t="shared" si="72"/>
        <v>5.1559586775898614E-3</v>
      </c>
      <c r="H132" s="17">
        <f t="shared" si="73"/>
        <v>2.680592587680098E-3</v>
      </c>
      <c r="I132" s="17">
        <f t="shared" si="74"/>
        <v>9.7182666894007116E-3</v>
      </c>
      <c r="J132" s="17">
        <f t="shared" si="75"/>
        <v>5.9206507537290006E-3</v>
      </c>
      <c r="K132" s="17">
        <f t="shared" si="76"/>
        <v>2.1990746730387589E-2</v>
      </c>
      <c r="L132" s="17">
        <f t="shared" si="81"/>
        <v>2.6968303259828383</v>
      </c>
      <c r="M132" s="17">
        <f t="shared" si="78"/>
        <v>4.6331231798244072</v>
      </c>
      <c r="N132" s="17">
        <f>SUM(M132:$M$143)</f>
        <v>29.85694636187511</v>
      </c>
      <c r="O132" s="17">
        <f t="shared" si="79"/>
        <v>31.872760786155158</v>
      </c>
    </row>
    <row r="133" spans="1:15" x14ac:dyDescent="0.25">
      <c r="A133" s="17">
        <v>40</v>
      </c>
      <c r="B133" s="17">
        <v>5</v>
      </c>
      <c r="C133" s="17">
        <f t="shared" si="69"/>
        <v>0.72629789208643492</v>
      </c>
      <c r="D133" s="17">
        <f t="shared" si="70"/>
        <v>0.96194367981671747</v>
      </c>
      <c r="E133" s="17">
        <f t="shared" si="80"/>
        <v>0.914763573430178</v>
      </c>
      <c r="F133" s="17">
        <f t="shared" si="71"/>
        <v>3.8056320183282533E-2</v>
      </c>
      <c r="G133" s="17">
        <f t="shared" si="72"/>
        <v>8.6781727917598448E-3</v>
      </c>
      <c r="H133" s="17">
        <f t="shared" si="73"/>
        <v>3.4478518244241089E-3</v>
      </c>
      <c r="I133" s="17">
        <f t="shared" si="74"/>
        <v>1.5432620804019971E-2</v>
      </c>
      <c r="J133" s="17">
        <f t="shared" si="75"/>
        <v>1.0497674763078609E-2</v>
      </c>
      <c r="K133" s="17">
        <f t="shared" si="76"/>
        <v>3.4812535442462544E-2</v>
      </c>
      <c r="L133" s="17">
        <f t="shared" si="81"/>
        <v>2.6531004399261917</v>
      </c>
      <c r="M133" s="17">
        <f t="shared" si="78"/>
        <v>4.4921163430359208</v>
      </c>
      <c r="N133" s="17">
        <f>SUM(M133:$M$143)</f>
        <v>25.223823182050701</v>
      </c>
      <c r="O133" s="17">
        <f t="shared" si="79"/>
        <v>27.574144745911205</v>
      </c>
    </row>
    <row r="134" spans="1:15" x14ac:dyDescent="0.25">
      <c r="A134" s="17">
        <v>45</v>
      </c>
      <c r="B134" s="17">
        <v>5</v>
      </c>
      <c r="C134" s="17">
        <f t="shared" si="69"/>
        <v>0.80970589033448015</v>
      </c>
      <c r="D134" s="17">
        <f t="shared" si="70"/>
        <v>0.94593579161304409</v>
      </c>
      <c r="E134" s="17">
        <f t="shared" si="80"/>
        <v>0.87995103798771546</v>
      </c>
      <c r="F134" s="17">
        <f t="shared" si="71"/>
        <v>5.4064208386955914E-2</v>
      </c>
      <c r="G134" s="17">
        <f t="shared" si="72"/>
        <v>1.1748946457452454E-2</v>
      </c>
      <c r="H134" s="17">
        <f t="shared" si="73"/>
        <v>4.0343547029854515E-3</v>
      </c>
      <c r="I134" s="17">
        <f t="shared" si="74"/>
        <v>2.231196887227448E-2</v>
      </c>
      <c r="J134" s="17">
        <f t="shared" si="75"/>
        <v>1.5968938354243529E-2</v>
      </c>
      <c r="K134" s="17">
        <f t="shared" si="76"/>
        <v>4.7573856288085969E-2</v>
      </c>
      <c r="L134" s="17">
        <f t="shared" si="81"/>
        <v>2.6567249503182002</v>
      </c>
      <c r="M134" s="17">
        <f t="shared" si="78"/>
        <v>4.2882765594815577</v>
      </c>
      <c r="N134" s="17">
        <f>SUM(M134:$M$143)</f>
        <v>20.73170683901478</v>
      </c>
      <c r="O134" s="17">
        <f t="shared" si="79"/>
        <v>23.560068622027359</v>
      </c>
    </row>
    <row r="135" spans="1:15" x14ac:dyDescent="0.25">
      <c r="A135" s="17">
        <v>50</v>
      </c>
      <c r="B135" s="17">
        <v>5</v>
      </c>
      <c r="C135" s="17">
        <f t="shared" si="69"/>
        <v>0.85573409319605298</v>
      </c>
      <c r="D135" s="17">
        <f t="shared" si="70"/>
        <v>0.9151810185838587</v>
      </c>
      <c r="E135" s="17">
        <f t="shared" si="80"/>
        <v>0.83237718169962949</v>
      </c>
      <c r="F135" s="17">
        <f t="shared" si="71"/>
        <v>8.4818981416141304E-2</v>
      </c>
      <c r="G135" s="17">
        <f t="shared" si="72"/>
        <v>1.8637791429292935E-2</v>
      </c>
      <c r="H135" s="17">
        <f t="shared" si="73"/>
        <v>5.0735421249539581E-3</v>
      </c>
      <c r="I135" s="17">
        <f t="shared" si="74"/>
        <v>3.3979708323508037E-2</v>
      </c>
      <c r="J135" s="17">
        <f t="shared" si="75"/>
        <v>2.712793953838637E-2</v>
      </c>
      <c r="K135" s="17">
        <f t="shared" si="76"/>
        <v>7.0601384705800907E-2</v>
      </c>
      <c r="L135" s="17">
        <f t="shared" si="81"/>
        <v>2.6382785928009325</v>
      </c>
      <c r="M135" s="17">
        <f t="shared" si="78"/>
        <v>3.9951451068605603</v>
      </c>
      <c r="N135" s="17">
        <f>SUM(M135:$M$143)</f>
        <v>16.443430279533224</v>
      </c>
      <c r="O135" s="17">
        <f t="shared" si="79"/>
        <v>19.754782616646715</v>
      </c>
    </row>
    <row r="136" spans="1:15" x14ac:dyDescent="0.25">
      <c r="A136" s="17">
        <v>55</v>
      </c>
      <c r="B136" s="17">
        <v>5</v>
      </c>
      <c r="C136" s="17">
        <f t="shared" si="69"/>
        <v>0.90984896597055742</v>
      </c>
      <c r="D136" s="17">
        <f t="shared" si="70"/>
        <v>0.87603357146558813</v>
      </c>
      <c r="E136" s="17">
        <f t="shared" si="80"/>
        <v>0.76177579699382858</v>
      </c>
      <c r="F136" s="17">
        <f t="shared" si="71"/>
        <v>0.12396642853441187</v>
      </c>
      <c r="G136" s="17">
        <f t="shared" si="72"/>
        <v>2.7137766746859703E-2</v>
      </c>
      <c r="H136" s="17">
        <f t="shared" si="73"/>
        <v>6.3641163959492842E-3</v>
      </c>
      <c r="I136" s="17">
        <f t="shared" si="74"/>
        <v>4.9689932390732022E-2</v>
      </c>
      <c r="J136" s="17">
        <f t="shared" si="75"/>
        <v>4.0774613000870853E-2</v>
      </c>
      <c r="K136" s="17">
        <f t="shared" si="76"/>
        <v>9.4434624897280051E-2</v>
      </c>
      <c r="L136" s="17">
        <f t="shared" si="81"/>
        <v>2.6078328915114457</v>
      </c>
      <c r="M136" s="17">
        <f t="shared" si="78"/>
        <v>3.5829755813874153</v>
      </c>
      <c r="N136" s="17">
        <f>SUM(M136:$M$143)</f>
        <v>12.44828517267266</v>
      </c>
      <c r="O136" s="17">
        <f t="shared" si="79"/>
        <v>16.341140295867799</v>
      </c>
    </row>
    <row r="137" spans="1:15" x14ac:dyDescent="0.25">
      <c r="A137" s="17">
        <v>60</v>
      </c>
      <c r="B137" s="17">
        <v>5</v>
      </c>
      <c r="C137" s="17">
        <f t="shared" si="69"/>
        <v>0.92895414380536345</v>
      </c>
      <c r="D137" s="17">
        <f t="shared" si="70"/>
        <v>0.82096032542769182</v>
      </c>
      <c r="E137" s="17">
        <f t="shared" si="80"/>
        <v>0.66734117209654853</v>
      </c>
      <c r="F137" s="17">
        <f t="shared" si="71"/>
        <v>0.17903967457230818</v>
      </c>
      <c r="G137" s="17">
        <f t="shared" si="72"/>
        <v>3.6962127625678159E-2</v>
      </c>
      <c r="H137" s="17">
        <f t="shared" si="73"/>
        <v>8.3583174404793167E-3</v>
      </c>
      <c r="I137" s="17">
        <f t="shared" si="74"/>
        <v>7.374910275832891E-2</v>
      </c>
      <c r="J137" s="17">
        <f t="shared" si="75"/>
        <v>5.9970126747821803E-2</v>
      </c>
      <c r="K137" s="17">
        <f t="shared" si="76"/>
        <v>0.11948054628086879</v>
      </c>
      <c r="L137" s="17">
        <f t="shared" si="81"/>
        <v>2.5815070951525119</v>
      </c>
      <c r="M137" s="17">
        <f t="shared" si="78"/>
        <v>3.0477430070351597</v>
      </c>
      <c r="N137" s="17">
        <f>SUM(M137:$M$143)</f>
        <v>8.8653095912852447</v>
      </c>
      <c r="O137" s="17">
        <f t="shared" si="79"/>
        <v>13.284523661912836</v>
      </c>
    </row>
    <row r="138" spans="1:15" x14ac:dyDescent="0.25">
      <c r="A138" s="17">
        <v>65</v>
      </c>
      <c r="B138" s="17">
        <v>5</v>
      </c>
      <c r="C138" s="17">
        <f t="shared" si="69"/>
        <v>0.94718862025535511</v>
      </c>
      <c r="D138" s="17">
        <f t="shared" si="70"/>
        <v>0.74230766536815429</v>
      </c>
      <c r="E138" s="17">
        <f t="shared" si="80"/>
        <v>0.54786062581567974</v>
      </c>
      <c r="F138" s="17">
        <f t="shared" si="71"/>
        <v>0.25769233463184571</v>
      </c>
      <c r="G138" s="17">
        <f t="shared" si="72"/>
        <v>5.614195286212724E-2</v>
      </c>
      <c r="H138" s="17">
        <f t="shared" si="73"/>
        <v>1.0680703133780757E-2</v>
      </c>
      <c r="I138" s="17">
        <f t="shared" si="74"/>
        <v>0.10114522462929404</v>
      </c>
      <c r="J138" s="17">
        <f t="shared" si="75"/>
        <v>8.9724454006643695E-2</v>
      </c>
      <c r="K138" s="17">
        <f t="shared" si="76"/>
        <v>0.14117948371930655</v>
      </c>
      <c r="L138" s="17">
        <f t="shared" si="81"/>
        <v>2.5342425602726006</v>
      </c>
      <c r="M138" s="17">
        <f t="shared" si="78"/>
        <v>2.3911887667606453</v>
      </c>
      <c r="N138" s="17">
        <f>SUM(M138:$M$143)</f>
        <v>5.8175665842500859</v>
      </c>
      <c r="O138" s="17">
        <f t="shared" si="79"/>
        <v>10.618698096050668</v>
      </c>
    </row>
    <row r="139" spans="1:15" x14ac:dyDescent="0.25">
      <c r="A139" s="17">
        <v>70</v>
      </c>
      <c r="B139" s="17">
        <v>5</v>
      </c>
      <c r="C139" s="17">
        <f t="shared" si="69"/>
        <v>0.95157307623152743</v>
      </c>
      <c r="D139" s="17">
        <f t="shared" si="70"/>
        <v>0.64914672204417523</v>
      </c>
      <c r="E139" s="17">
        <f t="shared" si="80"/>
        <v>0.40668114209637318</v>
      </c>
      <c r="F139" s="17">
        <f t="shared" si="71"/>
        <v>0.35085327795582477</v>
      </c>
      <c r="G139" s="17">
        <f t="shared" si="72"/>
        <v>7.7340405327300479E-2</v>
      </c>
      <c r="H139" s="17">
        <f t="shared" si="73"/>
        <v>1.6012034910625767E-2</v>
      </c>
      <c r="I139" s="17">
        <f t="shared" si="74"/>
        <v>0.12923438013644875</v>
      </c>
      <c r="J139" s="17">
        <f t="shared" si="75"/>
        <v>0.12826645758144975</v>
      </c>
      <c r="K139" s="17">
        <f t="shared" si="76"/>
        <v>0.14268541178733107</v>
      </c>
      <c r="L139" s="17">
        <f t="shared" si="81"/>
        <v>2.4783947422927222</v>
      </c>
      <c r="M139" s="17">
        <f t="shared" si="78"/>
        <v>1.6736094259208039</v>
      </c>
      <c r="N139" s="17">
        <f>SUM(M139:$M$143)</f>
        <v>3.4263778174894419</v>
      </c>
      <c r="O139" s="17">
        <f t="shared" si="79"/>
        <v>8.4252193249655942</v>
      </c>
    </row>
    <row r="140" spans="1:15" x14ac:dyDescent="0.25">
      <c r="A140" s="17">
        <v>75</v>
      </c>
      <c r="B140" s="17">
        <v>5</v>
      </c>
      <c r="C140" s="17">
        <f t="shared" si="69"/>
        <v>0.95092479256529805</v>
      </c>
      <c r="D140" s="17">
        <f t="shared" si="70"/>
        <v>0.52127157842199034</v>
      </c>
      <c r="E140" s="17">
        <f t="shared" si="80"/>
        <v>0.26399573030904211</v>
      </c>
      <c r="F140" s="17">
        <f t="shared" si="71"/>
        <v>0.47872842157800966</v>
      </c>
      <c r="G140" s="17">
        <f t="shared" si="72"/>
        <v>0.10952792835477165</v>
      </c>
      <c r="H140" s="17">
        <f t="shared" si="73"/>
        <v>2.2303858662094084E-2</v>
      </c>
      <c r="I140" s="17">
        <f t="shared" si="74"/>
        <v>0.1709077301479697</v>
      </c>
      <c r="J140" s="17">
        <f t="shared" si="75"/>
        <v>0.17598890441317425</v>
      </c>
      <c r="K140" s="17">
        <f t="shared" si="76"/>
        <v>0.12638225927418165</v>
      </c>
      <c r="L140" s="17">
        <f t="shared" si="81"/>
        <v>2.4076399404812676</v>
      </c>
      <c r="M140" s="17">
        <f t="shared" si="78"/>
        <v>0.99235033037108111</v>
      </c>
      <c r="N140" s="17">
        <f>SUM(M140:$M$143)</f>
        <v>1.7527683915686372</v>
      </c>
      <c r="O140" s="17">
        <f t="shared" si="79"/>
        <v>6.639381589682487</v>
      </c>
    </row>
    <row r="141" spans="1:15" x14ac:dyDescent="0.25">
      <c r="A141" s="17">
        <v>80</v>
      </c>
      <c r="B141" s="17">
        <v>5</v>
      </c>
      <c r="C141" s="17">
        <f t="shared" si="69"/>
        <v>0.94853671462219347</v>
      </c>
      <c r="D141" s="17">
        <f t="shared" si="70"/>
        <v>0.37028998113318662</v>
      </c>
      <c r="E141" s="17">
        <f t="shared" si="80"/>
        <v>0.13761347103486046</v>
      </c>
      <c r="F141" s="17">
        <f t="shared" si="71"/>
        <v>0.62971001886681344</v>
      </c>
      <c r="G141" s="17">
        <f t="shared" si="72"/>
        <v>0.15403256818788102</v>
      </c>
      <c r="H141" s="17">
        <f t="shared" si="73"/>
        <v>3.6994628382731952E-2</v>
      </c>
      <c r="I141" s="17">
        <f t="shared" si="74"/>
        <v>0.20456714002343146</v>
      </c>
      <c r="J141" s="17">
        <f t="shared" si="75"/>
        <v>0.23411568227276897</v>
      </c>
      <c r="K141" s="17">
        <f t="shared" si="76"/>
        <v>8.6656581441689667E-2</v>
      </c>
      <c r="L141" s="17">
        <f t="shared" si="81"/>
        <v>2.2961523266038117</v>
      </c>
      <c r="M141" s="17">
        <f t="shared" si="78"/>
        <v>0.4537611590587225</v>
      </c>
      <c r="N141" s="17">
        <f>SUM(M141:$M$143)</f>
        <v>0.76041806119755628</v>
      </c>
      <c r="O141" s="17">
        <f t="shared" si="79"/>
        <v>5.5257530783808653</v>
      </c>
    </row>
    <row r="142" spans="1:15" x14ac:dyDescent="0.25">
      <c r="A142" s="17">
        <v>85</v>
      </c>
      <c r="B142" s="17">
        <v>5</v>
      </c>
      <c r="C142" s="17">
        <f t="shared" si="69"/>
        <v>0.92746534884787368</v>
      </c>
      <c r="D142" s="17">
        <f t="shared" si="70"/>
        <v>0.18379054232446082</v>
      </c>
      <c r="E142" s="17">
        <f t="shared" si="80"/>
        <v>5.0956889593170802E-2</v>
      </c>
      <c r="F142" s="17">
        <f t="shared" si="71"/>
        <v>0.81620945767553921</v>
      </c>
      <c r="G142" s="17">
        <f t="shared" si="72"/>
        <v>0.22886868542051356</v>
      </c>
      <c r="H142" s="17">
        <f t="shared" si="73"/>
        <v>8.2498696132118854E-2</v>
      </c>
      <c r="I142" s="17">
        <f t="shared" si="74"/>
        <v>0.23424965112877263</v>
      </c>
      <c r="J142" s="17">
        <f t="shared" si="75"/>
        <v>0.27059242499413405</v>
      </c>
      <c r="K142" s="17">
        <f t="shared" si="76"/>
        <v>4.1591495219674271E-2</v>
      </c>
      <c r="L142" s="17">
        <f t="shared" si="81"/>
        <v>4.6128455936926764</v>
      </c>
      <c r="M142" s="17">
        <f t="shared" si="78"/>
        <v>0.23868211732664718</v>
      </c>
      <c r="N142" s="17">
        <f>SUM(M142:$M$143)</f>
        <v>0.30665690213883379</v>
      </c>
      <c r="O142" s="17">
        <f t="shared" si="79"/>
        <v>6.0179674345730021</v>
      </c>
    </row>
    <row r="143" spans="1:15" x14ac:dyDescent="0.25">
      <c r="A143" s="17">
        <v>90</v>
      </c>
      <c r="B143" s="1">
        <v>10</v>
      </c>
      <c r="C143" s="17">
        <f t="shared" si="69"/>
        <v>0.68449175040044374</v>
      </c>
      <c r="D143" s="17">
        <f t="shared" si="70"/>
        <v>0</v>
      </c>
      <c r="E143" s="17">
        <f t="shared" si="80"/>
        <v>9.3653943734965349E-3</v>
      </c>
      <c r="F143" s="17">
        <f t="shared" si="71"/>
        <v>1</v>
      </c>
      <c r="G143" s="17">
        <f t="shared" si="72"/>
        <v>0.27427936689378818</v>
      </c>
      <c r="H143" s="17">
        <f t="shared" si="73"/>
        <v>0.5303944692825463</v>
      </c>
      <c r="I143" s="17">
        <f t="shared" si="74"/>
        <v>9.6830003100892931E-2</v>
      </c>
      <c r="J143" s="17">
        <f t="shared" si="75"/>
        <v>9.8496160722772771E-2</v>
      </c>
      <c r="K143" s="17">
        <f t="shared" si="76"/>
        <v>9.3653943734965349E-3</v>
      </c>
      <c r="L143" s="17">
        <f>P23/C143</f>
        <v>7.2580803435839174</v>
      </c>
      <c r="M143" s="17">
        <f t="shared" si="78"/>
        <v>6.797478481218662E-2</v>
      </c>
      <c r="N143" s="17">
        <f>SUM(M143:$M$143)</f>
        <v>6.797478481218662E-2</v>
      </c>
      <c r="O143" s="17">
        <f t="shared" si="79"/>
        <v>7.2580803435839174</v>
      </c>
    </row>
    <row r="144" spans="1:15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1:15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1:15" x14ac:dyDescent="0.25">
      <c r="A146" s="23" t="s">
        <v>0</v>
      </c>
      <c r="B146" s="23" t="s">
        <v>1</v>
      </c>
      <c r="C146" s="23" t="s">
        <v>29</v>
      </c>
      <c r="D146" s="23"/>
      <c r="E146" s="23"/>
      <c r="F146" s="23"/>
      <c r="G146" s="23" t="s">
        <v>16</v>
      </c>
      <c r="H146" s="23"/>
      <c r="I146" s="23"/>
      <c r="J146" s="23"/>
      <c r="K146" s="23" t="s">
        <v>17</v>
      </c>
      <c r="L146" s="23"/>
      <c r="M146" s="23"/>
      <c r="N146" s="23"/>
      <c r="O146" s="23"/>
    </row>
    <row r="147" spans="1:15" x14ac:dyDescent="0.25">
      <c r="A147" s="23"/>
      <c r="B147" s="23"/>
      <c r="C147" s="3" t="s">
        <v>21</v>
      </c>
      <c r="D147" s="3" t="s">
        <v>22</v>
      </c>
      <c r="E147" s="3" t="s">
        <v>12</v>
      </c>
      <c r="F147" s="3" t="s">
        <v>11</v>
      </c>
      <c r="G147" s="3" t="s">
        <v>3</v>
      </c>
      <c r="H147" s="3" t="s">
        <v>4</v>
      </c>
      <c r="I147" s="3" t="s">
        <v>5</v>
      </c>
      <c r="J147" s="3" t="s">
        <v>6</v>
      </c>
      <c r="K147" s="3" t="s">
        <v>13</v>
      </c>
      <c r="L147" s="3" t="s">
        <v>10</v>
      </c>
      <c r="M147" s="3" t="s">
        <v>14</v>
      </c>
      <c r="N147" s="3" t="s">
        <v>15</v>
      </c>
      <c r="O147" s="3" t="s">
        <v>18</v>
      </c>
    </row>
    <row r="148" spans="1:15" x14ac:dyDescent="0.25">
      <c r="A148" s="17">
        <v>0</v>
      </c>
      <c r="B148" s="17">
        <v>1</v>
      </c>
      <c r="C148" s="17">
        <f>(AA27-Z27)/AA27</f>
        <v>0.51805130065529104</v>
      </c>
      <c r="D148" s="17">
        <f>(1-K4)^C148</f>
        <v>0.99896939232387816</v>
      </c>
      <c r="E148" s="17">
        <v>1</v>
      </c>
      <c r="F148" s="17">
        <f>1-D148</f>
        <v>1.0306076761218419E-3</v>
      </c>
      <c r="G148" s="17">
        <f>F148*V27/(AA27-Z27)</f>
        <v>1.5747565107758534E-4</v>
      </c>
      <c r="H148" s="17">
        <f>F148*W27/(AA27-Z27)</f>
        <v>2.4336100641297501E-4</v>
      </c>
      <c r="I148" s="17">
        <f>F148*X27/(AA27-Z27)</f>
        <v>6.011372370554681E-4</v>
      </c>
      <c r="J148" s="17">
        <f>F148*Y27/(AA27-Z27)</f>
        <v>2.8633781575813419E-5</v>
      </c>
      <c r="K148" s="17">
        <f>E148-E149</f>
        <v>1.0306076761218419E-3</v>
      </c>
      <c r="L148" s="17">
        <f>B148+C148*K4/F148*(J4-B148)</f>
        <v>0.51413403209232555</v>
      </c>
      <c r="M148" s="17">
        <f>E149*B148+K148*L148</f>
        <v>0.999499262803908</v>
      </c>
      <c r="N148" s="17">
        <f>SUM(M148:$M$167)</f>
        <v>63.340486568963996</v>
      </c>
      <c r="O148" s="17">
        <f>N148/E148</f>
        <v>63.340486568963996</v>
      </c>
    </row>
    <row r="149" spans="1:15" x14ac:dyDescent="0.25">
      <c r="A149" s="17">
        <v>1</v>
      </c>
      <c r="B149" s="17">
        <v>4</v>
      </c>
      <c r="C149" s="17">
        <f t="shared" ref="C149:C167" si="82">(AA28-Z28)/AA28</f>
        <v>0.68171884701284313</v>
      </c>
      <c r="D149" s="17">
        <f t="shared" ref="D149:D167" si="83">(1-K5)^C149</f>
        <v>0.98595320252688246</v>
      </c>
      <c r="E149" s="17">
        <f>E148*D148</f>
        <v>0.99896939232387816</v>
      </c>
      <c r="F149" s="17">
        <f t="shared" ref="F149:F167" si="84">1-D149</f>
        <v>1.4046797473117545E-2</v>
      </c>
      <c r="G149" s="17">
        <f t="shared" ref="G149:G167" si="85">F149*V28/(AA28-Z28)</f>
        <v>5.8296312827113388E-4</v>
      </c>
      <c r="H149" s="17">
        <f t="shared" ref="H149:H167" si="86">F149*W28/(AA28-Z28)</f>
        <v>8.9476073157324382E-3</v>
      </c>
      <c r="I149" s="17">
        <f t="shared" ref="I149:I167" si="87">F149*X28/(AA28-Z28)</f>
        <v>2.8959403482178127E-3</v>
      </c>
      <c r="J149" s="17">
        <f t="shared" ref="J149:J167" si="88">F149*Y28/(AA28-Z28)</f>
        <v>1.6202866808961603E-3</v>
      </c>
      <c r="K149" s="17">
        <f t="shared" ref="K149:K167" si="89">E149-E150</f>
        <v>1.4032320735816839E-2</v>
      </c>
      <c r="L149" s="17">
        <f t="shared" ref="L149:L150" si="90">B149+C149*K5/F149*(J5-B149)</f>
        <v>1.8983202303488831</v>
      </c>
      <c r="M149" s="17">
        <f t="shared" ref="M149:M167" si="91">E150*B149+K149*L149</f>
        <v>3.9663861246837904</v>
      </c>
      <c r="N149" s="17">
        <f>SUM(M149:$M$167)</f>
        <v>62.340987306160088</v>
      </c>
      <c r="O149" s="17">
        <f t="shared" ref="O149:O167" si="92">N149/E149</f>
        <v>62.405302690143259</v>
      </c>
    </row>
    <row r="150" spans="1:15" x14ac:dyDescent="0.25">
      <c r="A150" s="17">
        <v>5</v>
      </c>
      <c r="B150" s="17">
        <v>5</v>
      </c>
      <c r="C150" s="17">
        <f t="shared" si="82"/>
        <v>0.6821212154391415</v>
      </c>
      <c r="D150" s="17">
        <f t="shared" si="83"/>
        <v>0.99498836401321689</v>
      </c>
      <c r="E150" s="17">
        <f t="shared" ref="E150:E167" si="93">E149*D149</f>
        <v>0.98493707158806132</v>
      </c>
      <c r="F150" s="17">
        <f t="shared" si="84"/>
        <v>5.0116359867831139E-3</v>
      </c>
      <c r="G150" s="17">
        <f t="shared" si="85"/>
        <v>3.4820124544574768E-4</v>
      </c>
      <c r="H150" s="17">
        <f t="shared" si="86"/>
        <v>2.6071009680572283E-3</v>
      </c>
      <c r="I150" s="17">
        <f t="shared" si="87"/>
        <v>1.2772422491784451E-3</v>
      </c>
      <c r="J150" s="17">
        <f t="shared" si="88"/>
        <v>7.7909152410169291E-4</v>
      </c>
      <c r="K150" s="17">
        <f t="shared" si="89"/>
        <v>4.9361460726875528E-3</v>
      </c>
      <c r="L150" s="17">
        <f t="shared" si="90"/>
        <v>2.3566669966428413</v>
      </c>
      <c r="M150" s="17">
        <f t="shared" si="91"/>
        <v>4.9116374801169798</v>
      </c>
      <c r="N150" s="17">
        <f>SUM(M150:$M$167)</f>
        <v>58.374601181476294</v>
      </c>
      <c r="O150" s="17">
        <f t="shared" si="92"/>
        <v>59.267340894536666</v>
      </c>
    </row>
    <row r="151" spans="1:15" x14ac:dyDescent="0.25">
      <c r="A151" s="17">
        <v>10</v>
      </c>
      <c r="B151" s="17">
        <v>5</v>
      </c>
      <c r="C151" s="17">
        <f t="shared" si="82"/>
        <v>0.7324361596140706</v>
      </c>
      <c r="D151" s="17">
        <f t="shared" si="83"/>
        <v>0.99661547479555956</v>
      </c>
      <c r="E151" s="17">
        <f t="shared" si="93"/>
        <v>0.98000092551537377</v>
      </c>
      <c r="F151" s="17">
        <f t="shared" si="84"/>
        <v>3.3845252044404361E-3</v>
      </c>
      <c r="G151" s="17">
        <f t="shared" si="85"/>
        <v>9.4961160418276835E-5</v>
      </c>
      <c r="H151" s="17">
        <f t="shared" si="86"/>
        <v>1.3143742594750817E-3</v>
      </c>
      <c r="I151" s="17">
        <f t="shared" si="87"/>
        <v>7.836458312130678E-4</v>
      </c>
      <c r="J151" s="17">
        <f t="shared" si="88"/>
        <v>1.1915439533340098E-3</v>
      </c>
      <c r="K151" s="17">
        <f t="shared" si="89"/>
        <v>3.3168378327816939E-3</v>
      </c>
      <c r="L151" s="17">
        <f>(-(5/24)*K150+(B152/2)*K151+(5/24)*K152)/K151</f>
        <v>3.3658671779057943</v>
      </c>
      <c r="M151" s="17">
        <f t="shared" si="91"/>
        <v>4.8945844740087567</v>
      </c>
      <c r="N151" s="17">
        <f>SUM(M151:$M$167)</f>
        <v>53.462963701359328</v>
      </c>
      <c r="O151" s="17">
        <f t="shared" si="92"/>
        <v>54.553993072244936</v>
      </c>
    </row>
    <row r="152" spans="1:15" x14ac:dyDescent="0.25">
      <c r="A152" s="17">
        <v>15</v>
      </c>
      <c r="B152" s="17">
        <v>5</v>
      </c>
      <c r="C152" s="17">
        <f t="shared" si="82"/>
        <v>0.92711334438898496</v>
      </c>
      <c r="D152" s="17">
        <f t="shared" si="83"/>
        <v>0.98083160852599793</v>
      </c>
      <c r="E152" s="17">
        <f t="shared" si="93"/>
        <v>0.97668408768259207</v>
      </c>
      <c r="F152" s="17">
        <f t="shared" si="84"/>
        <v>1.9168391474002067E-2</v>
      </c>
      <c r="G152" s="17">
        <f t="shared" si="85"/>
        <v>3.1995174628418675E-4</v>
      </c>
      <c r="H152" s="17">
        <f t="shared" si="86"/>
        <v>9.3544531484912184E-4</v>
      </c>
      <c r="I152" s="17">
        <f t="shared" si="87"/>
        <v>1.3626832461842799E-3</v>
      </c>
      <c r="J152" s="17">
        <f t="shared" si="88"/>
        <v>1.6550311166684477E-2</v>
      </c>
      <c r="K152" s="17">
        <f t="shared" si="89"/>
        <v>1.8721462939128464E-2</v>
      </c>
      <c r="L152" s="17">
        <f t="shared" ref="L152:L165" si="94">(-(5/24)*K151+(B153/2)*K152+(5/24)*K153)/K152</f>
        <v>2.7656521930696791</v>
      </c>
      <c r="M152" s="17">
        <f t="shared" si="91"/>
        <v>4.8415901787523916</v>
      </c>
      <c r="N152" s="17">
        <f>SUM(M152:$M$167)</f>
        <v>48.568379227350576</v>
      </c>
      <c r="O152" s="17">
        <f t="shared" si="92"/>
        <v>49.727828926331995</v>
      </c>
    </row>
    <row r="153" spans="1:15" x14ac:dyDescent="0.25">
      <c r="A153" s="17">
        <v>20</v>
      </c>
      <c r="B153" s="17">
        <v>5</v>
      </c>
      <c r="C153" s="17">
        <f t="shared" si="82"/>
        <v>0.93941407488712214</v>
      </c>
      <c r="D153" s="17">
        <f t="shared" si="83"/>
        <v>0.97161773744683066</v>
      </c>
      <c r="E153" s="17">
        <f t="shared" si="93"/>
        <v>0.95796262474346361</v>
      </c>
      <c r="F153" s="17">
        <f t="shared" si="84"/>
        <v>2.8382262553169335E-2</v>
      </c>
      <c r="G153" s="17">
        <f t="shared" si="85"/>
        <v>5.8035368415185239E-4</v>
      </c>
      <c r="H153" s="17">
        <f t="shared" si="86"/>
        <v>1.194516080616313E-3</v>
      </c>
      <c r="I153" s="17">
        <f t="shared" si="87"/>
        <v>2.2210458048857423E-3</v>
      </c>
      <c r="J153" s="17">
        <f t="shared" si="88"/>
        <v>2.4386346983515425E-2</v>
      </c>
      <c r="K153" s="17">
        <f t="shared" si="89"/>
        <v>2.7189146731592229E-2</v>
      </c>
      <c r="L153" s="17">
        <f t="shared" si="94"/>
        <v>2.5563553189945538</v>
      </c>
      <c r="M153" s="17">
        <f t="shared" si="91"/>
        <v>4.7233725099255865</v>
      </c>
      <c r="N153" s="17">
        <f>SUM(M153:$M$167)</f>
        <v>43.726789048598178</v>
      </c>
      <c r="O153" s="17">
        <f t="shared" si="92"/>
        <v>45.6456107150401</v>
      </c>
    </row>
    <row r="154" spans="1:15" x14ac:dyDescent="0.25">
      <c r="A154" s="17">
        <v>25</v>
      </c>
      <c r="B154" s="17">
        <v>5</v>
      </c>
      <c r="C154" s="17">
        <f t="shared" si="82"/>
        <v>0.91249882260997028</v>
      </c>
      <c r="D154" s="17">
        <f t="shared" si="83"/>
        <v>0.97198429249013352</v>
      </c>
      <c r="E154" s="17">
        <f t="shared" si="93"/>
        <v>0.93077347801187138</v>
      </c>
      <c r="F154" s="17">
        <f t="shared" si="84"/>
        <v>2.8015707509866483E-2</v>
      </c>
      <c r="G154" s="17">
        <f t="shared" si="85"/>
        <v>1.212804127279795E-3</v>
      </c>
      <c r="H154" s="17">
        <f t="shared" si="86"/>
        <v>2.0470219517758517E-3</v>
      </c>
      <c r="I154" s="17">
        <f t="shared" si="87"/>
        <v>3.208198232063452E-3</v>
      </c>
      <c r="J154" s="17">
        <f t="shared" si="88"/>
        <v>2.1547683198747385E-2</v>
      </c>
      <c r="K154" s="17">
        <f t="shared" si="89"/>
        <v>2.6076277517921742E-2</v>
      </c>
      <c r="L154" s="17">
        <f t="shared" si="94"/>
        <v>2.495616284862793</v>
      </c>
      <c r="M154" s="17">
        <f t="shared" si="91"/>
        <v>4.5885623852920752</v>
      </c>
      <c r="N154" s="17">
        <f>SUM(M154:$M$167)</f>
        <v>39.003416538672596</v>
      </c>
      <c r="O154" s="17">
        <f t="shared" si="92"/>
        <v>41.904305891895142</v>
      </c>
    </row>
    <row r="155" spans="1:15" x14ac:dyDescent="0.25">
      <c r="A155" s="17">
        <v>30</v>
      </c>
      <c r="B155" s="17">
        <v>5</v>
      </c>
      <c r="C155" s="17">
        <f t="shared" si="82"/>
        <v>0.87987777214897922</v>
      </c>
      <c r="D155" s="17">
        <f t="shared" si="83"/>
        <v>0.97055318171742344</v>
      </c>
      <c r="E155" s="17">
        <f t="shared" si="93"/>
        <v>0.90469720049394964</v>
      </c>
      <c r="F155" s="17">
        <f t="shared" si="84"/>
        <v>2.9446818282576559E-2</v>
      </c>
      <c r="G155" s="17">
        <f t="shared" si="85"/>
        <v>2.8936900421015748E-3</v>
      </c>
      <c r="H155" s="17">
        <f t="shared" si="86"/>
        <v>2.1745476500359736E-3</v>
      </c>
      <c r="I155" s="17">
        <f t="shared" si="87"/>
        <v>5.5640742885051794E-3</v>
      </c>
      <c r="J155" s="17">
        <f t="shared" si="88"/>
        <v>1.881450630193383E-2</v>
      </c>
      <c r="K155" s="17">
        <f t="shared" si="89"/>
        <v>2.664045406370108E-2</v>
      </c>
      <c r="L155" s="17">
        <f t="shared" si="94"/>
        <v>2.5292523580566426</v>
      </c>
      <c r="M155" s="17">
        <f t="shared" si="91"/>
        <v>4.4576641634115584</v>
      </c>
      <c r="N155" s="17">
        <f>SUM(M155:$M$167)</f>
        <v>34.41485415338051</v>
      </c>
      <c r="O155" s="17">
        <f t="shared" si="92"/>
        <v>38.040190833563507</v>
      </c>
    </row>
    <row r="156" spans="1:15" x14ac:dyDescent="0.25">
      <c r="A156" s="17">
        <v>35</v>
      </c>
      <c r="B156" s="17">
        <v>5</v>
      </c>
      <c r="C156" s="17">
        <f t="shared" si="82"/>
        <v>0.85221029470691723</v>
      </c>
      <c r="D156" s="17">
        <f t="shared" si="83"/>
        <v>0.96604217332849529</v>
      </c>
      <c r="E156" s="17">
        <f t="shared" si="93"/>
        <v>0.87805674643024856</v>
      </c>
      <c r="F156" s="17">
        <f t="shared" si="84"/>
        <v>3.3957826671504709E-2</v>
      </c>
      <c r="G156" s="17">
        <f t="shared" si="85"/>
        <v>5.1283455269882355E-3</v>
      </c>
      <c r="H156" s="17">
        <f t="shared" si="86"/>
        <v>2.6662364588874187E-3</v>
      </c>
      <c r="I156" s="17">
        <f t="shared" si="87"/>
        <v>9.666219731994408E-3</v>
      </c>
      <c r="J156" s="17">
        <f t="shared" si="88"/>
        <v>1.6497024953634646E-2</v>
      </c>
      <c r="K156" s="17">
        <f t="shared" si="89"/>
        <v>2.9816898803023739E-2</v>
      </c>
      <c r="L156" s="17">
        <f t="shared" si="94"/>
        <v>2.561707855121488</v>
      </c>
      <c r="M156" s="17">
        <f t="shared" si="91"/>
        <v>4.3175814220151922</v>
      </c>
      <c r="N156" s="17">
        <f>SUM(M156:$M$167)</f>
        <v>29.957189989968956</v>
      </c>
      <c r="O156" s="17">
        <f t="shared" si="92"/>
        <v>34.11760129599859</v>
      </c>
    </row>
    <row r="157" spans="1:15" x14ac:dyDescent="0.25">
      <c r="A157" s="17">
        <v>40</v>
      </c>
      <c r="B157" s="17">
        <v>5</v>
      </c>
      <c r="C157" s="17">
        <f t="shared" si="82"/>
        <v>0.7996538021670776</v>
      </c>
      <c r="D157" s="17">
        <f t="shared" si="83"/>
        <v>0.95818146112073066</v>
      </c>
      <c r="E157" s="17">
        <f t="shared" si="93"/>
        <v>0.84823984762722482</v>
      </c>
      <c r="F157" s="17">
        <f t="shared" si="84"/>
        <v>4.181853887926934E-2</v>
      </c>
      <c r="G157" s="17">
        <f t="shared" si="85"/>
        <v>8.6613010219758427E-3</v>
      </c>
      <c r="H157" s="17">
        <f t="shared" si="86"/>
        <v>3.4411486435095427E-3</v>
      </c>
      <c r="I157" s="17">
        <f t="shared" si="87"/>
        <v>1.5402617296182877E-2</v>
      </c>
      <c r="J157" s="17">
        <f t="shared" si="88"/>
        <v>1.4313471917601074E-2</v>
      </c>
      <c r="K157" s="17">
        <f t="shared" si="89"/>
        <v>3.5472151046944567E-2</v>
      </c>
      <c r="L157" s="17">
        <f t="shared" si="94"/>
        <v>2.5677843802837845</v>
      </c>
      <c r="M157" s="17">
        <f t="shared" si="91"/>
        <v>4.1549233182948129</v>
      </c>
      <c r="N157" s="17">
        <f>SUM(M157:$M$167)</f>
        <v>25.639608567953768</v>
      </c>
      <c r="O157" s="17">
        <f t="shared" si="92"/>
        <v>30.22683812800738</v>
      </c>
    </row>
    <row r="158" spans="1:15" x14ac:dyDescent="0.25">
      <c r="A158" s="17">
        <v>45</v>
      </c>
      <c r="B158" s="17">
        <v>5</v>
      </c>
      <c r="C158" s="17">
        <f t="shared" si="82"/>
        <v>0.76083727416715785</v>
      </c>
      <c r="D158" s="17">
        <f t="shared" si="83"/>
        <v>0.94911424715564063</v>
      </c>
      <c r="E158" s="17">
        <f t="shared" si="93"/>
        <v>0.81276769658028025</v>
      </c>
      <c r="F158" s="17">
        <f t="shared" si="84"/>
        <v>5.0885752844359367E-2</v>
      </c>
      <c r="G158" s="17">
        <f t="shared" si="85"/>
        <v>1.1768491502824116E-2</v>
      </c>
      <c r="H158" s="17">
        <f t="shared" si="86"/>
        <v>4.0410660831079826E-3</v>
      </c>
      <c r="I158" s="17">
        <f t="shared" si="87"/>
        <v>2.2349086110447194E-2</v>
      </c>
      <c r="J158" s="17">
        <f t="shared" si="88"/>
        <v>1.2727109147980075E-2</v>
      </c>
      <c r="K158" s="17">
        <f t="shared" si="89"/>
        <v>4.135829612806341E-2</v>
      </c>
      <c r="L158" s="17">
        <f t="shared" si="94"/>
        <v>2.6029132467236265</v>
      </c>
      <c r="M158" s="17">
        <f t="shared" si="91"/>
        <v>3.9646990591147389</v>
      </c>
      <c r="N158" s="17">
        <f>SUM(M158:$M$167)</f>
        <v>21.484685249658956</v>
      </c>
      <c r="O158" s="17">
        <f t="shared" si="92"/>
        <v>26.433980262817727</v>
      </c>
    </row>
    <row r="159" spans="1:15" x14ac:dyDescent="0.25">
      <c r="A159" s="17">
        <v>50</v>
      </c>
      <c r="B159" s="17">
        <v>5</v>
      </c>
      <c r="C159" s="17">
        <f t="shared" si="82"/>
        <v>0.72630769252858929</v>
      </c>
      <c r="D159" s="17">
        <f t="shared" si="83"/>
        <v>0.92753203373597071</v>
      </c>
      <c r="E159" s="17">
        <f t="shared" si="93"/>
        <v>0.77140940045221684</v>
      </c>
      <c r="F159" s="17">
        <f t="shared" si="84"/>
        <v>7.2467966264029293E-2</v>
      </c>
      <c r="G159" s="17">
        <f t="shared" si="85"/>
        <v>1.8761417983752474E-2</v>
      </c>
      <c r="H159" s="17">
        <f t="shared" si="86"/>
        <v>5.1071954971463069E-3</v>
      </c>
      <c r="I159" s="17">
        <f t="shared" si="87"/>
        <v>3.4205099528121098E-2</v>
      </c>
      <c r="J159" s="17">
        <f t="shared" si="88"/>
        <v>1.4394253255009416E-2</v>
      </c>
      <c r="K159" s="17">
        <f t="shared" si="89"/>
        <v>5.5902470407726335E-2</v>
      </c>
      <c r="L159" s="17">
        <f t="shared" si="94"/>
        <v>2.6042774518201863</v>
      </c>
      <c r="M159" s="17">
        <f t="shared" si="91"/>
        <v>3.7231201934063396</v>
      </c>
      <c r="N159" s="17">
        <f>SUM(M159:$M$167)</f>
        <v>17.519986190544216</v>
      </c>
      <c r="O159" s="17">
        <f t="shared" si="92"/>
        <v>22.711657623401557</v>
      </c>
    </row>
    <row r="160" spans="1:15" x14ac:dyDescent="0.25">
      <c r="A160" s="17">
        <v>55</v>
      </c>
      <c r="B160" s="17">
        <v>5</v>
      </c>
      <c r="C160" s="17">
        <f t="shared" si="82"/>
        <v>0.70073559498897919</v>
      </c>
      <c r="D160" s="17">
        <f t="shared" si="83"/>
        <v>0.90309072406371649</v>
      </c>
      <c r="E160" s="17">
        <f t="shared" si="93"/>
        <v>0.71550693004449051</v>
      </c>
      <c r="F160" s="17">
        <f t="shared" si="84"/>
        <v>9.6909275936283512E-2</v>
      </c>
      <c r="G160" s="17">
        <f t="shared" si="85"/>
        <v>2.7545489329695114E-2</v>
      </c>
      <c r="H160" s="17">
        <f t="shared" si="86"/>
        <v>6.4597320005281645E-3</v>
      </c>
      <c r="I160" s="17">
        <f t="shared" si="87"/>
        <v>5.0436482678537502E-2</v>
      </c>
      <c r="J160" s="17">
        <f t="shared" si="88"/>
        <v>1.2467571927522731E-2</v>
      </c>
      <c r="K160" s="17">
        <f t="shared" si="89"/>
        <v>6.9339258518004598E-2</v>
      </c>
      <c r="L160" s="17">
        <f t="shared" si="94"/>
        <v>2.5962521643401693</v>
      </c>
      <c r="M160" s="17">
        <f t="shared" si="91"/>
        <v>3.4108605576335416</v>
      </c>
      <c r="N160" s="17">
        <f>SUM(M160:$M$167)</f>
        <v>13.796865997137877</v>
      </c>
      <c r="O160" s="17">
        <f t="shared" si="92"/>
        <v>19.2826448183807</v>
      </c>
    </row>
    <row r="161" spans="1:15" x14ac:dyDescent="0.25">
      <c r="A161" s="17">
        <v>60</v>
      </c>
      <c r="B161" s="17">
        <v>5</v>
      </c>
      <c r="C161" s="17">
        <f t="shared" si="82"/>
        <v>0.68884272226253007</v>
      </c>
      <c r="D161" s="17">
        <f t="shared" si="83"/>
        <v>0.86390849918370749</v>
      </c>
      <c r="E161" s="17">
        <f t="shared" si="93"/>
        <v>0.64616767152648591</v>
      </c>
      <c r="F161" s="17">
        <f t="shared" si="84"/>
        <v>0.13609150081629251</v>
      </c>
      <c r="G161" s="17">
        <f t="shared" si="85"/>
        <v>3.7888977734369084E-2</v>
      </c>
      <c r="H161" s="17">
        <f t="shared" si="86"/>
        <v>8.5679078489816572E-3</v>
      </c>
      <c r="I161" s="17">
        <f t="shared" si="87"/>
        <v>7.5598410909625061E-2</v>
      </c>
      <c r="J161" s="17">
        <f t="shared" si="88"/>
        <v>1.4036204323316719E-2</v>
      </c>
      <c r="K161" s="17">
        <f t="shared" si="89"/>
        <v>8.793792819700863E-2</v>
      </c>
      <c r="L161" s="17">
        <f t="shared" si="94"/>
        <v>2.5871420340166704</v>
      </c>
      <c r="M161" s="17">
        <f t="shared" si="91"/>
        <v>3.0186566270702073</v>
      </c>
      <c r="N161" s="17">
        <f>SUM(M161:$M$167)</f>
        <v>10.386005439504336</v>
      </c>
      <c r="O161" s="17">
        <f t="shared" si="92"/>
        <v>16.073235937305203</v>
      </c>
    </row>
    <row r="162" spans="1:15" x14ac:dyDescent="0.25">
      <c r="A162" s="17">
        <v>65</v>
      </c>
      <c r="B162" s="17">
        <v>5</v>
      </c>
      <c r="C162" s="17">
        <f t="shared" si="82"/>
        <v>0.67020368721819445</v>
      </c>
      <c r="D162" s="17">
        <f t="shared" si="83"/>
        <v>0.80989531379949109</v>
      </c>
      <c r="E162" s="17">
        <f t="shared" si="93"/>
        <v>0.55822974332947728</v>
      </c>
      <c r="F162" s="17">
        <f t="shared" si="84"/>
        <v>0.19010468620050891</v>
      </c>
      <c r="G162" s="17">
        <f t="shared" si="85"/>
        <v>5.8534039537153665E-2</v>
      </c>
      <c r="H162" s="17">
        <f t="shared" si="86"/>
        <v>1.1135784696564531E-2</v>
      </c>
      <c r="I162" s="17">
        <f t="shared" si="87"/>
        <v>0.10545480297033362</v>
      </c>
      <c r="J162" s="17">
        <f t="shared" si="88"/>
        <v>1.4980058996457104E-2</v>
      </c>
      <c r="K162" s="17">
        <f t="shared" si="89"/>
        <v>0.10612209018344093</v>
      </c>
      <c r="L162" s="17">
        <f t="shared" si="94"/>
        <v>2.5548458083829102</v>
      </c>
      <c r="M162" s="17">
        <f t="shared" si="91"/>
        <v>2.5316638430121792</v>
      </c>
      <c r="N162" s="17">
        <f>SUM(M162:$M$167)</f>
        <v>7.3673488124341286</v>
      </c>
      <c r="O162" s="17">
        <f t="shared" si="92"/>
        <v>13.197700230898995</v>
      </c>
    </row>
    <row r="163" spans="1:15" x14ac:dyDescent="0.25">
      <c r="A163" s="17">
        <v>70</v>
      </c>
      <c r="B163" s="17">
        <v>5</v>
      </c>
      <c r="C163" s="17">
        <f t="shared" si="82"/>
        <v>0.65211980253047952</v>
      </c>
      <c r="D163" s="17">
        <f t="shared" si="83"/>
        <v>0.7436990589675444</v>
      </c>
      <c r="E163" s="17">
        <f t="shared" si="93"/>
        <v>0.45210765314603635</v>
      </c>
      <c r="F163" s="17">
        <f t="shared" si="84"/>
        <v>0.2563009410324556</v>
      </c>
      <c r="G163" s="17">
        <f t="shared" si="85"/>
        <v>8.2441495889017474E-2</v>
      </c>
      <c r="H163" s="17">
        <f t="shared" si="86"/>
        <v>1.7068130231187063E-2</v>
      </c>
      <c r="I163" s="17">
        <f t="shared" si="87"/>
        <v>0.1377582076748943</v>
      </c>
      <c r="J163" s="17">
        <f t="shared" si="88"/>
        <v>1.9033107237356746E-2</v>
      </c>
      <c r="K163" s="17">
        <f t="shared" si="89"/>
        <v>0.11587561694930415</v>
      </c>
      <c r="L163" s="17">
        <f t="shared" si="94"/>
        <v>2.5265648628011008</v>
      </c>
      <c r="M163" s="17">
        <f t="shared" si="91"/>
        <v>1.9739274432231726</v>
      </c>
      <c r="N163" s="17">
        <f>SUM(M163:$M$167)</f>
        <v>4.8356849694219495</v>
      </c>
      <c r="O163" s="17">
        <f t="shared" si="92"/>
        <v>10.695870631192266</v>
      </c>
    </row>
    <row r="164" spans="1:15" x14ac:dyDescent="0.25">
      <c r="A164" s="17">
        <v>75</v>
      </c>
      <c r="B164" s="17">
        <v>5</v>
      </c>
      <c r="C164" s="17">
        <f t="shared" si="82"/>
        <v>0.65042348672080785</v>
      </c>
      <c r="D164" s="17">
        <f t="shared" si="83"/>
        <v>0.64043418673315111</v>
      </c>
      <c r="E164" s="17">
        <f t="shared" si="93"/>
        <v>0.3362320361967322</v>
      </c>
      <c r="F164" s="17">
        <f t="shared" si="84"/>
        <v>0.35956581326684889</v>
      </c>
      <c r="G164" s="17">
        <f t="shared" si="85"/>
        <v>0.12027185521384634</v>
      </c>
      <c r="H164" s="17">
        <f t="shared" si="86"/>
        <v>2.4491711840184786E-2</v>
      </c>
      <c r="I164" s="17">
        <f t="shared" si="87"/>
        <v>0.18767258802433306</v>
      </c>
      <c r="J164" s="17">
        <f t="shared" si="88"/>
        <v>2.712965818848468E-2</v>
      </c>
      <c r="K164" s="17">
        <f t="shared" si="89"/>
        <v>0.12089754554144658</v>
      </c>
      <c r="L164" s="17">
        <f t="shared" si="94"/>
        <v>2.4830262213178931</v>
      </c>
      <c r="M164" s="17">
        <f t="shared" si="91"/>
        <v>1.376864228948814</v>
      </c>
      <c r="N164" s="17">
        <f>SUM(M164:$M$167)</f>
        <v>2.8617575261987769</v>
      </c>
      <c r="O164" s="17">
        <f t="shared" si="92"/>
        <v>8.5112577569031469</v>
      </c>
    </row>
    <row r="165" spans="1:15" x14ac:dyDescent="0.25">
      <c r="A165" s="17">
        <v>80</v>
      </c>
      <c r="B165" s="17">
        <v>5</v>
      </c>
      <c r="C165" s="17">
        <f t="shared" si="82"/>
        <v>0.64734986985888521</v>
      </c>
      <c r="D165" s="17">
        <f t="shared" si="83"/>
        <v>0.5076237282901096</v>
      </c>
      <c r="E165" s="17">
        <f t="shared" si="93"/>
        <v>0.21533449065528562</v>
      </c>
      <c r="F165" s="17">
        <f t="shared" si="84"/>
        <v>0.4923762717098904</v>
      </c>
      <c r="G165" s="17">
        <f t="shared" si="85"/>
        <v>0.17647538964784196</v>
      </c>
      <c r="H165" s="17">
        <f t="shared" si="86"/>
        <v>4.238481209218322E-2</v>
      </c>
      <c r="I165" s="17">
        <f t="shared" si="87"/>
        <v>0.23437293923935285</v>
      </c>
      <c r="J165" s="17">
        <f t="shared" si="88"/>
        <v>3.9143130730512364E-2</v>
      </c>
      <c r="K165" s="17">
        <f t="shared" si="89"/>
        <v>0.10602559367939776</v>
      </c>
      <c r="L165" s="17">
        <f t="shared" si="94"/>
        <v>2.4165993773742827</v>
      </c>
      <c r="M165" s="17">
        <f t="shared" si="91"/>
        <v>0.80276586855081056</v>
      </c>
      <c r="N165" s="17">
        <f>SUM(M165:$M$167)</f>
        <v>1.4848932972499624</v>
      </c>
      <c r="O165" s="17">
        <f t="shared" si="92"/>
        <v>6.8957522444791595</v>
      </c>
    </row>
    <row r="166" spans="1:15" x14ac:dyDescent="0.25">
      <c r="A166" s="17">
        <v>85</v>
      </c>
      <c r="B166" s="17">
        <v>5</v>
      </c>
      <c r="C166" s="17">
        <f t="shared" si="82"/>
        <v>0.69252365862373932</v>
      </c>
      <c r="D166" s="17">
        <f t="shared" si="83"/>
        <v>0.28228108432416593</v>
      </c>
      <c r="E166" s="17">
        <f t="shared" si="93"/>
        <v>0.10930889697588786</v>
      </c>
      <c r="F166" s="17">
        <f t="shared" si="84"/>
        <v>0.71771891567583412</v>
      </c>
      <c r="G166" s="17">
        <f t="shared" si="85"/>
        <v>0.26952696612244748</v>
      </c>
      <c r="H166" s="17">
        <f t="shared" si="86"/>
        <v>9.7154502533594325E-2</v>
      </c>
      <c r="I166" s="17">
        <f t="shared" si="87"/>
        <v>0.27586385471640806</v>
      </c>
      <c r="J166" s="17">
        <f t="shared" si="88"/>
        <v>7.5173592303384246E-2</v>
      </c>
      <c r="K166" s="17">
        <f t="shared" si="89"/>
        <v>7.8453063011255694E-2</v>
      </c>
      <c r="L166" s="17">
        <f t="shared" ref="L166" si="95">B166+C166*K118/F166*(J118-B166)</f>
        <v>4.6329770802547872</v>
      </c>
      <c r="M166" s="17">
        <f t="shared" si="91"/>
        <v>0.51775041263009314</v>
      </c>
      <c r="N166" s="17">
        <f>SUM(M166:$M$167)</f>
        <v>0.68212742869915199</v>
      </c>
      <c r="O166" s="17">
        <f t="shared" si="92"/>
        <v>6.2403651264509659</v>
      </c>
    </row>
    <row r="167" spans="1:15" x14ac:dyDescent="0.25">
      <c r="A167" s="17">
        <v>90</v>
      </c>
      <c r="B167" s="1">
        <v>10</v>
      </c>
      <c r="C167" s="17">
        <f t="shared" si="82"/>
        <v>0.93258019053914576</v>
      </c>
      <c r="D167" s="17">
        <f t="shared" si="83"/>
        <v>0</v>
      </c>
      <c r="E167" s="17">
        <f t="shared" si="93"/>
        <v>3.0855833964632168E-2</v>
      </c>
      <c r="F167" s="17">
        <f t="shared" si="84"/>
        <v>1</v>
      </c>
      <c r="G167" s="17">
        <f t="shared" si="85"/>
        <v>0.20131455273065224</v>
      </c>
      <c r="H167" s="17">
        <f t="shared" si="86"/>
        <v>0.38929696594995944</v>
      </c>
      <c r="I167" s="17">
        <f t="shared" si="87"/>
        <v>7.1070926646525714E-2</v>
      </c>
      <c r="J167" s="17">
        <f t="shared" si="88"/>
        <v>0.33831755467286273</v>
      </c>
      <c r="K167" s="17">
        <f t="shared" si="89"/>
        <v>3.0855833964632168E-2</v>
      </c>
      <c r="L167" s="17">
        <f>P23/C167</f>
        <v>5.3272588988348986</v>
      </c>
      <c r="M167" s="17">
        <f t="shared" si="91"/>
        <v>0.16437701606905883</v>
      </c>
      <c r="N167" s="17">
        <f>SUM(M167:$M$167)</f>
        <v>0.16437701606905883</v>
      </c>
      <c r="O167" s="17">
        <f t="shared" si="92"/>
        <v>5.3272588988348986</v>
      </c>
    </row>
    <row r="168" spans="1:15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</row>
  </sheetData>
  <mergeCells count="39">
    <mergeCell ref="A146:A147"/>
    <mergeCell ref="B146:B147"/>
    <mergeCell ref="C146:F146"/>
    <mergeCell ref="G146:J146"/>
    <mergeCell ref="K146:O146"/>
    <mergeCell ref="A122:A123"/>
    <mergeCell ref="B122:B123"/>
    <mergeCell ref="C122:F122"/>
    <mergeCell ref="G122:J122"/>
    <mergeCell ref="K122:O122"/>
    <mergeCell ref="A98:A99"/>
    <mergeCell ref="B98:B99"/>
    <mergeCell ref="C98:F98"/>
    <mergeCell ref="G98:J98"/>
    <mergeCell ref="K98:O98"/>
    <mergeCell ref="A74:A75"/>
    <mergeCell ref="B74:B75"/>
    <mergeCell ref="C74:F74"/>
    <mergeCell ref="G74:J74"/>
    <mergeCell ref="K74:O74"/>
    <mergeCell ref="A50:A51"/>
    <mergeCell ref="B50:B51"/>
    <mergeCell ref="C50:F50"/>
    <mergeCell ref="G50:J50"/>
    <mergeCell ref="K50:O50"/>
    <mergeCell ref="A2:A3"/>
    <mergeCell ref="B2:B3"/>
    <mergeCell ref="C2:H2"/>
    <mergeCell ref="I2:I3"/>
    <mergeCell ref="J2:P2"/>
    <mergeCell ref="V25:Z25"/>
    <mergeCell ref="AB25:AF25"/>
    <mergeCell ref="AH25:AL25"/>
    <mergeCell ref="AN25:AR25"/>
    <mergeCell ref="A25:A26"/>
    <mergeCell ref="B25:B26"/>
    <mergeCell ref="C25:H25"/>
    <mergeCell ref="J25:N25"/>
    <mergeCell ref="P25:T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 - M</vt:lpstr>
      <vt:lpstr>PA-H</vt:lpstr>
      <vt:lpstr>PE - M</vt:lpstr>
      <vt:lpstr>PE -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Emilly Alves</dc:creator>
  <cp:lastModifiedBy>Emilly Alves</cp:lastModifiedBy>
  <dcterms:created xsi:type="dcterms:W3CDTF">2022-04-30T13:04:08Z</dcterms:created>
  <dcterms:modified xsi:type="dcterms:W3CDTF">2022-05-01T22:55:20Z</dcterms:modified>
</cp:coreProperties>
</file>