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760" tabRatio="498"/>
  </bookViews>
  <sheets>
    <sheet name="Sheet1" sheetId="1" r:id="rId1"/>
    <sheet name="建模数据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/>
  <c r="C7"/>
  <c r="C10"/>
  <c r="C11"/>
  <c r="C20"/>
  <c r="K6" l="1"/>
  <c r="K7"/>
  <c r="K10"/>
  <c r="K11"/>
  <c r="K20"/>
  <c r="E13"/>
  <c r="M13" s="1"/>
  <c r="J6"/>
  <c r="J7"/>
  <c r="J10"/>
  <c r="J11"/>
  <c r="J20"/>
  <c r="G3"/>
  <c r="H3" s="1"/>
  <c r="G4"/>
  <c r="H4" s="1"/>
  <c r="G5"/>
  <c r="H5" s="1"/>
  <c r="G6"/>
  <c r="H6" s="1"/>
  <c r="G7"/>
  <c r="H7" s="1"/>
  <c r="G8"/>
  <c r="G9"/>
  <c r="G10"/>
  <c r="H10" s="1"/>
  <c r="G11"/>
  <c r="H11" s="1"/>
  <c r="G12"/>
  <c r="H12" s="1"/>
  <c r="G13"/>
  <c r="H13" s="1"/>
  <c r="G14"/>
  <c r="G15"/>
  <c r="G16"/>
  <c r="G17"/>
  <c r="G18"/>
  <c r="G19"/>
  <c r="G20"/>
  <c r="H20" s="1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N6"/>
  <c r="N7"/>
  <c r="N10"/>
  <c r="N11"/>
  <c r="N20"/>
  <c r="O6"/>
  <c r="O7"/>
  <c r="O10"/>
  <c r="O11"/>
  <c r="O20"/>
  <c r="M6"/>
  <c r="M7"/>
  <c r="M10"/>
  <c r="M11"/>
  <c r="M20"/>
  <c r="E5"/>
  <c r="M5" s="1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E9"/>
  <c r="M9" s="1"/>
  <c r="E8"/>
  <c r="M8" s="1"/>
  <c r="E3"/>
  <c r="M3" s="1"/>
  <c r="E4"/>
  <c r="M4" s="1"/>
  <c r="E12"/>
  <c r="M12" s="1"/>
  <c r="E14"/>
  <c r="M14" s="1"/>
  <c r="E15"/>
  <c r="M15" s="1"/>
  <c r="E16"/>
  <c r="M16" s="1"/>
  <c r="E17"/>
  <c r="M17" s="1"/>
  <c r="E18"/>
  <c r="M18" s="1"/>
  <c r="E19"/>
  <c r="M19" s="1"/>
  <c r="E21"/>
  <c r="M21" s="1"/>
  <c r="E22"/>
  <c r="M22" s="1"/>
  <c r="E23"/>
  <c r="M23" s="1"/>
  <c r="E24"/>
  <c r="M24" s="1"/>
  <c r="E25"/>
  <c r="M25" s="1"/>
  <c r="E26"/>
  <c r="M26" s="1"/>
  <c r="E27"/>
  <c r="M27" s="1"/>
  <c r="E28"/>
  <c r="M28" s="1"/>
  <c r="E29"/>
  <c r="M29" s="1"/>
  <c r="E30"/>
  <c r="M30" s="1"/>
  <c r="E31"/>
  <c r="M31" s="1"/>
  <c r="E32"/>
  <c r="M32" s="1"/>
  <c r="E33"/>
  <c r="M33" s="1"/>
  <c r="E34"/>
  <c r="M34" s="1"/>
  <c r="E35"/>
  <c r="M35" s="1"/>
  <c r="E36"/>
  <c r="M36" s="1"/>
  <c r="E37"/>
  <c r="M37" s="1"/>
  <c r="E38"/>
  <c r="M38" s="1"/>
  <c r="E39"/>
  <c r="M39" s="1"/>
  <c r="E40"/>
  <c r="M40" s="1"/>
  <c r="E41"/>
  <c r="M41" s="1"/>
  <c r="E42"/>
  <c r="M42" s="1"/>
  <c r="E43"/>
  <c r="M43" s="1"/>
  <c r="E44"/>
  <c r="M44" s="1"/>
  <c r="E45"/>
  <c r="M45" s="1"/>
  <c r="E46"/>
  <c r="M46" s="1"/>
  <c r="E47"/>
  <c r="M47" s="1"/>
  <c r="E48"/>
  <c r="M48" s="1"/>
  <c r="E49"/>
  <c r="M49" s="1"/>
  <c r="E50"/>
  <c r="M50" s="1"/>
  <c r="E51"/>
  <c r="M51" s="1"/>
  <c r="E52"/>
  <c r="M52" s="1"/>
  <c r="E53"/>
  <c r="M53" s="1"/>
  <c r="E54"/>
  <c r="M54" s="1"/>
  <c r="E55"/>
  <c r="M55" s="1"/>
  <c r="E56"/>
  <c r="M56" s="1"/>
  <c r="E57"/>
  <c r="M57" s="1"/>
  <c r="E58"/>
  <c r="M58" s="1"/>
  <c r="E59"/>
  <c r="M59" s="1"/>
  <c r="E60"/>
  <c r="M60" s="1"/>
  <c r="E61"/>
  <c r="M61" s="1"/>
  <c r="E62"/>
  <c r="M62" s="1"/>
  <c r="E63"/>
  <c r="M63" s="1"/>
  <c r="E64"/>
  <c r="M64" s="1"/>
  <c r="E65"/>
  <c r="M65" s="1"/>
  <c r="E66"/>
  <c r="M66" s="1"/>
  <c r="E67"/>
  <c r="M67" s="1"/>
  <c r="E68"/>
  <c r="M68" s="1"/>
  <c r="E69"/>
  <c r="M69" s="1"/>
  <c r="E70"/>
  <c r="M70" s="1"/>
  <c r="E71"/>
  <c r="M71" s="1"/>
  <c r="E72"/>
  <c r="M72" s="1"/>
  <c r="E73"/>
  <c r="M73" s="1"/>
  <c r="E74"/>
  <c r="M74" s="1"/>
  <c r="E75"/>
  <c r="M75" s="1"/>
  <c r="E76"/>
  <c r="M76" s="1"/>
  <c r="E77"/>
  <c r="M77" s="1"/>
  <c r="E78"/>
  <c r="M78" s="1"/>
  <c r="E79"/>
  <c r="M79" s="1"/>
  <c r="E80"/>
  <c r="M80" s="1"/>
  <c r="E81"/>
  <c r="M81" s="1"/>
  <c r="E82"/>
  <c r="M82" s="1"/>
  <c r="E83"/>
  <c r="M83" s="1"/>
  <c r="E84"/>
  <c r="M84" s="1"/>
  <c r="E85"/>
  <c r="M85" s="1"/>
  <c r="E86"/>
  <c r="M86" s="1"/>
  <c r="E87"/>
  <c r="M87" s="1"/>
  <c r="E88"/>
  <c r="M88" s="1"/>
  <c r="E89"/>
  <c r="M89" s="1"/>
  <c r="E90"/>
  <c r="M90" s="1"/>
  <c r="E91"/>
  <c r="M91" s="1"/>
  <c r="E92"/>
  <c r="M92" s="1"/>
  <c r="E93"/>
  <c r="M93" s="1"/>
  <c r="E94"/>
  <c r="M94" s="1"/>
  <c r="E95"/>
  <c r="M95" s="1"/>
  <c r="E20"/>
  <c r="E11"/>
  <c r="E10"/>
  <c r="E7"/>
  <c r="E6"/>
  <c r="D9"/>
  <c r="H9" s="1"/>
  <c r="D8"/>
  <c r="D14"/>
  <c r="D15"/>
  <c r="D16"/>
  <c r="D17"/>
  <c r="D18"/>
  <c r="D19"/>
  <c r="D21"/>
  <c r="H21" s="1"/>
  <c r="D22"/>
  <c r="H22" s="1"/>
  <c r="D23"/>
  <c r="H23" s="1"/>
  <c r="D24"/>
  <c r="H24" s="1"/>
  <c r="D25"/>
  <c r="H25" s="1"/>
  <c r="D26"/>
  <c r="H26" s="1"/>
  <c r="D27"/>
  <c r="H27" s="1"/>
  <c r="D28"/>
  <c r="H28" s="1"/>
  <c r="D29"/>
  <c r="H29" s="1"/>
  <c r="D30"/>
  <c r="H30" s="1"/>
  <c r="D31"/>
  <c r="H31" s="1"/>
  <c r="D32"/>
  <c r="H32" s="1"/>
  <c r="D33"/>
  <c r="H33" s="1"/>
  <c r="D34"/>
  <c r="H34" s="1"/>
  <c r="D35"/>
  <c r="H35" s="1"/>
  <c r="D36"/>
  <c r="H36" s="1"/>
  <c r="D37"/>
  <c r="H37" s="1"/>
  <c r="D38"/>
  <c r="H38" s="1"/>
  <c r="D39"/>
  <c r="H39" s="1"/>
  <c r="D40"/>
  <c r="H40" s="1"/>
  <c r="D41"/>
  <c r="H41" s="1"/>
  <c r="D42"/>
  <c r="H42" s="1"/>
  <c r="D43"/>
  <c r="H43" s="1"/>
  <c r="D44"/>
  <c r="H44" s="1"/>
  <c r="D45"/>
  <c r="H45" s="1"/>
  <c r="D46"/>
  <c r="H46" s="1"/>
  <c r="D47"/>
  <c r="H47" s="1"/>
  <c r="D48"/>
  <c r="H48" s="1"/>
  <c r="D49"/>
  <c r="H49" s="1"/>
  <c r="D50"/>
  <c r="H50" s="1"/>
  <c r="D51"/>
  <c r="H51" s="1"/>
  <c r="D52"/>
  <c r="H52" s="1"/>
  <c r="D53"/>
  <c r="H53" s="1"/>
  <c r="D54"/>
  <c r="H54" s="1"/>
  <c r="D55"/>
  <c r="H55" s="1"/>
  <c r="D56"/>
  <c r="H56" s="1"/>
  <c r="D57"/>
  <c r="H57" s="1"/>
  <c r="D58"/>
  <c r="H58" s="1"/>
  <c r="D59"/>
  <c r="H59" s="1"/>
  <c r="D60"/>
  <c r="H60" s="1"/>
  <c r="D61"/>
  <c r="H61" s="1"/>
  <c r="D62"/>
  <c r="H62" s="1"/>
  <c r="D63"/>
  <c r="H63" s="1"/>
  <c r="D64"/>
  <c r="H64" s="1"/>
  <c r="D65"/>
  <c r="H65" s="1"/>
  <c r="D66"/>
  <c r="H66" s="1"/>
  <c r="D67"/>
  <c r="H67" s="1"/>
  <c r="D68"/>
  <c r="H68" s="1"/>
  <c r="D69"/>
  <c r="H69" s="1"/>
  <c r="D70"/>
  <c r="H70" s="1"/>
  <c r="D71"/>
  <c r="H71" s="1"/>
  <c r="D72"/>
  <c r="H72" s="1"/>
  <c r="D73"/>
  <c r="H73" s="1"/>
  <c r="D74"/>
  <c r="H74" s="1"/>
  <c r="D75"/>
  <c r="H75" s="1"/>
  <c r="D76"/>
  <c r="H76" s="1"/>
  <c r="D77"/>
  <c r="H77" s="1"/>
  <c r="D78"/>
  <c r="H78" s="1"/>
  <c r="D79"/>
  <c r="H79" s="1"/>
  <c r="D80"/>
  <c r="H80" s="1"/>
  <c r="D81"/>
  <c r="H81" s="1"/>
  <c r="D82"/>
  <c r="H82" s="1"/>
  <c r="D83"/>
  <c r="H83" s="1"/>
  <c r="D84"/>
  <c r="H84" s="1"/>
  <c r="D85"/>
  <c r="H85" s="1"/>
  <c r="D86"/>
  <c r="H86" s="1"/>
  <c r="D87"/>
  <c r="H87" s="1"/>
  <c r="D88"/>
  <c r="H88" s="1"/>
  <c r="D89"/>
  <c r="H89" s="1"/>
  <c r="D90"/>
  <c r="H90" s="1"/>
  <c r="D91"/>
  <c r="H91" s="1"/>
  <c r="D92"/>
  <c r="H92" s="1"/>
  <c r="D93"/>
  <c r="H93" s="1"/>
  <c r="D94"/>
  <c r="H94" s="1"/>
  <c r="D95"/>
  <c r="H95" s="1"/>
  <c r="H17" l="1"/>
  <c r="H8"/>
  <c r="H18"/>
  <c r="H14"/>
  <c r="H16"/>
  <c r="H19"/>
  <c r="H15"/>
  <c r="O53"/>
  <c r="N53" s="1"/>
  <c r="C53" s="1"/>
  <c r="O45"/>
  <c r="N45" s="1"/>
  <c r="C45" s="1"/>
  <c r="O93"/>
  <c r="N93" s="1"/>
  <c r="C93" s="1"/>
  <c r="O85"/>
  <c r="N85" s="1"/>
  <c r="C85" s="1"/>
  <c r="O61"/>
  <c r="N61" s="1"/>
  <c r="C61" s="1"/>
  <c r="O21"/>
  <c r="N21" s="1"/>
  <c r="C21" s="1"/>
  <c r="O9"/>
  <c r="N9" s="1"/>
  <c r="J9" s="1"/>
  <c r="O77"/>
  <c r="N77" s="1"/>
  <c r="C77" s="1"/>
  <c r="O29"/>
  <c r="N29" s="1"/>
  <c r="C29" s="1"/>
  <c r="O69"/>
  <c r="N69" s="1"/>
  <c r="C69" s="1"/>
  <c r="O37"/>
  <c r="N37" s="1"/>
  <c r="C37" s="1"/>
  <c r="O90"/>
  <c r="N90" s="1"/>
  <c r="C90" s="1"/>
  <c r="O82"/>
  <c r="N82" s="1"/>
  <c r="C82" s="1"/>
  <c r="O74"/>
  <c r="N74" s="1"/>
  <c r="C74" s="1"/>
  <c r="O66"/>
  <c r="N66" s="1"/>
  <c r="C66" s="1"/>
  <c r="O58"/>
  <c r="N58" s="1"/>
  <c r="C58" s="1"/>
  <c r="O50"/>
  <c r="N50" s="1"/>
  <c r="C50" s="1"/>
  <c r="O42"/>
  <c r="N42" s="1"/>
  <c r="C42" s="1"/>
  <c r="O34"/>
  <c r="N34" s="1"/>
  <c r="C34" s="1"/>
  <c r="O26"/>
  <c r="N26" s="1"/>
  <c r="C26" s="1"/>
  <c r="O89"/>
  <c r="N89" s="1"/>
  <c r="C89" s="1"/>
  <c r="O81"/>
  <c r="N81" s="1"/>
  <c r="C81" s="1"/>
  <c r="O73"/>
  <c r="N73" s="1"/>
  <c r="C73" s="1"/>
  <c r="O65"/>
  <c r="N65" s="1"/>
  <c r="C65" s="1"/>
  <c r="O57"/>
  <c r="N57" s="1"/>
  <c r="C57" s="1"/>
  <c r="O49"/>
  <c r="N49" s="1"/>
  <c r="C49" s="1"/>
  <c r="O41"/>
  <c r="N41" s="1"/>
  <c r="C41" s="1"/>
  <c r="O33"/>
  <c r="N33" s="1"/>
  <c r="C33" s="1"/>
  <c r="O25"/>
  <c r="N25" s="1"/>
  <c r="C25" s="1"/>
  <c r="O94"/>
  <c r="N94" s="1"/>
  <c r="C94" s="1"/>
  <c r="O86"/>
  <c r="N86" s="1"/>
  <c r="C86" s="1"/>
  <c r="O78"/>
  <c r="N78" s="1"/>
  <c r="C78" s="1"/>
  <c r="O70"/>
  <c r="N70" s="1"/>
  <c r="C70" s="1"/>
  <c r="O62"/>
  <c r="N62" s="1"/>
  <c r="C62" s="1"/>
  <c r="O54"/>
  <c r="N54" s="1"/>
  <c r="C54" s="1"/>
  <c r="O46"/>
  <c r="N46" s="1"/>
  <c r="C46" s="1"/>
  <c r="O38"/>
  <c r="N38" s="1"/>
  <c r="C38" s="1"/>
  <c r="O30"/>
  <c r="N30" s="1"/>
  <c r="C30" s="1"/>
  <c r="O22"/>
  <c r="N22" s="1"/>
  <c r="C22" s="1"/>
  <c r="O18"/>
  <c r="N18" s="1"/>
  <c r="J18" s="1"/>
  <c r="O14"/>
  <c r="N14" s="1"/>
  <c r="J14" s="1"/>
  <c r="O17"/>
  <c r="N17" s="1"/>
  <c r="J17" s="1"/>
  <c r="O13"/>
  <c r="N13" s="1"/>
  <c r="C13" s="1"/>
  <c r="O5"/>
  <c r="N5" s="1"/>
  <c r="J5" s="1"/>
  <c r="O95"/>
  <c r="N95" s="1"/>
  <c r="C95" s="1"/>
  <c r="O91"/>
  <c r="N91" s="1"/>
  <c r="C91" s="1"/>
  <c r="O87"/>
  <c r="N87" s="1"/>
  <c r="C87" s="1"/>
  <c r="O83"/>
  <c r="N83" s="1"/>
  <c r="C83" s="1"/>
  <c r="O79"/>
  <c r="N79" s="1"/>
  <c r="C79" s="1"/>
  <c r="O75"/>
  <c r="N75" s="1"/>
  <c r="C75" s="1"/>
  <c r="O71"/>
  <c r="N71" s="1"/>
  <c r="C71" s="1"/>
  <c r="O67"/>
  <c r="N67" s="1"/>
  <c r="C67" s="1"/>
  <c r="O63"/>
  <c r="N63" s="1"/>
  <c r="C63" s="1"/>
  <c r="O59"/>
  <c r="N59" s="1"/>
  <c r="C59" s="1"/>
  <c r="O55"/>
  <c r="N55" s="1"/>
  <c r="C55" s="1"/>
  <c r="O51"/>
  <c r="N51" s="1"/>
  <c r="C51" s="1"/>
  <c r="O47"/>
  <c r="N47" s="1"/>
  <c r="C47" s="1"/>
  <c r="O43"/>
  <c r="N43" s="1"/>
  <c r="C43" s="1"/>
  <c r="O39"/>
  <c r="N39" s="1"/>
  <c r="C39" s="1"/>
  <c r="O35"/>
  <c r="N35" s="1"/>
  <c r="C35" s="1"/>
  <c r="O31"/>
  <c r="N31" s="1"/>
  <c r="C31" s="1"/>
  <c r="O27"/>
  <c r="N27" s="1"/>
  <c r="C27" s="1"/>
  <c r="O23"/>
  <c r="N23" s="1"/>
  <c r="C23" s="1"/>
  <c r="O19"/>
  <c r="N19" s="1"/>
  <c r="J19" s="1"/>
  <c r="O15"/>
  <c r="N15" s="1"/>
  <c r="J15" s="1"/>
  <c r="O92"/>
  <c r="N92" s="1"/>
  <c r="J92" s="1"/>
  <c r="O88"/>
  <c r="N88" s="1"/>
  <c r="J88" s="1"/>
  <c r="O84"/>
  <c r="N84" s="1"/>
  <c r="J84" s="1"/>
  <c r="O80"/>
  <c r="N80" s="1"/>
  <c r="J80" s="1"/>
  <c r="O76"/>
  <c r="N76" s="1"/>
  <c r="J76" s="1"/>
  <c r="O72"/>
  <c r="N72" s="1"/>
  <c r="J72" s="1"/>
  <c r="O68"/>
  <c r="N68" s="1"/>
  <c r="J68" s="1"/>
  <c r="O64"/>
  <c r="N64" s="1"/>
  <c r="J64" s="1"/>
  <c r="O60"/>
  <c r="N60" s="1"/>
  <c r="J60" s="1"/>
  <c r="O56"/>
  <c r="N56" s="1"/>
  <c r="J56" s="1"/>
  <c r="O52"/>
  <c r="N52" s="1"/>
  <c r="J52" s="1"/>
  <c r="O48"/>
  <c r="N48" s="1"/>
  <c r="J48" s="1"/>
  <c r="O44"/>
  <c r="N44" s="1"/>
  <c r="J44" s="1"/>
  <c r="O40"/>
  <c r="N40" s="1"/>
  <c r="J40" s="1"/>
  <c r="O36"/>
  <c r="N36" s="1"/>
  <c r="J36" s="1"/>
  <c r="O32"/>
  <c r="N32" s="1"/>
  <c r="J32" s="1"/>
  <c r="O28"/>
  <c r="N28" s="1"/>
  <c r="J28" s="1"/>
  <c r="O24"/>
  <c r="N24" s="1"/>
  <c r="J24" s="1"/>
  <c r="O16"/>
  <c r="N16" s="1"/>
  <c r="J16" s="1"/>
  <c r="O12"/>
  <c r="N12" s="1"/>
  <c r="J12" s="1"/>
  <c r="O8"/>
  <c r="N8" s="1"/>
  <c r="J8" s="1"/>
  <c r="O4"/>
  <c r="N4" s="1"/>
  <c r="J4" s="1"/>
  <c r="O3"/>
  <c r="N3" s="1"/>
  <c r="J3" s="1"/>
  <c r="C4" l="1"/>
  <c r="C9"/>
  <c r="C17"/>
  <c r="C8"/>
  <c r="C3"/>
  <c r="C15"/>
  <c r="C48"/>
  <c r="C64"/>
  <c r="C80"/>
  <c r="C36"/>
  <c r="C12"/>
  <c r="C28"/>
  <c r="C44"/>
  <c r="C60"/>
  <c r="C76"/>
  <c r="C92"/>
  <c r="C5"/>
  <c r="C32"/>
  <c r="C14"/>
  <c r="C19"/>
  <c r="C52"/>
  <c r="C68"/>
  <c r="C84"/>
  <c r="C18"/>
  <c r="C16"/>
  <c r="C24"/>
  <c r="C40"/>
  <c r="C56"/>
  <c r="C72"/>
  <c r="C88"/>
  <c r="K80"/>
  <c r="K14"/>
  <c r="K17"/>
  <c r="K48"/>
  <c r="K24"/>
  <c r="K44"/>
  <c r="K12"/>
  <c r="K28"/>
  <c r="K76"/>
  <c r="J35"/>
  <c r="K35"/>
  <c r="J67"/>
  <c r="K67"/>
  <c r="J46"/>
  <c r="K46"/>
  <c r="J78"/>
  <c r="K78"/>
  <c r="J65"/>
  <c r="K65"/>
  <c r="J58"/>
  <c r="K58"/>
  <c r="J77"/>
  <c r="K77"/>
  <c r="J23"/>
  <c r="K23"/>
  <c r="J55"/>
  <c r="K55"/>
  <c r="J87"/>
  <c r="K87"/>
  <c r="J22"/>
  <c r="K22"/>
  <c r="J86"/>
  <c r="K86"/>
  <c r="J73"/>
  <c r="K73"/>
  <c r="J66"/>
  <c r="K66"/>
  <c r="J37"/>
  <c r="K37"/>
  <c r="J93"/>
  <c r="K93"/>
  <c r="K18"/>
  <c r="K56"/>
  <c r="K52"/>
  <c r="J27"/>
  <c r="K27"/>
  <c r="J43"/>
  <c r="K43"/>
  <c r="J59"/>
  <c r="K59"/>
  <c r="J75"/>
  <c r="K75"/>
  <c r="J91"/>
  <c r="K91"/>
  <c r="J30"/>
  <c r="K30"/>
  <c r="J62"/>
  <c r="K62"/>
  <c r="J94"/>
  <c r="K94"/>
  <c r="J49"/>
  <c r="K49"/>
  <c r="J81"/>
  <c r="K81"/>
  <c r="J42"/>
  <c r="K42"/>
  <c r="J74"/>
  <c r="K74"/>
  <c r="J69"/>
  <c r="K69"/>
  <c r="J21"/>
  <c r="K21"/>
  <c r="J45"/>
  <c r="K45"/>
  <c r="K5"/>
  <c r="K15"/>
  <c r="K32"/>
  <c r="K64"/>
  <c r="K4"/>
  <c r="K60"/>
  <c r="K92"/>
  <c r="J51"/>
  <c r="K51"/>
  <c r="J83"/>
  <c r="K83"/>
  <c r="J33"/>
  <c r="K33"/>
  <c r="J26"/>
  <c r="K26"/>
  <c r="J90"/>
  <c r="K90"/>
  <c r="J85"/>
  <c r="K85"/>
  <c r="J39"/>
  <c r="K39"/>
  <c r="J71"/>
  <c r="K71"/>
  <c r="J13"/>
  <c r="K13"/>
  <c r="J54"/>
  <c r="K54"/>
  <c r="J41"/>
  <c r="K41"/>
  <c r="J34"/>
  <c r="K34"/>
  <c r="K88"/>
  <c r="K84"/>
  <c r="J31"/>
  <c r="K31"/>
  <c r="J47"/>
  <c r="K47"/>
  <c r="J63"/>
  <c r="K63"/>
  <c r="J79"/>
  <c r="K79"/>
  <c r="J95"/>
  <c r="K95"/>
  <c r="J38"/>
  <c r="K38"/>
  <c r="J70"/>
  <c r="K70"/>
  <c r="J25"/>
  <c r="K25"/>
  <c r="J57"/>
  <c r="K57"/>
  <c r="J89"/>
  <c r="K89"/>
  <c r="J50"/>
  <c r="K50"/>
  <c r="J82"/>
  <c r="K82"/>
  <c r="J29"/>
  <c r="K29"/>
  <c r="J61"/>
  <c r="K61"/>
  <c r="J53"/>
  <c r="K53"/>
  <c r="K9"/>
  <c r="K8"/>
  <c r="K19"/>
  <c r="K36"/>
  <c r="K72"/>
  <c r="K40"/>
  <c r="K68"/>
  <c r="K16"/>
  <c r="K3"/>
</calcChain>
</file>

<file path=xl/sharedStrings.xml><?xml version="1.0" encoding="utf-8"?>
<sst xmlns="http://schemas.openxmlformats.org/spreadsheetml/2006/main" count="228" uniqueCount="144">
  <si>
    <t>输出</t>
    <phoneticPr fontId="1" type="noConversion"/>
  </si>
  <si>
    <t>人口数量</t>
    <phoneticPr fontId="1" type="noConversion"/>
  </si>
  <si>
    <t>平均年龄</t>
    <phoneticPr fontId="1" type="noConversion"/>
  </si>
  <si>
    <t>流动人口数量</t>
    <phoneticPr fontId="1" type="noConversion"/>
  </si>
  <si>
    <t>人均收入</t>
    <phoneticPr fontId="1" type="noConversion"/>
  </si>
  <si>
    <t>交通便利性得分</t>
    <phoneticPr fontId="1" type="noConversion"/>
  </si>
  <si>
    <t>输入:外部数据</t>
    <phoneticPr fontId="1" type="noConversion"/>
  </si>
  <si>
    <t>输入:竞争数据</t>
    <phoneticPr fontId="1" type="noConversion"/>
  </si>
  <si>
    <t>跨行收入</t>
    <phoneticPr fontId="1" type="noConversion"/>
  </si>
  <si>
    <t>区域性质</t>
    <phoneticPr fontId="1" type="noConversion"/>
  </si>
  <si>
    <t>银行个数</t>
    <phoneticPr fontId="1" type="noConversion"/>
  </si>
  <si>
    <t>银行ATM机的数量</t>
    <phoneticPr fontId="1" type="noConversion"/>
  </si>
  <si>
    <t>各银行ATM机平均距离</t>
    <phoneticPr fontId="1" type="noConversion"/>
  </si>
  <si>
    <t>每台ATM机服务卡数</t>
    <phoneticPr fontId="1" type="noConversion"/>
  </si>
  <si>
    <t>每台ATM机服务次数</t>
    <phoneticPr fontId="1" type="noConversion"/>
  </si>
  <si>
    <t>社区</t>
    <phoneticPr fontId="1" type="noConversion"/>
  </si>
  <si>
    <t xml:space="preserve">街道 </t>
    <phoneticPr fontId="1" type="noConversion"/>
  </si>
  <si>
    <t>园东</t>
    <phoneticPr fontId="1" type="noConversion"/>
  </si>
  <si>
    <t>园岭街道</t>
    <phoneticPr fontId="1" type="noConversion"/>
  </si>
  <si>
    <t>红荔</t>
    <phoneticPr fontId="1" type="noConversion"/>
  </si>
  <si>
    <t>长城</t>
    <phoneticPr fontId="1" type="noConversion"/>
  </si>
  <si>
    <t>上林</t>
    <phoneticPr fontId="1" type="noConversion"/>
  </si>
  <si>
    <t>鹏盛</t>
    <phoneticPr fontId="1" type="noConversion"/>
  </si>
  <si>
    <t>华林</t>
    <phoneticPr fontId="1" type="noConversion"/>
  </si>
  <si>
    <t>玉田</t>
    <phoneticPr fontId="1" type="noConversion"/>
  </si>
  <si>
    <t>南园街道</t>
    <phoneticPr fontId="1" type="noConversion"/>
  </si>
  <si>
    <t>滨江</t>
    <phoneticPr fontId="1" type="noConversion"/>
  </si>
  <si>
    <t>巴登</t>
    <phoneticPr fontId="1" type="noConversion"/>
  </si>
  <si>
    <t>东园</t>
    <phoneticPr fontId="1" type="noConversion"/>
  </si>
  <si>
    <t>沙埔头</t>
    <phoneticPr fontId="1" type="noConversion"/>
  </si>
  <si>
    <t>锦龙</t>
    <phoneticPr fontId="1" type="noConversion"/>
  </si>
  <si>
    <t>园西</t>
    <phoneticPr fontId="1" type="noConversion"/>
  </si>
  <si>
    <t>南华</t>
    <phoneticPr fontId="1" type="noConversion"/>
  </si>
  <si>
    <t>赤尾</t>
    <phoneticPr fontId="1" type="noConversion"/>
  </si>
  <si>
    <t>滨河</t>
    <phoneticPr fontId="1" type="noConversion"/>
  </si>
  <si>
    <t>渔农</t>
    <phoneticPr fontId="1" type="noConversion"/>
  </si>
  <si>
    <t>福田街道</t>
    <phoneticPr fontId="1" type="noConversion"/>
  </si>
  <si>
    <t>水围</t>
    <phoneticPr fontId="1" type="noConversion"/>
  </si>
  <si>
    <t>皇岗</t>
    <phoneticPr fontId="1" type="noConversion"/>
  </si>
  <si>
    <t>海滨</t>
    <phoneticPr fontId="1" type="noConversion"/>
  </si>
  <si>
    <t>福民</t>
    <phoneticPr fontId="1" type="noConversion"/>
  </si>
  <si>
    <t>口岸</t>
    <phoneticPr fontId="1" type="noConversion"/>
  </si>
  <si>
    <t>福安</t>
    <phoneticPr fontId="1" type="noConversion"/>
  </si>
  <si>
    <t>岗厦</t>
    <phoneticPr fontId="1" type="noConversion"/>
  </si>
  <si>
    <t>福山</t>
    <phoneticPr fontId="1" type="noConversion"/>
  </si>
  <si>
    <t>福田</t>
    <phoneticPr fontId="1" type="noConversion"/>
  </si>
  <si>
    <t>福华</t>
    <phoneticPr fontId="1" type="noConversion"/>
  </si>
  <si>
    <t>福南</t>
    <phoneticPr fontId="1" type="noConversion"/>
  </si>
  <si>
    <t>天安</t>
    <phoneticPr fontId="1" type="noConversion"/>
  </si>
  <si>
    <t>沙头街道</t>
    <phoneticPr fontId="1" type="noConversion"/>
  </si>
  <si>
    <t>金城</t>
    <phoneticPr fontId="1" type="noConversion"/>
  </si>
  <si>
    <t>新沙</t>
    <phoneticPr fontId="1" type="noConversion"/>
  </si>
  <si>
    <t>金地</t>
    <phoneticPr fontId="1" type="noConversion"/>
  </si>
  <si>
    <t>新华</t>
    <phoneticPr fontId="1" type="noConversion"/>
  </si>
  <si>
    <t>翠湾</t>
    <phoneticPr fontId="1" type="noConversion"/>
  </si>
  <si>
    <t>新洲</t>
    <phoneticPr fontId="1" type="noConversion"/>
  </si>
  <si>
    <t>沙尾</t>
    <phoneticPr fontId="1" type="noConversion"/>
  </si>
  <si>
    <t>沙咀</t>
    <phoneticPr fontId="1" type="noConversion"/>
  </si>
  <si>
    <t>上沙</t>
    <phoneticPr fontId="1" type="noConversion"/>
  </si>
  <si>
    <t>下沙</t>
    <phoneticPr fontId="1" type="noConversion"/>
  </si>
  <si>
    <t>金碧</t>
    <phoneticPr fontId="1" type="noConversion"/>
  </si>
  <si>
    <t>瀚岭</t>
    <phoneticPr fontId="1" type="noConversion"/>
  </si>
  <si>
    <t>梅林街道</t>
    <phoneticPr fontId="1" type="noConversion"/>
  </si>
  <si>
    <t>梅都</t>
    <phoneticPr fontId="1" type="noConversion"/>
  </si>
  <si>
    <t>梅丰</t>
    <phoneticPr fontId="1" type="noConversion"/>
  </si>
  <si>
    <t>梅亭</t>
    <phoneticPr fontId="1" type="noConversion"/>
  </si>
  <si>
    <t>上梅</t>
    <phoneticPr fontId="1" type="noConversion"/>
  </si>
  <si>
    <t>新兴</t>
    <phoneticPr fontId="1" type="noConversion"/>
  </si>
  <si>
    <t>梅河</t>
    <phoneticPr fontId="1" type="noConversion"/>
  </si>
  <si>
    <t>下梅</t>
    <phoneticPr fontId="1" type="noConversion"/>
  </si>
  <si>
    <t>新阁</t>
    <phoneticPr fontId="1" type="noConversion"/>
  </si>
  <si>
    <t>龙尾</t>
    <phoneticPr fontId="1" type="noConversion"/>
  </si>
  <si>
    <t>梅林一村</t>
    <phoneticPr fontId="1" type="noConversion"/>
  </si>
  <si>
    <t>梅京</t>
    <phoneticPr fontId="1" type="noConversion"/>
  </si>
  <si>
    <t>梅岗</t>
    <phoneticPr fontId="1" type="noConversion"/>
  </si>
  <si>
    <t>华富街道</t>
    <phoneticPr fontId="1" type="noConversion"/>
  </si>
  <si>
    <t>华山</t>
    <phoneticPr fontId="1" type="noConversion"/>
  </si>
  <si>
    <t>黄木岗</t>
    <phoneticPr fontId="1" type="noConversion"/>
  </si>
  <si>
    <t>田面</t>
    <phoneticPr fontId="1" type="noConversion"/>
  </si>
  <si>
    <t>新田</t>
    <phoneticPr fontId="1" type="noConversion"/>
  </si>
  <si>
    <t>莲花三村</t>
    <phoneticPr fontId="1" type="noConversion"/>
  </si>
  <si>
    <t>莲花二村</t>
    <phoneticPr fontId="1" type="noConversion"/>
  </si>
  <si>
    <t>莲花一村</t>
    <phoneticPr fontId="1" type="noConversion"/>
  </si>
  <si>
    <t>香蜜</t>
    <phoneticPr fontId="1" type="noConversion"/>
  </si>
  <si>
    <t>香蜜湖街道</t>
    <phoneticPr fontId="1" type="noConversion"/>
  </si>
  <si>
    <t>农园</t>
    <phoneticPr fontId="1" type="noConversion"/>
  </si>
  <si>
    <t>竹园</t>
    <phoneticPr fontId="1" type="noConversion"/>
  </si>
  <si>
    <t>竹林</t>
    <phoneticPr fontId="1" type="noConversion"/>
  </si>
  <si>
    <t>香岭</t>
    <phoneticPr fontId="1" type="noConversion"/>
  </si>
  <si>
    <t>香梅</t>
    <phoneticPr fontId="1" type="noConversion"/>
  </si>
  <si>
    <t>香安</t>
    <phoneticPr fontId="1" type="noConversion"/>
  </si>
  <si>
    <t>东海</t>
    <phoneticPr fontId="1" type="noConversion"/>
  </si>
  <si>
    <t>福新</t>
    <phoneticPr fontId="1" type="noConversion"/>
  </si>
  <si>
    <t>莲花街道</t>
    <phoneticPr fontId="1" type="noConversion"/>
  </si>
  <si>
    <t>梅富</t>
    <phoneticPr fontId="1" type="noConversion"/>
  </si>
  <si>
    <t>康欣</t>
    <phoneticPr fontId="1" type="noConversion"/>
  </si>
  <si>
    <t>狮岭</t>
    <phoneticPr fontId="1" type="noConversion"/>
  </si>
  <si>
    <t>梅岭</t>
    <phoneticPr fontId="1" type="noConversion"/>
  </si>
  <si>
    <t>紫荆</t>
    <phoneticPr fontId="1" type="noConversion"/>
  </si>
  <si>
    <t>景华</t>
    <phoneticPr fontId="1" type="noConversion"/>
  </si>
  <si>
    <t>景田</t>
    <phoneticPr fontId="1" type="noConversion"/>
  </si>
  <si>
    <t>莲花北</t>
    <phoneticPr fontId="1" type="noConversion"/>
  </si>
  <si>
    <t>彩田</t>
    <phoneticPr fontId="1" type="noConversion"/>
  </si>
  <si>
    <t>彩虹</t>
    <phoneticPr fontId="1" type="noConversion"/>
  </si>
  <si>
    <t>福中</t>
    <phoneticPr fontId="1" type="noConversion"/>
  </si>
  <si>
    <t>华红</t>
    <phoneticPr fontId="1" type="noConversion"/>
  </si>
  <si>
    <t>华强北街道</t>
    <phoneticPr fontId="1" type="noConversion"/>
  </si>
  <si>
    <t>华航</t>
    <phoneticPr fontId="1" type="noConversion"/>
  </si>
  <si>
    <t>荔村</t>
    <phoneticPr fontId="1" type="noConversion"/>
  </si>
  <si>
    <t>福强</t>
    <phoneticPr fontId="1" type="noConversion"/>
  </si>
  <si>
    <t>通新岭</t>
    <phoneticPr fontId="1" type="noConversion"/>
  </si>
  <si>
    <t>新港</t>
    <phoneticPr fontId="1" type="noConversion"/>
  </si>
  <si>
    <t>福保街道</t>
    <phoneticPr fontId="1" type="noConversion"/>
  </si>
  <si>
    <t>益田</t>
    <phoneticPr fontId="1" type="noConversion"/>
  </si>
  <si>
    <t>石厦</t>
    <phoneticPr fontId="1" type="noConversion"/>
  </si>
  <si>
    <t>明月</t>
    <phoneticPr fontId="1" type="noConversion"/>
  </si>
  <si>
    <t>福保</t>
    <phoneticPr fontId="1" type="noConversion"/>
  </si>
  <si>
    <t>南天</t>
    <phoneticPr fontId="1" type="noConversion"/>
  </si>
  <si>
    <t>人口密度(人/平方公里)</t>
    <phoneticPr fontId="1" type="noConversion"/>
  </si>
  <si>
    <t>60-100</t>
    <phoneticPr fontId="1" type="noConversion"/>
  </si>
  <si>
    <t>都市村庄型</t>
    <phoneticPr fontId="1" type="noConversion"/>
  </si>
  <si>
    <t>旧居住小区型</t>
    <phoneticPr fontId="1" type="noConversion"/>
  </si>
  <si>
    <t>新居住小区</t>
    <phoneticPr fontId="1" type="noConversion"/>
  </si>
  <si>
    <t>教育程度得分</t>
    <phoneticPr fontId="1" type="noConversion"/>
  </si>
  <si>
    <t>流动人口比例</t>
    <phoneticPr fontId="1" type="noConversion"/>
  </si>
  <si>
    <t>附近商铺刷卡占比</t>
    <phoneticPr fontId="1" type="noConversion"/>
  </si>
  <si>
    <t>跨行收入</t>
  </si>
  <si>
    <t>人口数量</t>
  </si>
  <si>
    <t>平均年龄</t>
  </si>
  <si>
    <t>流动人口数量</t>
  </si>
  <si>
    <t>教育程度得分</t>
  </si>
  <si>
    <t>附近商铺刷卡占比</t>
  </si>
  <si>
    <t>交通便利性得分</t>
  </si>
  <si>
    <t>都市村庄型</t>
  </si>
  <si>
    <t>旧居住小区型</t>
  </si>
  <si>
    <t>新居住小区</t>
  </si>
  <si>
    <t>银行个数</t>
  </si>
  <si>
    <t>银行ATM机的数量</t>
  </si>
  <si>
    <t>每台ATM机服务卡数</t>
  </si>
  <si>
    <t>每台ATM机服务次数</t>
  </si>
  <si>
    <t>各银行ATM机平均距离</t>
  </si>
  <si>
    <t>人口密度</t>
    <phoneticPr fontId="1" type="noConversion"/>
  </si>
  <si>
    <t>圩镇</t>
    <phoneticPr fontId="1" type="noConversion"/>
  </si>
  <si>
    <t xml:space="preserve">孖岭 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</si>
</sst>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"/>
  </numFmts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color rgb="FFFF0000"/>
      <name val="宋体"/>
      <family val="3"/>
      <charset val="134"/>
    </font>
    <font>
      <sz val="11"/>
      <color rgb="FFFF0000"/>
      <name val="等线"/>
      <family val="2"/>
      <scheme val="minor"/>
    </font>
    <font>
      <b/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95"/>
  <sheetViews>
    <sheetView tabSelected="1" topLeftCell="A26" workbookViewId="0">
      <selection activeCell="B48" sqref="B48"/>
    </sheetView>
  </sheetViews>
  <sheetFormatPr defaultRowHeight="13.5"/>
  <cols>
    <col min="1" max="1" width="11" style="1" bestFit="1" customWidth="1"/>
    <col min="2" max="4" width="9" style="1" bestFit="1" customWidth="1"/>
    <col min="5" max="5" width="20.875" style="1" customWidth="1"/>
    <col min="6" max="6" width="8.5" style="1" customWidth="1"/>
    <col min="7" max="8" width="13" style="1" bestFit="1" customWidth="1"/>
    <col min="9" max="9" width="9" style="1" hidden="1" customWidth="1"/>
    <col min="10" max="10" width="13" style="1" bestFit="1" customWidth="1"/>
    <col min="11" max="11" width="17.25" style="1" bestFit="1" customWidth="1"/>
    <col min="12" max="12" width="15.125" style="1" bestFit="1" customWidth="1"/>
    <col min="13" max="14" width="15.125" style="1" customWidth="1"/>
    <col min="15" max="15" width="10" style="1" customWidth="1"/>
    <col min="16" max="16" width="13.5" style="1" bestFit="1" customWidth="1"/>
    <col min="17" max="17" width="17.5" style="1" bestFit="1" customWidth="1"/>
    <col min="18" max="18" width="19.5" style="1" bestFit="1" customWidth="1"/>
    <col min="19" max="19" width="19.5" style="1" customWidth="1"/>
    <col min="20" max="20" width="21.625" style="1" bestFit="1" customWidth="1"/>
    <col min="21" max="16384" width="9" style="1"/>
  </cols>
  <sheetData>
    <row r="1" spans="1:20">
      <c r="C1" s="1" t="s">
        <v>0</v>
      </c>
      <c r="D1" s="4" t="s">
        <v>6</v>
      </c>
      <c r="J1" s="1" t="s">
        <v>119</v>
      </c>
      <c r="L1" s="1" t="s">
        <v>119</v>
      </c>
      <c r="M1" s="13" t="s">
        <v>9</v>
      </c>
      <c r="N1" s="13"/>
      <c r="O1" s="13"/>
      <c r="P1" s="1" t="s">
        <v>7</v>
      </c>
    </row>
    <row r="2" spans="1:20" s="2" customFormat="1">
      <c r="A2" s="2" t="s">
        <v>16</v>
      </c>
      <c r="B2" s="2" t="s">
        <v>15</v>
      </c>
      <c r="C2" s="14" t="s">
        <v>8</v>
      </c>
      <c r="D2" s="12" t="s">
        <v>1</v>
      </c>
      <c r="E2" s="2" t="s">
        <v>118</v>
      </c>
      <c r="F2" s="2" t="s">
        <v>2</v>
      </c>
      <c r="G2" s="2" t="s">
        <v>124</v>
      </c>
      <c r="H2" s="2" t="s">
        <v>3</v>
      </c>
      <c r="I2" s="2" t="s">
        <v>4</v>
      </c>
      <c r="J2" s="3" t="s">
        <v>123</v>
      </c>
      <c r="K2" s="12" t="s">
        <v>125</v>
      </c>
      <c r="L2" s="12" t="s">
        <v>5</v>
      </c>
      <c r="M2" s="11" t="s">
        <v>120</v>
      </c>
      <c r="N2" s="11" t="s">
        <v>121</v>
      </c>
      <c r="O2" s="11" t="s">
        <v>122</v>
      </c>
      <c r="P2" s="2" t="s">
        <v>10</v>
      </c>
      <c r="Q2" s="2" t="s">
        <v>11</v>
      </c>
      <c r="R2" s="2" t="s">
        <v>13</v>
      </c>
      <c r="S2" s="2" t="s">
        <v>14</v>
      </c>
      <c r="T2" s="2" t="s">
        <v>12</v>
      </c>
    </row>
    <row r="3" spans="1:20">
      <c r="A3" s="1" t="s">
        <v>18</v>
      </c>
      <c r="B3" s="1" t="s">
        <v>17</v>
      </c>
      <c r="C3" s="15">
        <f ca="1">M3*RANDBETWEEN(50,70)+N3*RANDBETWEEN(30,50)+O3*RANDBETWEEN(50,70)+T3</f>
        <v>161</v>
      </c>
      <c r="D3" s="16">
        <v>19495</v>
      </c>
      <c r="E3" s="7">
        <f t="shared" ref="E3:E4" ca="1" si="0">RANDBETWEEN(50000,200000)</f>
        <v>153330</v>
      </c>
      <c r="F3" s="1">
        <f ca="1">RANDBETWEEN(30,38)</f>
        <v>38</v>
      </c>
      <c r="G3" s="6">
        <f t="shared" ref="G3:G34" ca="1" si="1">1.2+RAND()*0.6</f>
        <v>1.3930601516782855</v>
      </c>
      <c r="H3" s="7">
        <f ca="1">INT(D3*G3)</f>
        <v>27157</v>
      </c>
      <c r="J3" s="7">
        <f ca="1">M3*(60+RAND()*15)+N3*(75+RAND()*15)+O3*(85+RAND()*15)</f>
        <v>91.19133281918883</v>
      </c>
      <c r="K3" s="17">
        <f ca="1">M3*(30+RAND()*20)+N3*(50+RAND()*20)+O3*(80+RAND()*10)</f>
        <v>89.128187648712981</v>
      </c>
      <c r="L3" s="15">
        <f t="shared" ref="L3:L34" ca="1" si="2">RANDBETWEEN(60,100)</f>
        <v>99</v>
      </c>
      <c r="M3" s="1">
        <f ca="1">IF(E3&lt;100000,1,0)</f>
        <v>0</v>
      </c>
      <c r="N3" s="1">
        <f ca="1">IF(AND(M3=0,O3=0),1,0)</f>
        <v>0</v>
      </c>
      <c r="O3" s="1">
        <f ca="1">IF(E3&gt;150000,1,0)</f>
        <v>1</v>
      </c>
      <c r="P3" s="20">
        <v>18</v>
      </c>
      <c r="Q3">
        <v>54</v>
      </c>
      <c r="R3">
        <v>1805</v>
      </c>
      <c r="S3">
        <v>96</v>
      </c>
      <c r="T3" s="20">
        <v>95</v>
      </c>
    </row>
    <row r="4" spans="1:20">
      <c r="A4" s="1" t="s">
        <v>18</v>
      </c>
      <c r="B4" s="1" t="s">
        <v>19</v>
      </c>
      <c r="C4" s="15">
        <f t="shared" ref="C4:C67" ca="1" si="3">M4*RANDBETWEEN(50,70)+N4*RANDBETWEEN(30,50)+O4*RANDBETWEEN(50,70)+T4</f>
        <v>166</v>
      </c>
      <c r="D4" s="15">
        <v>12345</v>
      </c>
      <c r="E4" s="1">
        <f t="shared" ca="1" si="0"/>
        <v>54222</v>
      </c>
      <c r="F4" s="1">
        <f t="shared" ref="F4:F67" ca="1" si="4">RANDBETWEEN(30,38)</f>
        <v>31</v>
      </c>
      <c r="G4" s="6">
        <f t="shared" ca="1" si="1"/>
        <v>1.5378904106857927</v>
      </c>
      <c r="H4" s="7">
        <f t="shared" ref="H4:H67" ca="1" si="5">INT(D4*G4)</f>
        <v>18985</v>
      </c>
      <c r="J4" s="7">
        <f t="shared" ref="J4:J67" ca="1" si="6">M4*(60+RAND()*15)+N4*(75+RAND()*15)+O4*(85+RAND()*15)</f>
        <v>66.119473234021953</v>
      </c>
      <c r="K4" s="17">
        <f t="shared" ref="K4:K67" ca="1" si="7">M4*(30+RAND()*20)+N4*(50+RAND()*20)+O4*(80+RAND()*10)</f>
        <v>39.973309767985107</v>
      </c>
      <c r="L4" s="15">
        <f t="shared" ca="1" si="2"/>
        <v>90</v>
      </c>
      <c r="M4" s="1">
        <f t="shared" ref="M4:M67" ca="1" si="8">IF(E4&lt;100000,1,0)</f>
        <v>1</v>
      </c>
      <c r="N4" s="1">
        <f ca="1">IF(AND(M4=0,O4=0),1,0)</f>
        <v>0</v>
      </c>
      <c r="O4" s="1">
        <f t="shared" ref="O4:O67" ca="1" si="9">IF(E4&gt;150000,1,0)</f>
        <v>0</v>
      </c>
      <c r="P4" s="20">
        <v>10</v>
      </c>
      <c r="Q4">
        <v>30</v>
      </c>
      <c r="R4">
        <v>411</v>
      </c>
      <c r="S4">
        <v>60</v>
      </c>
      <c r="T4" s="20">
        <v>98</v>
      </c>
    </row>
    <row r="5" spans="1:20">
      <c r="A5" s="1" t="s">
        <v>18</v>
      </c>
      <c r="B5" s="1" t="s">
        <v>117</v>
      </c>
      <c r="C5" s="15">
        <f t="shared" ca="1" si="3"/>
        <v>152</v>
      </c>
      <c r="D5" s="18">
        <v>13740</v>
      </c>
      <c r="E5" s="1">
        <f ca="1">RANDBETWEEN(50000,200000)</f>
        <v>142738</v>
      </c>
      <c r="F5" s="1">
        <f t="shared" ca="1" si="4"/>
        <v>32</v>
      </c>
      <c r="G5" s="6">
        <f t="shared" ca="1" si="1"/>
        <v>1.3976926823639746</v>
      </c>
      <c r="H5" s="7">
        <f t="shared" ca="1" si="5"/>
        <v>19204</v>
      </c>
      <c r="J5" s="7">
        <f t="shared" ca="1" si="6"/>
        <v>75.514505660662124</v>
      </c>
      <c r="K5" s="17">
        <f t="shared" ca="1" si="7"/>
        <v>69.059934913085556</v>
      </c>
      <c r="L5" s="15">
        <f t="shared" ca="1" si="2"/>
        <v>91</v>
      </c>
      <c r="M5" s="1">
        <f t="shared" ca="1" si="8"/>
        <v>0</v>
      </c>
      <c r="N5" s="1">
        <f t="shared" ref="N5:N68" ca="1" si="10">IF(AND(M5=0,O5=0),1,0)</f>
        <v>1</v>
      </c>
      <c r="O5" s="1">
        <f t="shared" ca="1" si="9"/>
        <v>0</v>
      </c>
      <c r="P5" s="20">
        <v>14</v>
      </c>
      <c r="Q5">
        <v>42</v>
      </c>
      <c r="R5">
        <v>654</v>
      </c>
      <c r="S5">
        <v>76</v>
      </c>
      <c r="T5" s="20">
        <v>110</v>
      </c>
    </row>
    <row r="6" spans="1:20" s="2" customFormat="1">
      <c r="A6" s="1" t="s">
        <v>18</v>
      </c>
      <c r="B6" s="1" t="s">
        <v>20</v>
      </c>
      <c r="C6" s="15">
        <f t="shared" ca="1" si="3"/>
        <v>290</v>
      </c>
      <c r="D6" s="19">
        <v>25243</v>
      </c>
      <c r="E6" s="8">
        <f>D6/0.49</f>
        <v>51516.326530612248</v>
      </c>
      <c r="F6" s="1">
        <f t="shared" ca="1" si="4"/>
        <v>30</v>
      </c>
      <c r="G6" s="6">
        <f t="shared" ca="1" si="1"/>
        <v>1.5113472223587405</v>
      </c>
      <c r="H6" s="7">
        <f t="shared" ca="1" si="5"/>
        <v>38150</v>
      </c>
      <c r="J6" s="7">
        <f t="shared" ca="1" si="6"/>
        <v>72.886846484344915</v>
      </c>
      <c r="K6" s="17">
        <f t="shared" ca="1" si="7"/>
        <v>37.834721041222551</v>
      </c>
      <c r="L6" s="12">
        <f t="shared" ca="1" si="2"/>
        <v>73</v>
      </c>
      <c r="M6" s="1">
        <f t="shared" si="8"/>
        <v>1</v>
      </c>
      <c r="N6" s="1">
        <f t="shared" si="10"/>
        <v>0</v>
      </c>
      <c r="O6" s="1">
        <f t="shared" si="9"/>
        <v>0</v>
      </c>
      <c r="P6" s="20">
        <v>10</v>
      </c>
      <c r="Q6">
        <v>20</v>
      </c>
      <c r="R6">
        <v>7572</v>
      </c>
      <c r="S6">
        <v>75</v>
      </c>
      <c r="T6" s="20">
        <v>221</v>
      </c>
    </row>
    <row r="7" spans="1:20">
      <c r="A7" s="1" t="s">
        <v>18</v>
      </c>
      <c r="B7" s="1" t="s">
        <v>21</v>
      </c>
      <c r="C7" s="15">
        <f t="shared" ca="1" si="3"/>
        <v>224</v>
      </c>
      <c r="D7" s="18">
        <v>68988</v>
      </c>
      <c r="E7" s="9">
        <f>D7/0.682</f>
        <v>101155.42521994135</v>
      </c>
      <c r="F7" s="1">
        <f t="shared" ca="1" si="4"/>
        <v>34</v>
      </c>
      <c r="G7" s="6">
        <f t="shared" ca="1" si="1"/>
        <v>1.528176270055267</v>
      </c>
      <c r="H7" s="7">
        <f t="shared" ca="1" si="5"/>
        <v>105425</v>
      </c>
      <c r="J7" s="7">
        <f t="shared" ca="1" si="6"/>
        <v>83.805222895938329</v>
      </c>
      <c r="K7" s="17">
        <f t="shared" ca="1" si="7"/>
        <v>63.563682119664165</v>
      </c>
      <c r="L7" s="15">
        <f t="shared" ca="1" si="2"/>
        <v>61</v>
      </c>
      <c r="M7" s="1">
        <f t="shared" si="8"/>
        <v>0</v>
      </c>
      <c r="N7" s="1">
        <f t="shared" si="10"/>
        <v>1</v>
      </c>
      <c r="O7" s="1">
        <f t="shared" si="9"/>
        <v>0</v>
      </c>
      <c r="P7" s="20">
        <v>18</v>
      </c>
      <c r="Q7">
        <v>36</v>
      </c>
      <c r="R7">
        <v>1916</v>
      </c>
      <c r="S7">
        <v>85</v>
      </c>
      <c r="T7" s="20">
        <v>194</v>
      </c>
    </row>
    <row r="8" spans="1:20">
      <c r="A8" s="1" t="s">
        <v>18</v>
      </c>
      <c r="B8" s="1" t="s">
        <v>22</v>
      </c>
      <c r="C8" s="15">
        <f t="shared" ca="1" si="3"/>
        <v>173</v>
      </c>
      <c r="D8" s="15">
        <f ca="1">RANDBETWEEN(10000,30000)</f>
        <v>18111</v>
      </c>
      <c r="E8" s="1">
        <f ca="1">RANDBETWEEN(50000,200000)</f>
        <v>63514</v>
      </c>
      <c r="F8" s="1">
        <f t="shared" ca="1" si="4"/>
        <v>37</v>
      </c>
      <c r="G8" s="6">
        <f t="shared" ca="1" si="1"/>
        <v>1.7428810590234773</v>
      </c>
      <c r="H8" s="7">
        <f t="shared" ca="1" si="5"/>
        <v>31565</v>
      </c>
      <c r="J8" s="7">
        <f t="shared" ca="1" si="6"/>
        <v>69.604586901871116</v>
      </c>
      <c r="K8" s="17">
        <f t="shared" ca="1" si="7"/>
        <v>34.311183564054687</v>
      </c>
      <c r="L8" s="15">
        <f t="shared" ca="1" si="2"/>
        <v>68</v>
      </c>
      <c r="M8" s="1">
        <f t="shared" ca="1" si="8"/>
        <v>1</v>
      </c>
      <c r="N8" s="1">
        <f t="shared" ca="1" si="10"/>
        <v>0</v>
      </c>
      <c r="O8" s="1">
        <f t="shared" ca="1" si="9"/>
        <v>0</v>
      </c>
      <c r="P8" s="20">
        <v>16</v>
      </c>
      <c r="Q8">
        <v>64</v>
      </c>
      <c r="R8">
        <v>969</v>
      </c>
      <c r="S8">
        <v>156</v>
      </c>
      <c r="T8" s="20">
        <v>112</v>
      </c>
    </row>
    <row r="9" spans="1:20">
      <c r="A9" s="1" t="s">
        <v>18</v>
      </c>
      <c r="B9" s="1" t="s">
        <v>23</v>
      </c>
      <c r="C9" s="15">
        <f t="shared" ca="1" si="3"/>
        <v>174</v>
      </c>
      <c r="D9" s="15">
        <f ca="1">RANDBETWEEN(10000,30000)</f>
        <v>17435</v>
      </c>
      <c r="E9" s="1">
        <f ca="1">RANDBETWEEN(50000,200000)</f>
        <v>100572</v>
      </c>
      <c r="F9" s="1">
        <f t="shared" ca="1" si="4"/>
        <v>36</v>
      </c>
      <c r="G9" s="6">
        <f t="shared" ca="1" si="1"/>
        <v>1.2617411766809268</v>
      </c>
      <c r="H9" s="7">
        <f t="shared" ca="1" si="5"/>
        <v>21998</v>
      </c>
      <c r="J9" s="7">
        <f t="shared" ca="1" si="6"/>
        <v>89.355079704400552</v>
      </c>
      <c r="K9" s="17">
        <f t="shared" ca="1" si="7"/>
        <v>61.130783993924013</v>
      </c>
      <c r="L9" s="15">
        <f t="shared" ca="1" si="2"/>
        <v>83</v>
      </c>
      <c r="M9" s="1">
        <f t="shared" ca="1" si="8"/>
        <v>0</v>
      </c>
      <c r="N9" s="1">
        <f t="shared" ca="1" si="10"/>
        <v>1</v>
      </c>
      <c r="O9" s="1">
        <f t="shared" ca="1" si="9"/>
        <v>0</v>
      </c>
      <c r="P9" s="20">
        <v>14</v>
      </c>
      <c r="Q9">
        <v>42</v>
      </c>
      <c r="R9">
        <v>1562</v>
      </c>
      <c r="S9">
        <v>81</v>
      </c>
      <c r="T9" s="20">
        <v>131</v>
      </c>
    </row>
    <row r="10" spans="1:20">
      <c r="A10" s="1" t="s">
        <v>25</v>
      </c>
      <c r="B10" s="1" t="s">
        <v>24</v>
      </c>
      <c r="C10" s="15">
        <f t="shared" ca="1" si="3"/>
        <v>219</v>
      </c>
      <c r="D10" s="18">
        <v>16059</v>
      </c>
      <c r="E10" s="10">
        <f>D10/0.35</f>
        <v>45882.857142857145</v>
      </c>
      <c r="F10" s="1">
        <f t="shared" ca="1" si="4"/>
        <v>30</v>
      </c>
      <c r="G10" s="6">
        <f t="shared" ca="1" si="1"/>
        <v>1.7517571908133114</v>
      </c>
      <c r="H10" s="7">
        <f t="shared" ca="1" si="5"/>
        <v>28131</v>
      </c>
      <c r="J10" s="7">
        <f t="shared" ca="1" si="6"/>
        <v>72.761995578801205</v>
      </c>
      <c r="K10" s="17">
        <f t="shared" ca="1" si="7"/>
        <v>48.656590801397854</v>
      </c>
      <c r="L10" s="15">
        <f t="shared" ca="1" si="2"/>
        <v>88</v>
      </c>
      <c r="M10" s="1">
        <f t="shared" si="8"/>
        <v>1</v>
      </c>
      <c r="N10" s="1">
        <f t="shared" si="10"/>
        <v>0</v>
      </c>
      <c r="O10" s="1">
        <f t="shared" si="9"/>
        <v>0</v>
      </c>
      <c r="P10" s="20">
        <v>13</v>
      </c>
      <c r="Q10">
        <v>39</v>
      </c>
      <c r="R10">
        <v>2882</v>
      </c>
      <c r="S10">
        <v>211</v>
      </c>
      <c r="T10" s="20">
        <v>164</v>
      </c>
    </row>
    <row r="11" spans="1:20">
      <c r="A11" s="1" t="s">
        <v>25</v>
      </c>
      <c r="B11" s="1" t="s">
        <v>26</v>
      </c>
      <c r="C11" s="15">
        <f t="shared" ca="1" si="3"/>
        <v>256</v>
      </c>
      <c r="D11" s="18">
        <v>11865</v>
      </c>
      <c r="E11" s="5">
        <f>D11/0.6</f>
        <v>19775</v>
      </c>
      <c r="F11" s="1">
        <f t="shared" ca="1" si="4"/>
        <v>36</v>
      </c>
      <c r="G11" s="6">
        <f t="shared" ca="1" si="1"/>
        <v>1.4080107353424469</v>
      </c>
      <c r="H11" s="7">
        <f t="shared" ca="1" si="5"/>
        <v>16706</v>
      </c>
      <c r="J11" s="7">
        <f t="shared" ca="1" si="6"/>
        <v>72.449907804449353</v>
      </c>
      <c r="K11" s="17">
        <f t="shared" ca="1" si="7"/>
        <v>40.480772227931006</v>
      </c>
      <c r="L11" s="15">
        <f t="shared" ca="1" si="2"/>
        <v>89</v>
      </c>
      <c r="M11" s="1">
        <f t="shared" si="8"/>
        <v>1</v>
      </c>
      <c r="N11" s="1">
        <f t="shared" si="10"/>
        <v>0</v>
      </c>
      <c r="O11" s="1">
        <f t="shared" si="9"/>
        <v>0</v>
      </c>
      <c r="P11" s="20">
        <v>15</v>
      </c>
      <c r="Q11">
        <v>45</v>
      </c>
      <c r="R11">
        <v>263</v>
      </c>
      <c r="S11">
        <v>72</v>
      </c>
      <c r="T11" s="20">
        <v>200</v>
      </c>
    </row>
    <row r="12" spans="1:20">
      <c r="A12" s="1" t="s">
        <v>25</v>
      </c>
      <c r="B12" s="1" t="s">
        <v>27</v>
      </c>
      <c r="C12" s="15">
        <f t="shared" ca="1" si="3"/>
        <v>145</v>
      </c>
      <c r="D12" s="15">
        <v>21877</v>
      </c>
      <c r="E12" s="1">
        <f t="shared" ref="E12:E19" ca="1" si="11">RANDBETWEEN(40000,200000)</f>
        <v>121257</v>
      </c>
      <c r="F12" s="1">
        <f t="shared" ca="1" si="4"/>
        <v>36</v>
      </c>
      <c r="G12" s="6">
        <f t="shared" ca="1" si="1"/>
        <v>1.2174245395061967</v>
      </c>
      <c r="H12" s="7">
        <f t="shared" ca="1" si="5"/>
        <v>26633</v>
      </c>
      <c r="J12" s="7">
        <f t="shared" ca="1" si="6"/>
        <v>83.320527844143612</v>
      </c>
      <c r="K12" s="17">
        <f t="shared" ca="1" si="7"/>
        <v>68.869206968161635</v>
      </c>
      <c r="L12" s="15">
        <f t="shared" ca="1" si="2"/>
        <v>89</v>
      </c>
      <c r="M12" s="1">
        <f t="shared" ca="1" si="8"/>
        <v>0</v>
      </c>
      <c r="N12" s="1">
        <f t="shared" ca="1" si="10"/>
        <v>1</v>
      </c>
      <c r="O12" s="1">
        <f t="shared" ca="1" si="9"/>
        <v>0</v>
      </c>
      <c r="P12" s="20">
        <v>14</v>
      </c>
      <c r="Q12">
        <v>28</v>
      </c>
      <c r="R12">
        <v>5469</v>
      </c>
      <c r="S12">
        <v>60</v>
      </c>
      <c r="T12" s="20">
        <v>105</v>
      </c>
    </row>
    <row r="13" spans="1:20">
      <c r="A13" s="1" t="s">
        <v>25</v>
      </c>
      <c r="B13" s="1" t="s">
        <v>28</v>
      </c>
      <c r="C13" s="15">
        <f t="shared" ca="1" si="3"/>
        <v>146</v>
      </c>
      <c r="D13" s="18">
        <v>8186</v>
      </c>
      <c r="E13" s="1">
        <f ca="1">RANDBETWEEN(40000,200000)</f>
        <v>175241</v>
      </c>
      <c r="F13" s="1">
        <f t="shared" ca="1" si="4"/>
        <v>32</v>
      </c>
      <c r="G13" s="6">
        <f t="shared" ca="1" si="1"/>
        <v>1.5582149812052446</v>
      </c>
      <c r="H13" s="7">
        <f t="shared" ca="1" si="5"/>
        <v>12755</v>
      </c>
      <c r="J13" s="7">
        <f t="shared" ca="1" si="6"/>
        <v>89.483480857253198</v>
      </c>
      <c r="K13" s="17">
        <f t="shared" ca="1" si="7"/>
        <v>85.462876897624739</v>
      </c>
      <c r="L13" s="15">
        <f t="shared" ca="1" si="2"/>
        <v>100</v>
      </c>
      <c r="M13" s="1">
        <f t="shared" ca="1" si="8"/>
        <v>0</v>
      </c>
      <c r="N13" s="1">
        <f t="shared" ca="1" si="10"/>
        <v>0</v>
      </c>
      <c r="O13" s="1">
        <f t="shared" ca="1" si="9"/>
        <v>1</v>
      </c>
      <c r="P13" s="20">
        <v>11</v>
      </c>
      <c r="Q13">
        <v>11</v>
      </c>
      <c r="R13">
        <v>1488</v>
      </c>
      <c r="S13">
        <v>101</v>
      </c>
      <c r="T13">
        <v>88</v>
      </c>
    </row>
    <row r="14" spans="1:20">
      <c r="A14" s="1" t="s">
        <v>25</v>
      </c>
      <c r="B14" s="1" t="s">
        <v>29</v>
      </c>
      <c r="C14" s="15">
        <f t="shared" ca="1" si="3"/>
        <v>257</v>
      </c>
      <c r="D14" s="15">
        <f t="shared" ref="D14:D19" ca="1" si="12">RANDBETWEEN(10000,30000)</f>
        <v>27479</v>
      </c>
      <c r="E14" s="1">
        <f t="shared" ca="1" si="11"/>
        <v>63037</v>
      </c>
      <c r="F14" s="1">
        <f t="shared" ca="1" si="4"/>
        <v>32</v>
      </c>
      <c r="G14" s="6">
        <f t="shared" ca="1" si="1"/>
        <v>1.5109183441131926</v>
      </c>
      <c r="H14" s="7">
        <f t="shared" ca="1" si="5"/>
        <v>41518</v>
      </c>
      <c r="J14" s="7">
        <f t="shared" ca="1" si="6"/>
        <v>65.701934635397961</v>
      </c>
      <c r="K14" s="17">
        <f t="shared" ca="1" si="7"/>
        <v>44.913963415188306</v>
      </c>
      <c r="L14" s="15">
        <f t="shared" ca="1" si="2"/>
        <v>90</v>
      </c>
      <c r="M14" s="1">
        <f t="shared" ca="1" si="8"/>
        <v>1</v>
      </c>
      <c r="N14" s="1">
        <f t="shared" ca="1" si="10"/>
        <v>0</v>
      </c>
      <c r="O14" s="1">
        <f t="shared" ca="1" si="9"/>
        <v>0</v>
      </c>
      <c r="P14">
        <v>7</v>
      </c>
      <c r="Q14">
        <v>14</v>
      </c>
      <c r="R14">
        <v>12288</v>
      </c>
      <c r="S14">
        <v>396</v>
      </c>
      <c r="T14">
        <v>206</v>
      </c>
    </row>
    <row r="15" spans="1:20">
      <c r="A15" s="1" t="s">
        <v>25</v>
      </c>
      <c r="B15" s="1" t="s">
        <v>30</v>
      </c>
      <c r="C15" s="1">
        <f t="shared" ca="1" si="3"/>
        <v>185</v>
      </c>
      <c r="D15" s="15">
        <f t="shared" ca="1" si="12"/>
        <v>26787</v>
      </c>
      <c r="E15" s="1">
        <f t="shared" ca="1" si="11"/>
        <v>84745</v>
      </c>
      <c r="F15" s="1">
        <f t="shared" ca="1" si="4"/>
        <v>35</v>
      </c>
      <c r="G15" s="6">
        <f t="shared" ca="1" si="1"/>
        <v>1.2809611841785942</v>
      </c>
      <c r="H15" s="7">
        <f t="shared" ca="1" si="5"/>
        <v>34313</v>
      </c>
      <c r="J15" s="7">
        <f t="shared" ca="1" si="6"/>
        <v>72.298793404845952</v>
      </c>
      <c r="K15" s="7">
        <f t="shared" ca="1" si="7"/>
        <v>43.669954800256846</v>
      </c>
      <c r="L15" s="1">
        <f t="shared" ca="1" si="2"/>
        <v>98</v>
      </c>
      <c r="M15" s="1">
        <f t="shared" ca="1" si="8"/>
        <v>1</v>
      </c>
      <c r="N15" s="1">
        <f t="shared" ca="1" si="10"/>
        <v>0</v>
      </c>
      <c r="O15" s="1">
        <f t="shared" ca="1" si="9"/>
        <v>0</v>
      </c>
      <c r="P15">
        <v>15</v>
      </c>
      <c r="Q15">
        <v>45</v>
      </c>
      <c r="R15">
        <v>1795</v>
      </c>
      <c r="S15">
        <v>77</v>
      </c>
      <c r="T15">
        <v>126</v>
      </c>
    </row>
    <row r="16" spans="1:20">
      <c r="A16" s="1" t="s">
        <v>25</v>
      </c>
      <c r="B16" s="1" t="s">
        <v>31</v>
      </c>
      <c r="C16" s="1">
        <f t="shared" ca="1" si="3"/>
        <v>141</v>
      </c>
      <c r="D16" s="15">
        <f t="shared" ca="1" si="12"/>
        <v>29071</v>
      </c>
      <c r="E16" s="1">
        <f t="shared" ca="1" si="11"/>
        <v>132547</v>
      </c>
      <c r="F16" s="1">
        <f t="shared" ca="1" si="4"/>
        <v>34</v>
      </c>
      <c r="G16" s="6">
        <f t="shared" ca="1" si="1"/>
        <v>1.6521896492861012</v>
      </c>
      <c r="H16" s="7">
        <f t="shared" ca="1" si="5"/>
        <v>48030</v>
      </c>
      <c r="J16" s="7">
        <f t="shared" ca="1" si="6"/>
        <v>81.801245440395306</v>
      </c>
      <c r="K16" s="7">
        <f t="shared" ca="1" si="7"/>
        <v>55.110773949378604</v>
      </c>
      <c r="L16" s="1">
        <f t="shared" ca="1" si="2"/>
        <v>80</v>
      </c>
      <c r="M16" s="1">
        <f t="shared" ca="1" si="8"/>
        <v>0</v>
      </c>
      <c r="N16" s="1">
        <f t="shared" ca="1" si="10"/>
        <v>1</v>
      </c>
      <c r="O16" s="1">
        <f t="shared" ca="1" si="9"/>
        <v>0</v>
      </c>
      <c r="P16">
        <v>20</v>
      </c>
      <c r="Q16">
        <v>100</v>
      </c>
      <c r="R16">
        <v>588</v>
      </c>
      <c r="S16">
        <v>254</v>
      </c>
      <c r="T16">
        <v>96</v>
      </c>
    </row>
    <row r="17" spans="1:20">
      <c r="A17" s="1" t="s">
        <v>25</v>
      </c>
      <c r="B17" s="1" t="s">
        <v>32</v>
      </c>
      <c r="C17" s="1">
        <f t="shared" ca="1" si="3"/>
        <v>146</v>
      </c>
      <c r="D17" s="15">
        <f t="shared" ca="1" si="12"/>
        <v>18465</v>
      </c>
      <c r="E17" s="1">
        <f t="shared" ca="1" si="11"/>
        <v>114435</v>
      </c>
      <c r="F17" s="1">
        <f t="shared" ca="1" si="4"/>
        <v>37</v>
      </c>
      <c r="G17" s="6">
        <f t="shared" ca="1" si="1"/>
        <v>1.6127785776971426</v>
      </c>
      <c r="H17" s="7">
        <f t="shared" ca="1" si="5"/>
        <v>29779</v>
      </c>
      <c r="J17" s="7">
        <f t="shared" ca="1" si="6"/>
        <v>76.874080230410812</v>
      </c>
      <c r="K17" s="7">
        <f t="shared" ca="1" si="7"/>
        <v>61.201473344615508</v>
      </c>
      <c r="L17" s="1">
        <f t="shared" ca="1" si="2"/>
        <v>88</v>
      </c>
      <c r="M17" s="1">
        <f t="shared" ca="1" si="8"/>
        <v>0</v>
      </c>
      <c r="N17" s="1">
        <f t="shared" ca="1" si="10"/>
        <v>1</v>
      </c>
      <c r="O17" s="1">
        <f t="shared" ca="1" si="9"/>
        <v>0</v>
      </c>
      <c r="P17">
        <v>11</v>
      </c>
      <c r="Q17">
        <v>55</v>
      </c>
      <c r="R17">
        <v>1633</v>
      </c>
      <c r="S17">
        <v>79</v>
      </c>
      <c r="T17">
        <v>100</v>
      </c>
    </row>
    <row r="18" spans="1:20">
      <c r="A18" s="1" t="s">
        <v>25</v>
      </c>
      <c r="B18" s="1" t="s">
        <v>33</v>
      </c>
      <c r="C18" s="1">
        <f t="shared" ca="1" si="3"/>
        <v>132</v>
      </c>
      <c r="D18" s="1">
        <f t="shared" ca="1" si="12"/>
        <v>18435</v>
      </c>
      <c r="E18" s="1">
        <f t="shared" ca="1" si="11"/>
        <v>42905</v>
      </c>
      <c r="F18" s="1">
        <f t="shared" ca="1" si="4"/>
        <v>37</v>
      </c>
      <c r="G18" s="6">
        <f t="shared" ca="1" si="1"/>
        <v>1.219081144790116</v>
      </c>
      <c r="H18" s="7">
        <f t="shared" ca="1" si="5"/>
        <v>22473</v>
      </c>
      <c r="J18" s="7">
        <f t="shared" ca="1" si="6"/>
        <v>61.75346188488016</v>
      </c>
      <c r="K18" s="7">
        <f t="shared" ca="1" si="7"/>
        <v>41.381231080746652</v>
      </c>
      <c r="L18" s="1">
        <f t="shared" ca="1" si="2"/>
        <v>96</v>
      </c>
      <c r="M18" s="1">
        <f t="shared" ca="1" si="8"/>
        <v>1</v>
      </c>
      <c r="N18" s="1">
        <f t="shared" ca="1" si="10"/>
        <v>0</v>
      </c>
      <c r="O18" s="1">
        <f t="shared" ca="1" si="9"/>
        <v>0</v>
      </c>
      <c r="P18">
        <v>20</v>
      </c>
      <c r="Q18">
        <v>40</v>
      </c>
      <c r="R18">
        <v>1750</v>
      </c>
      <c r="S18">
        <v>64</v>
      </c>
      <c r="T18">
        <v>72</v>
      </c>
    </row>
    <row r="19" spans="1:20">
      <c r="A19" s="1" t="s">
        <v>25</v>
      </c>
      <c r="B19" s="1" t="s">
        <v>34</v>
      </c>
      <c r="C19" s="1">
        <f t="shared" ca="1" si="3"/>
        <v>215</v>
      </c>
      <c r="D19" s="1">
        <f t="shared" ca="1" si="12"/>
        <v>28007</v>
      </c>
      <c r="E19" s="1">
        <f t="shared" ca="1" si="11"/>
        <v>187652</v>
      </c>
      <c r="F19" s="1">
        <f t="shared" ca="1" si="4"/>
        <v>30</v>
      </c>
      <c r="G19" s="6">
        <f t="shared" ca="1" si="1"/>
        <v>1.431344973215773</v>
      </c>
      <c r="H19" s="7">
        <f t="shared" ca="1" si="5"/>
        <v>40087</v>
      </c>
      <c r="J19" s="7">
        <f t="shared" ca="1" si="6"/>
        <v>93.758973507190476</v>
      </c>
      <c r="K19" s="7">
        <f t="shared" ca="1" si="7"/>
        <v>82.419572632495431</v>
      </c>
      <c r="L19" s="1">
        <f t="shared" ca="1" si="2"/>
        <v>94</v>
      </c>
      <c r="M19" s="1">
        <f t="shared" ca="1" si="8"/>
        <v>0</v>
      </c>
      <c r="N19" s="1">
        <f t="shared" ca="1" si="10"/>
        <v>0</v>
      </c>
      <c r="O19" s="1">
        <f t="shared" ca="1" si="9"/>
        <v>1</v>
      </c>
      <c r="P19">
        <v>13</v>
      </c>
      <c r="Q19">
        <v>13</v>
      </c>
      <c r="R19">
        <v>4091</v>
      </c>
      <c r="S19">
        <v>96</v>
      </c>
      <c r="T19">
        <v>149</v>
      </c>
    </row>
    <row r="20" spans="1:20">
      <c r="A20" s="1" t="s">
        <v>36</v>
      </c>
      <c r="B20" s="1" t="s">
        <v>35</v>
      </c>
      <c r="C20" s="1">
        <f t="shared" ca="1" si="3"/>
        <v>123</v>
      </c>
      <c r="D20" s="5">
        <v>16040</v>
      </c>
      <c r="E20" s="10">
        <f>D20/0.12</f>
        <v>133666.66666666669</v>
      </c>
      <c r="F20" s="1">
        <f t="shared" ca="1" si="4"/>
        <v>36</v>
      </c>
      <c r="G20" s="6">
        <f t="shared" ca="1" si="1"/>
        <v>1.4145580470197689</v>
      </c>
      <c r="H20" s="7">
        <f t="shared" ca="1" si="5"/>
        <v>22689</v>
      </c>
      <c r="J20" s="7">
        <f t="shared" ca="1" si="6"/>
        <v>75.567889853261576</v>
      </c>
      <c r="K20" s="7">
        <f t="shared" ca="1" si="7"/>
        <v>52.071115170684763</v>
      </c>
      <c r="L20" s="1">
        <f t="shared" ca="1" si="2"/>
        <v>75</v>
      </c>
      <c r="M20" s="1">
        <f t="shared" si="8"/>
        <v>0</v>
      </c>
      <c r="N20" s="1">
        <f t="shared" si="10"/>
        <v>1</v>
      </c>
      <c r="O20" s="1">
        <f t="shared" si="9"/>
        <v>0</v>
      </c>
      <c r="P20">
        <v>14</v>
      </c>
      <c r="Q20">
        <v>42</v>
      </c>
      <c r="R20">
        <v>2673</v>
      </c>
      <c r="S20">
        <v>94</v>
      </c>
      <c r="T20">
        <v>92</v>
      </c>
    </row>
    <row r="21" spans="1:20">
      <c r="A21" s="1" t="s">
        <v>36</v>
      </c>
      <c r="B21" s="1" t="s">
        <v>37</v>
      </c>
      <c r="C21" s="1">
        <f t="shared" ca="1" si="3"/>
        <v>165</v>
      </c>
      <c r="D21" s="1">
        <f t="shared" ref="D21:D52" ca="1" si="13">RANDBETWEEN(10000,30000)</f>
        <v>29988</v>
      </c>
      <c r="E21" s="1">
        <f t="shared" ref="E21:E52" ca="1" si="14">RANDBETWEEN(50000,200000)</f>
        <v>62126</v>
      </c>
      <c r="F21" s="1">
        <f t="shared" ca="1" si="4"/>
        <v>38</v>
      </c>
      <c r="G21" s="6">
        <f t="shared" ca="1" si="1"/>
        <v>1.4305531850532955</v>
      </c>
      <c r="H21" s="7">
        <f t="shared" ca="1" si="5"/>
        <v>42899</v>
      </c>
      <c r="J21" s="7">
        <f t="shared" ca="1" si="6"/>
        <v>63.023551072629346</v>
      </c>
      <c r="K21" s="7">
        <f t="shared" ca="1" si="7"/>
        <v>46.497075895871504</v>
      </c>
      <c r="L21" s="1">
        <f t="shared" ca="1" si="2"/>
        <v>99</v>
      </c>
      <c r="M21" s="1">
        <f t="shared" ca="1" si="8"/>
        <v>1</v>
      </c>
      <c r="N21" s="1">
        <f t="shared" ca="1" si="10"/>
        <v>0</v>
      </c>
      <c r="O21" s="1">
        <f t="shared" ca="1" si="9"/>
        <v>0</v>
      </c>
      <c r="P21">
        <v>16</v>
      </c>
      <c r="Q21">
        <v>80</v>
      </c>
      <c r="R21">
        <v>1688</v>
      </c>
      <c r="S21">
        <v>73</v>
      </c>
      <c r="T21">
        <v>101</v>
      </c>
    </row>
    <row r="22" spans="1:20">
      <c r="A22" s="1" t="s">
        <v>36</v>
      </c>
      <c r="B22" s="1" t="s">
        <v>38</v>
      </c>
      <c r="C22" s="1">
        <f t="shared" ca="1" si="3"/>
        <v>110</v>
      </c>
      <c r="D22" s="1">
        <f t="shared" ca="1" si="13"/>
        <v>14110</v>
      </c>
      <c r="E22" s="1">
        <f t="shared" ca="1" si="14"/>
        <v>117069</v>
      </c>
      <c r="F22" s="1">
        <f t="shared" ca="1" si="4"/>
        <v>30</v>
      </c>
      <c r="G22" s="6">
        <f t="shared" ca="1" si="1"/>
        <v>1.2086849542112745</v>
      </c>
      <c r="H22" s="7">
        <f t="shared" ca="1" si="5"/>
        <v>17054</v>
      </c>
      <c r="J22" s="7">
        <f t="shared" ca="1" si="6"/>
        <v>75.17014934911461</v>
      </c>
      <c r="K22" s="7">
        <f t="shared" ca="1" si="7"/>
        <v>56.759837645669116</v>
      </c>
      <c r="L22" s="1">
        <f t="shared" ca="1" si="2"/>
        <v>97</v>
      </c>
      <c r="M22" s="1">
        <f t="shared" ca="1" si="8"/>
        <v>0</v>
      </c>
      <c r="N22" s="1">
        <f t="shared" ca="1" si="10"/>
        <v>1</v>
      </c>
      <c r="O22" s="1">
        <f t="shared" ca="1" si="9"/>
        <v>0</v>
      </c>
      <c r="P22">
        <v>20</v>
      </c>
      <c r="Q22">
        <v>100</v>
      </c>
      <c r="R22">
        <v>907</v>
      </c>
      <c r="S22">
        <v>204</v>
      </c>
      <c r="T22">
        <v>71</v>
      </c>
    </row>
    <row r="23" spans="1:20">
      <c r="A23" s="1" t="s">
        <v>36</v>
      </c>
      <c r="B23" s="1" t="s">
        <v>39</v>
      </c>
      <c r="C23" s="1">
        <f t="shared" ca="1" si="3"/>
        <v>151</v>
      </c>
      <c r="D23" s="1">
        <f t="shared" ca="1" si="13"/>
        <v>22467</v>
      </c>
      <c r="E23" s="1">
        <f t="shared" ca="1" si="14"/>
        <v>150845</v>
      </c>
      <c r="F23" s="1">
        <f t="shared" ca="1" si="4"/>
        <v>36</v>
      </c>
      <c r="G23" s="6">
        <f t="shared" ca="1" si="1"/>
        <v>1.277034519075092</v>
      </c>
      <c r="H23" s="7">
        <f t="shared" ca="1" si="5"/>
        <v>28691</v>
      </c>
      <c r="J23" s="7">
        <f t="shared" ca="1" si="6"/>
        <v>86.133767799470988</v>
      </c>
      <c r="K23" s="7">
        <f t="shared" ca="1" si="7"/>
        <v>88.859456112535554</v>
      </c>
      <c r="L23" s="1">
        <f t="shared" ca="1" si="2"/>
        <v>90</v>
      </c>
      <c r="M23" s="1">
        <f t="shared" ca="1" si="8"/>
        <v>0</v>
      </c>
      <c r="N23" s="1">
        <f t="shared" ca="1" si="10"/>
        <v>0</v>
      </c>
      <c r="O23" s="1">
        <f t="shared" ca="1" si="9"/>
        <v>1</v>
      </c>
      <c r="P23">
        <v>17</v>
      </c>
      <c r="Q23">
        <v>51</v>
      </c>
      <c r="R23">
        <v>501</v>
      </c>
      <c r="S23">
        <v>81</v>
      </c>
      <c r="T23">
        <v>95</v>
      </c>
    </row>
    <row r="24" spans="1:20">
      <c r="A24" s="1" t="s">
        <v>36</v>
      </c>
      <c r="B24" s="1" t="s">
        <v>40</v>
      </c>
      <c r="C24" s="1">
        <f t="shared" ca="1" si="3"/>
        <v>175</v>
      </c>
      <c r="D24" s="1">
        <f t="shared" ca="1" si="13"/>
        <v>13542</v>
      </c>
      <c r="E24" s="1">
        <f t="shared" ca="1" si="14"/>
        <v>148956</v>
      </c>
      <c r="F24" s="1">
        <f t="shared" ca="1" si="4"/>
        <v>30</v>
      </c>
      <c r="G24" s="6">
        <f t="shared" ca="1" si="1"/>
        <v>1.7462934632885312</v>
      </c>
      <c r="H24" s="7">
        <f t="shared" ca="1" si="5"/>
        <v>23648</v>
      </c>
      <c r="J24" s="7">
        <f t="shared" ca="1" si="6"/>
        <v>87.642341482832194</v>
      </c>
      <c r="K24" s="7">
        <f t="shared" ca="1" si="7"/>
        <v>55.554693498677672</v>
      </c>
      <c r="L24" s="1">
        <f t="shared" ca="1" si="2"/>
        <v>86</v>
      </c>
      <c r="M24" s="1">
        <f t="shared" ca="1" si="8"/>
        <v>0</v>
      </c>
      <c r="N24" s="1">
        <f t="shared" ca="1" si="10"/>
        <v>1</v>
      </c>
      <c r="O24" s="1">
        <f t="shared" ca="1" si="9"/>
        <v>0</v>
      </c>
      <c r="P24">
        <v>15</v>
      </c>
      <c r="Q24">
        <v>15</v>
      </c>
      <c r="R24">
        <v>12229</v>
      </c>
      <c r="S24">
        <v>104</v>
      </c>
      <c r="T24">
        <v>141</v>
      </c>
    </row>
    <row r="25" spans="1:20">
      <c r="A25" s="1" t="s">
        <v>36</v>
      </c>
      <c r="B25" s="1" t="s">
        <v>41</v>
      </c>
      <c r="C25" s="1">
        <f t="shared" ca="1" si="3"/>
        <v>132</v>
      </c>
      <c r="D25" s="1">
        <f t="shared" ca="1" si="13"/>
        <v>16984</v>
      </c>
      <c r="E25" s="1">
        <f t="shared" ca="1" si="14"/>
        <v>181008</v>
      </c>
      <c r="F25" s="1">
        <f t="shared" ca="1" si="4"/>
        <v>35</v>
      </c>
      <c r="G25" s="6">
        <f t="shared" ca="1" si="1"/>
        <v>1.6838446077970772</v>
      </c>
      <c r="H25" s="7">
        <f t="shared" ca="1" si="5"/>
        <v>28598</v>
      </c>
      <c r="J25" s="7">
        <f t="shared" ca="1" si="6"/>
        <v>96.893151886675795</v>
      </c>
      <c r="K25" s="7">
        <f t="shared" ca="1" si="7"/>
        <v>86.615425008704079</v>
      </c>
      <c r="L25" s="1">
        <f t="shared" ca="1" si="2"/>
        <v>88</v>
      </c>
      <c r="M25" s="1">
        <f t="shared" ca="1" si="8"/>
        <v>0</v>
      </c>
      <c r="N25" s="1">
        <f t="shared" ca="1" si="10"/>
        <v>0</v>
      </c>
      <c r="O25" s="1">
        <f t="shared" ca="1" si="9"/>
        <v>1</v>
      </c>
      <c r="P25">
        <v>20</v>
      </c>
      <c r="Q25">
        <v>40</v>
      </c>
      <c r="R25">
        <v>1022</v>
      </c>
      <c r="S25">
        <v>140</v>
      </c>
      <c r="T25">
        <v>80</v>
      </c>
    </row>
    <row r="26" spans="1:20">
      <c r="A26" s="1" t="s">
        <v>36</v>
      </c>
      <c r="B26" s="1" t="s">
        <v>42</v>
      </c>
      <c r="C26" s="1">
        <f t="shared" ca="1" si="3"/>
        <v>253</v>
      </c>
      <c r="D26" s="1">
        <f t="shared" ca="1" si="13"/>
        <v>10732</v>
      </c>
      <c r="E26" s="1">
        <f t="shared" ca="1" si="14"/>
        <v>102717</v>
      </c>
      <c r="F26" s="1">
        <f t="shared" ca="1" si="4"/>
        <v>38</v>
      </c>
      <c r="G26" s="6">
        <f t="shared" ca="1" si="1"/>
        <v>1.3564427327678872</v>
      </c>
      <c r="H26" s="7">
        <f t="shared" ca="1" si="5"/>
        <v>14557</v>
      </c>
      <c r="J26" s="7">
        <f t="shared" ca="1" si="6"/>
        <v>82.699568313689568</v>
      </c>
      <c r="K26" s="7">
        <f t="shared" ca="1" si="7"/>
        <v>59.728207031542766</v>
      </c>
      <c r="L26" s="1">
        <f t="shared" ca="1" si="2"/>
        <v>99</v>
      </c>
      <c r="M26" s="1">
        <f t="shared" ca="1" si="8"/>
        <v>0</v>
      </c>
      <c r="N26" s="1">
        <f t="shared" ca="1" si="10"/>
        <v>1</v>
      </c>
      <c r="O26" s="1">
        <f t="shared" ca="1" si="9"/>
        <v>0</v>
      </c>
      <c r="P26">
        <v>10</v>
      </c>
      <c r="Q26">
        <v>20</v>
      </c>
      <c r="R26">
        <v>4504</v>
      </c>
      <c r="S26">
        <v>100</v>
      </c>
      <c r="T26">
        <v>207</v>
      </c>
    </row>
    <row r="27" spans="1:20">
      <c r="A27" s="1" t="s">
        <v>36</v>
      </c>
      <c r="B27" s="1" t="s">
        <v>43</v>
      </c>
      <c r="C27" s="1">
        <f t="shared" ca="1" si="3"/>
        <v>168</v>
      </c>
      <c r="D27" s="1">
        <f t="shared" ca="1" si="13"/>
        <v>22336</v>
      </c>
      <c r="E27" s="1">
        <f t="shared" ca="1" si="14"/>
        <v>83141</v>
      </c>
      <c r="F27" s="1">
        <f t="shared" ca="1" si="4"/>
        <v>32</v>
      </c>
      <c r="G27" s="6">
        <f t="shared" ca="1" si="1"/>
        <v>1.7398910531123071</v>
      </c>
      <c r="H27" s="7">
        <f t="shared" ca="1" si="5"/>
        <v>38862</v>
      </c>
      <c r="J27" s="7">
        <f t="shared" ca="1" si="6"/>
        <v>67.558659509336366</v>
      </c>
      <c r="K27" s="7">
        <f t="shared" ca="1" si="7"/>
        <v>37.404003591820313</v>
      </c>
      <c r="L27" s="1">
        <f t="shared" ca="1" si="2"/>
        <v>86</v>
      </c>
      <c r="M27" s="1">
        <f t="shared" ca="1" si="8"/>
        <v>1</v>
      </c>
      <c r="N27" s="1">
        <f t="shared" ca="1" si="10"/>
        <v>0</v>
      </c>
      <c r="O27" s="1">
        <f t="shared" ca="1" si="9"/>
        <v>0</v>
      </c>
      <c r="P27">
        <v>15</v>
      </c>
      <c r="Q27">
        <v>45</v>
      </c>
      <c r="R27">
        <v>1772</v>
      </c>
      <c r="S27">
        <v>180</v>
      </c>
      <c r="T27">
        <v>117</v>
      </c>
    </row>
    <row r="28" spans="1:20">
      <c r="A28" s="1" t="s">
        <v>36</v>
      </c>
      <c r="B28" s="1" t="s">
        <v>44</v>
      </c>
      <c r="C28" s="1">
        <f t="shared" ca="1" si="3"/>
        <v>189</v>
      </c>
      <c r="D28" s="1">
        <f t="shared" ca="1" si="13"/>
        <v>14540</v>
      </c>
      <c r="E28" s="1">
        <f t="shared" ca="1" si="14"/>
        <v>148464</v>
      </c>
      <c r="F28" s="1">
        <f t="shared" ca="1" si="4"/>
        <v>35</v>
      </c>
      <c r="G28" s="6">
        <f t="shared" ca="1" si="1"/>
        <v>1.3661773222445233</v>
      </c>
      <c r="H28" s="7">
        <f t="shared" ca="1" si="5"/>
        <v>19864</v>
      </c>
      <c r="J28" s="7">
        <f t="shared" ca="1" si="6"/>
        <v>79.880951784085141</v>
      </c>
      <c r="K28" s="7">
        <f t="shared" ca="1" si="7"/>
        <v>68.962449690124558</v>
      </c>
      <c r="L28" s="1">
        <f t="shared" ca="1" si="2"/>
        <v>70</v>
      </c>
      <c r="M28" s="1">
        <f t="shared" ca="1" si="8"/>
        <v>0</v>
      </c>
      <c r="N28" s="1">
        <f t="shared" ca="1" si="10"/>
        <v>1</v>
      </c>
      <c r="O28" s="1">
        <f t="shared" ca="1" si="9"/>
        <v>0</v>
      </c>
      <c r="P28">
        <v>10</v>
      </c>
      <c r="Q28">
        <v>20</v>
      </c>
      <c r="R28">
        <v>4526</v>
      </c>
      <c r="S28">
        <v>67</v>
      </c>
      <c r="T28">
        <v>139</v>
      </c>
    </row>
    <row r="29" spans="1:20">
      <c r="A29" s="1" t="s">
        <v>36</v>
      </c>
      <c r="B29" s="1" t="s">
        <v>45</v>
      </c>
      <c r="C29" s="1">
        <f t="shared" ca="1" si="3"/>
        <v>217</v>
      </c>
      <c r="D29" s="1">
        <f t="shared" ca="1" si="13"/>
        <v>19012</v>
      </c>
      <c r="E29" s="1">
        <f t="shared" ca="1" si="14"/>
        <v>110696</v>
      </c>
      <c r="F29" s="1">
        <f t="shared" ca="1" si="4"/>
        <v>30</v>
      </c>
      <c r="G29" s="6">
        <f t="shared" ca="1" si="1"/>
        <v>1.6180790197103496</v>
      </c>
      <c r="H29" s="7">
        <f t="shared" ca="1" si="5"/>
        <v>30762</v>
      </c>
      <c r="J29" s="7">
        <f t="shared" ca="1" si="6"/>
        <v>85.655499298254099</v>
      </c>
      <c r="K29" s="7">
        <f t="shared" ca="1" si="7"/>
        <v>61.535305821222835</v>
      </c>
      <c r="L29" s="1">
        <f t="shared" ca="1" si="2"/>
        <v>85</v>
      </c>
      <c r="M29" s="1">
        <f t="shared" ca="1" si="8"/>
        <v>0</v>
      </c>
      <c r="N29" s="1">
        <f t="shared" ca="1" si="10"/>
        <v>1</v>
      </c>
      <c r="O29" s="1">
        <f t="shared" ca="1" si="9"/>
        <v>0</v>
      </c>
      <c r="P29">
        <v>9</v>
      </c>
      <c r="Q29">
        <v>18</v>
      </c>
      <c r="R29">
        <v>3722</v>
      </c>
      <c r="S29">
        <v>53</v>
      </c>
      <c r="T29">
        <v>167</v>
      </c>
    </row>
    <row r="30" spans="1:20">
      <c r="A30" s="1" t="s">
        <v>36</v>
      </c>
      <c r="B30" s="1" t="s">
        <v>46</v>
      </c>
      <c r="C30" s="1">
        <f t="shared" ca="1" si="3"/>
        <v>222</v>
      </c>
      <c r="D30" s="1">
        <f t="shared" ca="1" si="13"/>
        <v>19807</v>
      </c>
      <c r="E30" s="1">
        <f t="shared" ca="1" si="14"/>
        <v>75952</v>
      </c>
      <c r="F30" s="1">
        <f t="shared" ca="1" si="4"/>
        <v>30</v>
      </c>
      <c r="G30" s="6">
        <f t="shared" ca="1" si="1"/>
        <v>1.5148043963909397</v>
      </c>
      <c r="H30" s="7">
        <f t="shared" ca="1" si="5"/>
        <v>30003</v>
      </c>
      <c r="J30" s="7">
        <f t="shared" ca="1" si="6"/>
        <v>68.731394204907502</v>
      </c>
      <c r="K30" s="7">
        <f t="shared" ca="1" si="7"/>
        <v>41.157574136486005</v>
      </c>
      <c r="L30" s="1">
        <f t="shared" ca="1" si="2"/>
        <v>99</v>
      </c>
      <c r="M30" s="1">
        <f t="shared" ca="1" si="8"/>
        <v>1</v>
      </c>
      <c r="N30" s="1">
        <f t="shared" ca="1" si="10"/>
        <v>0</v>
      </c>
      <c r="O30" s="1">
        <f t="shared" ca="1" si="9"/>
        <v>0</v>
      </c>
      <c r="P30">
        <v>9</v>
      </c>
      <c r="Q30">
        <v>27</v>
      </c>
      <c r="R30">
        <v>5779</v>
      </c>
      <c r="S30">
        <v>77</v>
      </c>
      <c r="T30">
        <v>171</v>
      </c>
    </row>
    <row r="31" spans="1:20">
      <c r="A31" s="1" t="s">
        <v>36</v>
      </c>
      <c r="B31" s="1" t="s">
        <v>47</v>
      </c>
      <c r="C31" s="1">
        <f t="shared" ca="1" si="3"/>
        <v>170</v>
      </c>
      <c r="D31" s="1">
        <f t="shared" ca="1" si="13"/>
        <v>21513</v>
      </c>
      <c r="E31" s="1">
        <f t="shared" ca="1" si="14"/>
        <v>146938</v>
      </c>
      <c r="F31" s="1">
        <f t="shared" ca="1" si="4"/>
        <v>35</v>
      </c>
      <c r="G31" s="6">
        <f t="shared" ca="1" si="1"/>
        <v>1.3335360682318986</v>
      </c>
      <c r="H31" s="7">
        <f t="shared" ca="1" si="5"/>
        <v>28688</v>
      </c>
      <c r="J31" s="7">
        <f t="shared" ca="1" si="6"/>
        <v>87.217521873597221</v>
      </c>
      <c r="K31" s="7">
        <f t="shared" ca="1" si="7"/>
        <v>63.614189244556407</v>
      </c>
      <c r="L31" s="1">
        <f t="shared" ca="1" si="2"/>
        <v>85</v>
      </c>
      <c r="M31" s="1">
        <f t="shared" ca="1" si="8"/>
        <v>0</v>
      </c>
      <c r="N31" s="1">
        <f t="shared" ca="1" si="10"/>
        <v>1</v>
      </c>
      <c r="O31" s="1">
        <f t="shared" ca="1" si="9"/>
        <v>0</v>
      </c>
      <c r="P31">
        <v>12</v>
      </c>
      <c r="Q31">
        <v>36</v>
      </c>
      <c r="R31">
        <v>6495</v>
      </c>
      <c r="S31">
        <v>65</v>
      </c>
      <c r="T31">
        <v>134</v>
      </c>
    </row>
    <row r="32" spans="1:20">
      <c r="A32" s="1" t="s">
        <v>36</v>
      </c>
      <c r="B32" s="1" t="s">
        <v>142</v>
      </c>
      <c r="C32" s="1">
        <f t="shared" ca="1" si="3"/>
        <v>155</v>
      </c>
      <c r="D32" s="1">
        <f t="shared" ca="1" si="13"/>
        <v>21501</v>
      </c>
      <c r="E32" s="1">
        <f t="shared" ca="1" si="14"/>
        <v>108736</v>
      </c>
      <c r="F32" s="1">
        <f t="shared" ca="1" si="4"/>
        <v>30</v>
      </c>
      <c r="G32" s="6">
        <f t="shared" ca="1" si="1"/>
        <v>1.3508500466990543</v>
      </c>
      <c r="H32" s="7">
        <f t="shared" ca="1" si="5"/>
        <v>29044</v>
      </c>
      <c r="J32" s="7">
        <f t="shared" ca="1" si="6"/>
        <v>80.132092370760247</v>
      </c>
      <c r="K32" s="7">
        <f t="shared" ca="1" si="7"/>
        <v>66.799906481892393</v>
      </c>
      <c r="L32" s="1">
        <f t="shared" ca="1" si="2"/>
        <v>83</v>
      </c>
      <c r="M32" s="1">
        <f t="shared" ca="1" si="8"/>
        <v>0</v>
      </c>
      <c r="N32" s="1">
        <f t="shared" ca="1" si="10"/>
        <v>1</v>
      </c>
      <c r="O32" s="1">
        <f t="shared" ca="1" si="9"/>
        <v>0</v>
      </c>
      <c r="P32">
        <v>16</v>
      </c>
      <c r="Q32">
        <v>64</v>
      </c>
      <c r="R32">
        <v>2822</v>
      </c>
      <c r="S32">
        <v>92</v>
      </c>
      <c r="T32">
        <v>110</v>
      </c>
    </row>
    <row r="33" spans="1:20">
      <c r="A33" s="1" t="s">
        <v>49</v>
      </c>
      <c r="B33" s="1" t="s">
        <v>48</v>
      </c>
      <c r="C33" s="1">
        <f t="shared" ca="1" si="3"/>
        <v>187</v>
      </c>
      <c r="D33" s="1">
        <f t="shared" ca="1" si="13"/>
        <v>21110</v>
      </c>
      <c r="E33" s="1">
        <f t="shared" ca="1" si="14"/>
        <v>106343</v>
      </c>
      <c r="F33" s="1">
        <f t="shared" ca="1" si="4"/>
        <v>38</v>
      </c>
      <c r="G33" s="6">
        <f t="shared" ca="1" si="1"/>
        <v>1.4540251742186892</v>
      </c>
      <c r="H33" s="7">
        <f t="shared" ca="1" si="5"/>
        <v>30694</v>
      </c>
      <c r="J33" s="7">
        <f t="shared" ca="1" si="6"/>
        <v>78.41149017506639</v>
      </c>
      <c r="K33" s="7">
        <f t="shared" ca="1" si="7"/>
        <v>66.655267870061351</v>
      </c>
      <c r="L33" s="1">
        <f t="shared" ca="1" si="2"/>
        <v>100</v>
      </c>
      <c r="M33" s="1">
        <f t="shared" ca="1" si="8"/>
        <v>0</v>
      </c>
      <c r="N33" s="1">
        <f t="shared" ca="1" si="10"/>
        <v>1</v>
      </c>
      <c r="O33" s="1">
        <f t="shared" ca="1" si="9"/>
        <v>0</v>
      </c>
      <c r="P33">
        <v>8</v>
      </c>
      <c r="Q33">
        <v>8</v>
      </c>
      <c r="R33">
        <v>8076</v>
      </c>
      <c r="S33">
        <v>68</v>
      </c>
      <c r="T33">
        <v>149</v>
      </c>
    </row>
    <row r="34" spans="1:20">
      <c r="A34" s="1" t="s">
        <v>49</v>
      </c>
      <c r="B34" s="1" t="s">
        <v>50</v>
      </c>
      <c r="C34" s="1">
        <f t="shared" ca="1" si="3"/>
        <v>218</v>
      </c>
      <c r="D34" s="1">
        <f t="shared" ca="1" si="13"/>
        <v>19543</v>
      </c>
      <c r="E34" s="1">
        <f t="shared" ca="1" si="14"/>
        <v>116222</v>
      </c>
      <c r="F34" s="1">
        <f t="shared" ca="1" si="4"/>
        <v>36</v>
      </c>
      <c r="G34" s="6">
        <f t="shared" ca="1" si="1"/>
        <v>1.7556948432625012</v>
      </c>
      <c r="H34" s="7">
        <f t="shared" ca="1" si="5"/>
        <v>34311</v>
      </c>
      <c r="J34" s="7">
        <f t="shared" ca="1" si="6"/>
        <v>77.742380142283935</v>
      </c>
      <c r="K34" s="7">
        <f t="shared" ca="1" si="7"/>
        <v>54.414820309442987</v>
      </c>
      <c r="L34" s="1">
        <f t="shared" ca="1" si="2"/>
        <v>60</v>
      </c>
      <c r="M34" s="1">
        <f t="shared" ca="1" si="8"/>
        <v>0</v>
      </c>
      <c r="N34" s="1">
        <f t="shared" ca="1" si="10"/>
        <v>1</v>
      </c>
      <c r="O34" s="1">
        <f t="shared" ca="1" si="9"/>
        <v>0</v>
      </c>
      <c r="P34">
        <v>10</v>
      </c>
      <c r="Q34">
        <v>20</v>
      </c>
      <c r="R34">
        <v>2229</v>
      </c>
      <c r="S34">
        <v>377</v>
      </c>
      <c r="T34">
        <v>169</v>
      </c>
    </row>
    <row r="35" spans="1:20">
      <c r="A35" s="1" t="s">
        <v>49</v>
      </c>
      <c r="B35" s="1" t="s">
        <v>51</v>
      </c>
      <c r="C35" s="1">
        <f t="shared" ca="1" si="3"/>
        <v>165</v>
      </c>
      <c r="D35" s="1">
        <f t="shared" ca="1" si="13"/>
        <v>23017</v>
      </c>
      <c r="E35" s="1">
        <f t="shared" ca="1" si="14"/>
        <v>162599</v>
      </c>
      <c r="F35" s="1">
        <f t="shared" ca="1" si="4"/>
        <v>31</v>
      </c>
      <c r="G35" s="6">
        <f t="shared" ref="G35:G66" ca="1" si="15">1.2+RAND()*0.6</f>
        <v>1.5273311034315247</v>
      </c>
      <c r="H35" s="7">
        <f t="shared" ca="1" si="5"/>
        <v>35154</v>
      </c>
      <c r="J35" s="7">
        <f t="shared" ca="1" si="6"/>
        <v>98.003269320965913</v>
      </c>
      <c r="K35" s="7">
        <f t="shared" ca="1" si="7"/>
        <v>85.378170118260073</v>
      </c>
      <c r="L35" s="1">
        <f t="shared" ref="L35:L66" ca="1" si="16">RANDBETWEEN(60,100)</f>
        <v>69</v>
      </c>
      <c r="M35" s="1">
        <f t="shared" ca="1" si="8"/>
        <v>0</v>
      </c>
      <c r="N35" s="1">
        <f t="shared" ca="1" si="10"/>
        <v>0</v>
      </c>
      <c r="O35" s="1">
        <f t="shared" ca="1" si="9"/>
        <v>1</v>
      </c>
      <c r="P35">
        <v>16</v>
      </c>
      <c r="Q35">
        <v>64</v>
      </c>
      <c r="R35">
        <v>1655</v>
      </c>
      <c r="S35">
        <v>102</v>
      </c>
      <c r="T35">
        <v>104</v>
      </c>
    </row>
    <row r="36" spans="1:20">
      <c r="A36" s="1" t="s">
        <v>49</v>
      </c>
      <c r="B36" s="1" t="s">
        <v>52</v>
      </c>
      <c r="C36" s="1">
        <f t="shared" ca="1" si="3"/>
        <v>118</v>
      </c>
      <c r="D36" s="1">
        <f t="shared" ca="1" si="13"/>
        <v>14864</v>
      </c>
      <c r="E36" s="1">
        <f t="shared" ca="1" si="14"/>
        <v>156137</v>
      </c>
      <c r="F36" s="1">
        <f t="shared" ca="1" si="4"/>
        <v>35</v>
      </c>
      <c r="G36" s="6">
        <f t="shared" ca="1" si="15"/>
        <v>1.3342919396905208</v>
      </c>
      <c r="H36" s="7">
        <f t="shared" ca="1" si="5"/>
        <v>19832</v>
      </c>
      <c r="J36" s="7">
        <f t="shared" ca="1" si="6"/>
        <v>96.4723655015421</v>
      </c>
      <c r="K36" s="7">
        <f t="shared" ca="1" si="7"/>
        <v>83.692315971044977</v>
      </c>
      <c r="L36" s="1">
        <f t="shared" ca="1" si="16"/>
        <v>92</v>
      </c>
      <c r="M36" s="1">
        <f t="shared" ca="1" si="8"/>
        <v>0</v>
      </c>
      <c r="N36" s="1">
        <f t="shared" ca="1" si="10"/>
        <v>0</v>
      </c>
      <c r="O36" s="1">
        <f t="shared" ca="1" si="9"/>
        <v>1</v>
      </c>
      <c r="P36">
        <v>23</v>
      </c>
      <c r="Q36">
        <v>46</v>
      </c>
      <c r="R36">
        <v>1957</v>
      </c>
      <c r="S36">
        <v>60</v>
      </c>
      <c r="T36">
        <v>61</v>
      </c>
    </row>
    <row r="37" spans="1:20">
      <c r="A37" s="1" t="s">
        <v>49</v>
      </c>
      <c r="B37" s="1" t="s">
        <v>53</v>
      </c>
      <c r="C37" s="1">
        <f t="shared" ca="1" si="3"/>
        <v>138</v>
      </c>
      <c r="D37" s="1">
        <f t="shared" ca="1" si="13"/>
        <v>18357</v>
      </c>
      <c r="E37" s="1">
        <f t="shared" ca="1" si="14"/>
        <v>172833</v>
      </c>
      <c r="F37" s="1">
        <f t="shared" ca="1" si="4"/>
        <v>31</v>
      </c>
      <c r="G37" s="6">
        <f t="shared" ca="1" si="15"/>
        <v>1.6927495610047547</v>
      </c>
      <c r="H37" s="7">
        <f t="shared" ca="1" si="5"/>
        <v>31073</v>
      </c>
      <c r="J37" s="7">
        <f t="shared" ca="1" si="6"/>
        <v>94.246756095637622</v>
      </c>
      <c r="K37" s="7">
        <f t="shared" ca="1" si="7"/>
        <v>84.796640278610596</v>
      </c>
      <c r="L37" s="1">
        <f t="shared" ca="1" si="16"/>
        <v>77</v>
      </c>
      <c r="M37" s="1">
        <f t="shared" ca="1" si="8"/>
        <v>0</v>
      </c>
      <c r="N37" s="1">
        <f t="shared" ca="1" si="10"/>
        <v>0</v>
      </c>
      <c r="O37" s="1">
        <f t="shared" ca="1" si="9"/>
        <v>1</v>
      </c>
      <c r="P37">
        <v>20</v>
      </c>
      <c r="Q37">
        <v>80</v>
      </c>
      <c r="R37">
        <v>1237</v>
      </c>
      <c r="S37">
        <v>74</v>
      </c>
      <c r="T37">
        <v>79</v>
      </c>
    </row>
    <row r="38" spans="1:20">
      <c r="A38" s="1" t="s">
        <v>49</v>
      </c>
      <c r="B38" s="1" t="s">
        <v>54</v>
      </c>
      <c r="C38" s="1">
        <f t="shared" ca="1" si="3"/>
        <v>128</v>
      </c>
      <c r="D38" s="1">
        <f t="shared" ca="1" si="13"/>
        <v>17187</v>
      </c>
      <c r="E38" s="1">
        <f t="shared" ca="1" si="14"/>
        <v>51078</v>
      </c>
      <c r="F38" s="1">
        <f t="shared" ca="1" si="4"/>
        <v>30</v>
      </c>
      <c r="G38" s="6">
        <f t="shared" ca="1" si="15"/>
        <v>1.753736041305856</v>
      </c>
      <c r="H38" s="7">
        <f t="shared" ca="1" si="5"/>
        <v>30141</v>
      </c>
      <c r="J38" s="7">
        <f t="shared" ca="1" si="6"/>
        <v>63.624917055756079</v>
      </c>
      <c r="K38" s="7">
        <f t="shared" ca="1" si="7"/>
        <v>43.422969346726127</v>
      </c>
      <c r="L38" s="1">
        <f t="shared" ca="1" si="16"/>
        <v>78</v>
      </c>
      <c r="M38" s="1">
        <f t="shared" ca="1" si="8"/>
        <v>1</v>
      </c>
      <c r="N38" s="1">
        <f t="shared" ca="1" si="10"/>
        <v>0</v>
      </c>
      <c r="O38" s="1">
        <f t="shared" ca="1" si="9"/>
        <v>0</v>
      </c>
      <c r="P38">
        <v>18</v>
      </c>
      <c r="Q38">
        <v>72</v>
      </c>
      <c r="R38">
        <v>523</v>
      </c>
      <c r="S38">
        <v>79</v>
      </c>
      <c r="T38">
        <v>72</v>
      </c>
    </row>
    <row r="39" spans="1:20">
      <c r="A39" s="1" t="s">
        <v>49</v>
      </c>
      <c r="B39" s="1" t="s">
        <v>55</v>
      </c>
      <c r="C39" s="1">
        <f t="shared" ca="1" si="3"/>
        <v>112</v>
      </c>
      <c r="D39" s="1">
        <f t="shared" ca="1" si="13"/>
        <v>19242</v>
      </c>
      <c r="E39" s="1">
        <f t="shared" ca="1" si="14"/>
        <v>55048</v>
      </c>
      <c r="F39" s="1">
        <f t="shared" ca="1" si="4"/>
        <v>38</v>
      </c>
      <c r="G39" s="6">
        <f t="shared" ca="1" si="15"/>
        <v>1.6281798398179459</v>
      </c>
      <c r="H39" s="7">
        <f t="shared" ca="1" si="5"/>
        <v>31329</v>
      </c>
      <c r="J39" s="7">
        <f t="shared" ca="1" si="6"/>
        <v>67.272084292941599</v>
      </c>
      <c r="K39" s="7">
        <f t="shared" ca="1" si="7"/>
        <v>36.377325453276455</v>
      </c>
      <c r="L39" s="1">
        <f t="shared" ca="1" si="16"/>
        <v>92</v>
      </c>
      <c r="M39" s="1">
        <f t="shared" ca="1" si="8"/>
        <v>1</v>
      </c>
      <c r="N39" s="1">
        <f t="shared" ca="1" si="10"/>
        <v>0</v>
      </c>
      <c r="O39" s="1">
        <f t="shared" ca="1" si="9"/>
        <v>0</v>
      </c>
      <c r="P39">
        <v>25</v>
      </c>
      <c r="Q39">
        <v>75</v>
      </c>
      <c r="R39">
        <v>1393</v>
      </c>
      <c r="S39">
        <v>62</v>
      </c>
      <c r="T39">
        <v>54</v>
      </c>
    </row>
    <row r="40" spans="1:20">
      <c r="A40" s="1" t="s">
        <v>49</v>
      </c>
      <c r="B40" s="1" t="s">
        <v>56</v>
      </c>
      <c r="C40" s="1">
        <f t="shared" ca="1" si="3"/>
        <v>110</v>
      </c>
      <c r="D40" s="1">
        <f t="shared" ca="1" si="13"/>
        <v>26591</v>
      </c>
      <c r="E40" s="1">
        <f t="shared" ca="1" si="14"/>
        <v>119941</v>
      </c>
      <c r="F40" s="1">
        <f t="shared" ca="1" si="4"/>
        <v>30</v>
      </c>
      <c r="G40" s="6">
        <f t="shared" ca="1" si="15"/>
        <v>1.6942706357598893</v>
      </c>
      <c r="H40" s="7">
        <f t="shared" ca="1" si="5"/>
        <v>45052</v>
      </c>
      <c r="J40" s="7">
        <f t="shared" ca="1" si="6"/>
        <v>86.944383229115502</v>
      </c>
      <c r="K40" s="7">
        <f t="shared" ca="1" si="7"/>
        <v>62.055603346718868</v>
      </c>
      <c r="L40" s="1">
        <f t="shared" ca="1" si="16"/>
        <v>91</v>
      </c>
      <c r="M40" s="1">
        <f t="shared" ca="1" si="8"/>
        <v>0</v>
      </c>
      <c r="N40" s="1">
        <f t="shared" ca="1" si="10"/>
        <v>1</v>
      </c>
      <c r="O40" s="1">
        <f t="shared" ca="1" si="9"/>
        <v>0</v>
      </c>
      <c r="P40">
        <v>21</v>
      </c>
      <c r="Q40">
        <v>63</v>
      </c>
      <c r="R40">
        <v>1364</v>
      </c>
      <c r="S40">
        <v>94</v>
      </c>
      <c r="T40">
        <v>64</v>
      </c>
    </row>
    <row r="41" spans="1:20">
      <c r="A41" s="1" t="s">
        <v>49</v>
      </c>
      <c r="B41" s="1" t="s">
        <v>57</v>
      </c>
      <c r="C41" s="1">
        <f t="shared" ca="1" si="3"/>
        <v>153</v>
      </c>
      <c r="D41" s="1">
        <f t="shared" ca="1" si="13"/>
        <v>12612</v>
      </c>
      <c r="E41" s="1">
        <f t="shared" ca="1" si="14"/>
        <v>54595</v>
      </c>
      <c r="F41" s="1">
        <f t="shared" ca="1" si="4"/>
        <v>38</v>
      </c>
      <c r="G41" s="6">
        <f t="shared" ca="1" si="15"/>
        <v>1.2798531552354004</v>
      </c>
      <c r="H41" s="7">
        <f t="shared" ca="1" si="5"/>
        <v>16141</v>
      </c>
      <c r="J41" s="7">
        <f t="shared" ca="1" si="6"/>
        <v>60.712812147135821</v>
      </c>
      <c r="K41" s="7">
        <f t="shared" ca="1" si="7"/>
        <v>47.367692415356089</v>
      </c>
      <c r="L41" s="1">
        <f t="shared" ca="1" si="16"/>
        <v>84</v>
      </c>
      <c r="M41" s="1">
        <f t="shared" ca="1" si="8"/>
        <v>1</v>
      </c>
      <c r="N41" s="1">
        <f t="shared" ca="1" si="10"/>
        <v>0</v>
      </c>
      <c r="O41" s="1">
        <f t="shared" ca="1" si="9"/>
        <v>0</v>
      </c>
      <c r="P41">
        <v>17</v>
      </c>
      <c r="Q41">
        <v>68</v>
      </c>
      <c r="R41">
        <v>1685</v>
      </c>
      <c r="S41">
        <v>95</v>
      </c>
      <c r="T41">
        <v>97</v>
      </c>
    </row>
    <row r="42" spans="1:20">
      <c r="A42" s="1" t="s">
        <v>49</v>
      </c>
      <c r="B42" s="1" t="s">
        <v>58</v>
      </c>
      <c r="C42" s="1">
        <f t="shared" ca="1" si="3"/>
        <v>196</v>
      </c>
      <c r="D42" s="1">
        <f t="shared" ca="1" si="13"/>
        <v>23807</v>
      </c>
      <c r="E42" s="1">
        <f t="shared" ca="1" si="14"/>
        <v>116791</v>
      </c>
      <c r="F42" s="1">
        <f t="shared" ca="1" si="4"/>
        <v>36</v>
      </c>
      <c r="G42" s="6">
        <f t="shared" ca="1" si="15"/>
        <v>1.570915799430507</v>
      </c>
      <c r="H42" s="7">
        <f t="shared" ca="1" si="5"/>
        <v>37398</v>
      </c>
      <c r="J42" s="7">
        <f t="shared" ca="1" si="6"/>
        <v>83.382378742873925</v>
      </c>
      <c r="K42" s="7">
        <f t="shared" ca="1" si="7"/>
        <v>52.372188045428757</v>
      </c>
      <c r="L42" s="1">
        <f t="shared" ca="1" si="16"/>
        <v>87</v>
      </c>
      <c r="M42" s="1">
        <f t="shared" ca="1" si="8"/>
        <v>0</v>
      </c>
      <c r="N42" s="1">
        <f t="shared" ca="1" si="10"/>
        <v>1</v>
      </c>
      <c r="O42" s="1">
        <f t="shared" ca="1" si="9"/>
        <v>0</v>
      </c>
      <c r="P42">
        <v>10</v>
      </c>
      <c r="Q42">
        <v>20</v>
      </c>
      <c r="R42">
        <v>5773</v>
      </c>
      <c r="S42">
        <v>105</v>
      </c>
      <c r="T42">
        <v>166</v>
      </c>
    </row>
    <row r="43" spans="1:20">
      <c r="A43" s="1" t="s">
        <v>49</v>
      </c>
      <c r="B43" s="1" t="s">
        <v>59</v>
      </c>
      <c r="C43" s="1">
        <f t="shared" ca="1" si="3"/>
        <v>160</v>
      </c>
      <c r="D43" s="1">
        <f t="shared" ca="1" si="13"/>
        <v>23151</v>
      </c>
      <c r="E43" s="1">
        <f t="shared" ca="1" si="14"/>
        <v>143815</v>
      </c>
      <c r="F43" s="1">
        <f t="shared" ca="1" si="4"/>
        <v>33</v>
      </c>
      <c r="G43" s="6">
        <f t="shared" ca="1" si="15"/>
        <v>1.793630707454924</v>
      </c>
      <c r="H43" s="7">
        <f t="shared" ca="1" si="5"/>
        <v>41524</v>
      </c>
      <c r="J43" s="7">
        <f t="shared" ca="1" si="6"/>
        <v>81.601739691642848</v>
      </c>
      <c r="K43" s="7">
        <f t="shared" ca="1" si="7"/>
        <v>52.471094161793168</v>
      </c>
      <c r="L43" s="1">
        <f t="shared" ca="1" si="16"/>
        <v>93</v>
      </c>
      <c r="M43" s="1">
        <f t="shared" ca="1" si="8"/>
        <v>0</v>
      </c>
      <c r="N43" s="1">
        <f t="shared" ca="1" si="10"/>
        <v>1</v>
      </c>
      <c r="O43" s="1">
        <f t="shared" ca="1" si="9"/>
        <v>0</v>
      </c>
      <c r="P43">
        <v>10</v>
      </c>
      <c r="Q43">
        <v>20</v>
      </c>
      <c r="R43">
        <v>4095</v>
      </c>
      <c r="S43">
        <v>84</v>
      </c>
      <c r="T43">
        <v>130</v>
      </c>
    </row>
    <row r="44" spans="1:20">
      <c r="A44" s="1" t="s">
        <v>49</v>
      </c>
      <c r="B44" s="1" t="s">
        <v>60</v>
      </c>
      <c r="C44" s="1">
        <f t="shared" ca="1" si="3"/>
        <v>145</v>
      </c>
      <c r="D44" s="1">
        <f t="shared" ca="1" si="13"/>
        <v>27128</v>
      </c>
      <c r="E44" s="1">
        <f t="shared" ca="1" si="14"/>
        <v>83802</v>
      </c>
      <c r="F44" s="1">
        <f t="shared" ca="1" si="4"/>
        <v>34</v>
      </c>
      <c r="G44" s="6">
        <f t="shared" ca="1" si="15"/>
        <v>1.6798180917314385</v>
      </c>
      <c r="H44" s="7">
        <f t="shared" ca="1" si="5"/>
        <v>45570</v>
      </c>
      <c r="J44" s="7">
        <f t="shared" ca="1" si="6"/>
        <v>71.329360787049509</v>
      </c>
      <c r="K44" s="7">
        <f t="shared" ca="1" si="7"/>
        <v>44.427958738689561</v>
      </c>
      <c r="L44" s="1">
        <f t="shared" ca="1" si="16"/>
        <v>78</v>
      </c>
      <c r="M44" s="1">
        <f t="shared" ca="1" si="8"/>
        <v>1</v>
      </c>
      <c r="N44" s="1">
        <f t="shared" ca="1" si="10"/>
        <v>0</v>
      </c>
      <c r="O44" s="1">
        <f t="shared" ca="1" si="9"/>
        <v>0</v>
      </c>
      <c r="P44">
        <v>20</v>
      </c>
      <c r="Q44">
        <v>40</v>
      </c>
      <c r="R44">
        <v>3142</v>
      </c>
      <c r="S44">
        <v>68</v>
      </c>
      <c r="T44">
        <v>86</v>
      </c>
    </row>
    <row r="45" spans="1:20">
      <c r="A45" s="1" t="s">
        <v>62</v>
      </c>
      <c r="B45" s="1" t="s">
        <v>61</v>
      </c>
      <c r="C45" s="1">
        <f t="shared" ca="1" si="3"/>
        <v>113</v>
      </c>
      <c r="D45" s="1">
        <f t="shared" ca="1" si="13"/>
        <v>25276</v>
      </c>
      <c r="E45" s="1">
        <f t="shared" ca="1" si="14"/>
        <v>193795</v>
      </c>
      <c r="F45" s="1">
        <f t="shared" ca="1" si="4"/>
        <v>30</v>
      </c>
      <c r="G45" s="6">
        <f t="shared" ca="1" si="15"/>
        <v>1.2788642570359363</v>
      </c>
      <c r="H45" s="7">
        <f t="shared" ca="1" si="5"/>
        <v>32324</v>
      </c>
      <c r="J45" s="7">
        <f t="shared" ca="1" si="6"/>
        <v>88.083661724853911</v>
      </c>
      <c r="K45" s="7">
        <f t="shared" ca="1" si="7"/>
        <v>86.851144408009603</v>
      </c>
      <c r="L45" s="1">
        <f t="shared" ca="1" si="16"/>
        <v>87</v>
      </c>
      <c r="M45" s="1">
        <f t="shared" ca="1" si="8"/>
        <v>0</v>
      </c>
      <c r="N45" s="1">
        <f t="shared" ca="1" si="10"/>
        <v>0</v>
      </c>
      <c r="O45" s="1">
        <f t="shared" ca="1" si="9"/>
        <v>1</v>
      </c>
      <c r="P45">
        <v>21</v>
      </c>
      <c r="Q45">
        <v>147</v>
      </c>
      <c r="R45">
        <v>236</v>
      </c>
      <c r="S45">
        <v>56</v>
      </c>
      <c r="T45">
        <v>53</v>
      </c>
    </row>
    <row r="46" spans="1:20">
      <c r="A46" s="1" t="s">
        <v>62</v>
      </c>
      <c r="B46" s="1" t="s">
        <v>63</v>
      </c>
      <c r="C46" s="1">
        <f t="shared" ca="1" si="3"/>
        <v>173</v>
      </c>
      <c r="D46" s="1">
        <f t="shared" ca="1" si="13"/>
        <v>21838</v>
      </c>
      <c r="E46" s="1">
        <f t="shared" ca="1" si="14"/>
        <v>153801</v>
      </c>
      <c r="F46" s="1">
        <f t="shared" ca="1" si="4"/>
        <v>33</v>
      </c>
      <c r="G46" s="6">
        <f t="shared" ca="1" si="15"/>
        <v>1.721840648573491</v>
      </c>
      <c r="H46" s="7">
        <f t="shared" ca="1" si="5"/>
        <v>37601</v>
      </c>
      <c r="J46" s="7">
        <f t="shared" ca="1" si="6"/>
        <v>92.828170902346386</v>
      </c>
      <c r="K46" s="7">
        <f t="shared" ca="1" si="7"/>
        <v>82.579161949659564</v>
      </c>
      <c r="L46" s="1">
        <f t="shared" ca="1" si="16"/>
        <v>60</v>
      </c>
      <c r="M46" s="1">
        <f t="shared" ca="1" si="8"/>
        <v>0</v>
      </c>
      <c r="N46" s="1">
        <f t="shared" ca="1" si="10"/>
        <v>0</v>
      </c>
      <c r="O46" s="1">
        <f t="shared" ca="1" si="9"/>
        <v>1</v>
      </c>
      <c r="P46">
        <v>15</v>
      </c>
      <c r="Q46">
        <v>45</v>
      </c>
      <c r="R46">
        <v>1600</v>
      </c>
      <c r="S46">
        <v>60</v>
      </c>
      <c r="T46">
        <v>103</v>
      </c>
    </row>
    <row r="47" spans="1:20">
      <c r="A47" s="1" t="s">
        <v>62</v>
      </c>
      <c r="B47" s="1" t="s">
        <v>143</v>
      </c>
      <c r="C47" s="1">
        <f t="shared" ca="1" si="3"/>
        <v>124</v>
      </c>
      <c r="D47" s="1">
        <f t="shared" ca="1" si="13"/>
        <v>11879</v>
      </c>
      <c r="E47" s="1">
        <f t="shared" ca="1" si="14"/>
        <v>120557</v>
      </c>
      <c r="F47" s="1">
        <f t="shared" ca="1" si="4"/>
        <v>30</v>
      </c>
      <c r="G47" s="6">
        <f t="shared" ca="1" si="15"/>
        <v>1.4529713222889225</v>
      </c>
      <c r="H47" s="7">
        <f t="shared" ca="1" si="5"/>
        <v>17259</v>
      </c>
      <c r="J47" s="7">
        <f t="shared" ca="1" si="6"/>
        <v>78.910708173592397</v>
      </c>
      <c r="K47" s="7">
        <f t="shared" ca="1" si="7"/>
        <v>58.444412939694104</v>
      </c>
      <c r="L47" s="1">
        <f t="shared" ca="1" si="16"/>
        <v>65</v>
      </c>
      <c r="M47" s="1">
        <f t="shared" ca="1" si="8"/>
        <v>0</v>
      </c>
      <c r="N47" s="1">
        <f t="shared" ca="1" si="10"/>
        <v>1</v>
      </c>
      <c r="O47" s="1">
        <f t="shared" ca="1" si="9"/>
        <v>0</v>
      </c>
      <c r="P47">
        <v>16</v>
      </c>
      <c r="Q47">
        <v>48</v>
      </c>
      <c r="R47">
        <v>2179</v>
      </c>
      <c r="S47">
        <v>373</v>
      </c>
      <c r="T47">
        <v>92</v>
      </c>
    </row>
    <row r="48" spans="1:20">
      <c r="A48" s="1" t="s">
        <v>62</v>
      </c>
      <c r="B48" s="1" t="s">
        <v>64</v>
      </c>
      <c r="C48" s="1">
        <f t="shared" ca="1" si="3"/>
        <v>148</v>
      </c>
      <c r="D48" s="1">
        <f t="shared" ca="1" si="13"/>
        <v>19491</v>
      </c>
      <c r="E48" s="1">
        <f t="shared" ca="1" si="14"/>
        <v>124429</v>
      </c>
      <c r="F48" s="1">
        <f t="shared" ca="1" si="4"/>
        <v>33</v>
      </c>
      <c r="G48" s="6">
        <f t="shared" ca="1" si="15"/>
        <v>1.222656618902233</v>
      </c>
      <c r="H48" s="7">
        <f t="shared" ca="1" si="5"/>
        <v>23830</v>
      </c>
      <c r="J48" s="7">
        <f t="shared" ca="1" si="6"/>
        <v>79.132190560136479</v>
      </c>
      <c r="K48" s="7">
        <f t="shared" ca="1" si="7"/>
        <v>50.654083034472777</v>
      </c>
      <c r="L48" s="1">
        <f t="shared" ca="1" si="16"/>
        <v>84</v>
      </c>
      <c r="M48" s="1">
        <f t="shared" ca="1" si="8"/>
        <v>0</v>
      </c>
      <c r="N48" s="1">
        <f t="shared" ca="1" si="10"/>
        <v>1</v>
      </c>
      <c r="O48" s="1">
        <f t="shared" ca="1" si="9"/>
        <v>0</v>
      </c>
      <c r="P48">
        <v>10</v>
      </c>
      <c r="Q48">
        <v>30</v>
      </c>
      <c r="R48">
        <v>1503</v>
      </c>
      <c r="S48">
        <v>80</v>
      </c>
      <c r="T48">
        <v>113</v>
      </c>
    </row>
    <row r="49" spans="1:20">
      <c r="A49" s="1" t="s">
        <v>62</v>
      </c>
      <c r="B49" s="1" t="s">
        <v>65</v>
      </c>
      <c r="C49" s="1">
        <f t="shared" ca="1" si="3"/>
        <v>153</v>
      </c>
      <c r="D49" s="1">
        <f t="shared" ca="1" si="13"/>
        <v>18088</v>
      </c>
      <c r="E49" s="1">
        <f t="shared" ca="1" si="14"/>
        <v>84765</v>
      </c>
      <c r="F49" s="1">
        <f t="shared" ca="1" si="4"/>
        <v>37</v>
      </c>
      <c r="G49" s="6">
        <f t="shared" ca="1" si="15"/>
        <v>1.3957104754438823</v>
      </c>
      <c r="H49" s="7">
        <f t="shared" ca="1" si="5"/>
        <v>25245</v>
      </c>
      <c r="J49" s="7">
        <f t="shared" ca="1" si="6"/>
        <v>62.129187732705077</v>
      </c>
      <c r="K49" s="7">
        <f t="shared" ca="1" si="7"/>
        <v>49.025997762154908</v>
      </c>
      <c r="L49" s="1">
        <f t="shared" ca="1" si="16"/>
        <v>69</v>
      </c>
      <c r="M49" s="1">
        <f t="shared" ca="1" si="8"/>
        <v>1</v>
      </c>
      <c r="N49" s="1">
        <f t="shared" ca="1" si="10"/>
        <v>0</v>
      </c>
      <c r="O49" s="1">
        <f t="shared" ca="1" si="9"/>
        <v>0</v>
      </c>
      <c r="P49">
        <v>20</v>
      </c>
      <c r="Q49">
        <v>80</v>
      </c>
      <c r="R49">
        <v>642</v>
      </c>
      <c r="S49">
        <v>257</v>
      </c>
      <c r="T49">
        <v>88</v>
      </c>
    </row>
    <row r="50" spans="1:20">
      <c r="A50" s="1" t="s">
        <v>62</v>
      </c>
      <c r="B50" s="1" t="s">
        <v>66</v>
      </c>
      <c r="C50" s="1">
        <f t="shared" ca="1" si="3"/>
        <v>162</v>
      </c>
      <c r="D50" s="1">
        <f t="shared" ca="1" si="13"/>
        <v>21291</v>
      </c>
      <c r="E50" s="1">
        <f t="shared" ca="1" si="14"/>
        <v>81423</v>
      </c>
      <c r="F50" s="1">
        <f t="shared" ca="1" si="4"/>
        <v>30</v>
      </c>
      <c r="G50" s="6">
        <f t="shared" ca="1" si="15"/>
        <v>1.5165842458022036</v>
      </c>
      <c r="H50" s="7">
        <f t="shared" ca="1" si="5"/>
        <v>32289</v>
      </c>
      <c r="J50" s="7">
        <f t="shared" ca="1" si="6"/>
        <v>60.340476957239296</v>
      </c>
      <c r="K50" s="7">
        <f t="shared" ca="1" si="7"/>
        <v>31.58095993368736</v>
      </c>
      <c r="L50" s="1">
        <f t="shared" ca="1" si="16"/>
        <v>77</v>
      </c>
      <c r="M50" s="1">
        <f t="shared" ca="1" si="8"/>
        <v>1</v>
      </c>
      <c r="N50" s="1">
        <f t="shared" ca="1" si="10"/>
        <v>0</v>
      </c>
      <c r="O50" s="1">
        <f t="shared" ca="1" si="9"/>
        <v>0</v>
      </c>
      <c r="P50">
        <v>14</v>
      </c>
      <c r="Q50">
        <v>42</v>
      </c>
      <c r="R50">
        <v>1701</v>
      </c>
      <c r="S50">
        <v>59</v>
      </c>
      <c r="T50">
        <v>100</v>
      </c>
    </row>
    <row r="51" spans="1:20">
      <c r="A51" s="1" t="s">
        <v>62</v>
      </c>
      <c r="B51" s="1" t="s">
        <v>67</v>
      </c>
      <c r="C51" s="1">
        <f t="shared" ca="1" si="3"/>
        <v>146</v>
      </c>
      <c r="D51" s="1">
        <f t="shared" ca="1" si="13"/>
        <v>15127</v>
      </c>
      <c r="E51" s="1">
        <f t="shared" ca="1" si="14"/>
        <v>97079</v>
      </c>
      <c r="F51" s="1">
        <f t="shared" ca="1" si="4"/>
        <v>37</v>
      </c>
      <c r="G51" s="6">
        <f t="shared" ca="1" si="15"/>
        <v>1.5932714960692222</v>
      </c>
      <c r="H51" s="7">
        <f t="shared" ca="1" si="5"/>
        <v>24101</v>
      </c>
      <c r="J51" s="7">
        <f t="shared" ca="1" si="6"/>
        <v>67.38454556860907</v>
      </c>
      <c r="K51" s="7">
        <f t="shared" ca="1" si="7"/>
        <v>41.641260614137835</v>
      </c>
      <c r="L51" s="1">
        <f t="shared" ca="1" si="16"/>
        <v>76</v>
      </c>
      <c r="M51" s="1">
        <f t="shared" ca="1" si="8"/>
        <v>1</v>
      </c>
      <c r="N51" s="1">
        <f t="shared" ca="1" si="10"/>
        <v>0</v>
      </c>
      <c r="O51" s="1">
        <f t="shared" ca="1" si="9"/>
        <v>0</v>
      </c>
      <c r="P51">
        <v>25</v>
      </c>
      <c r="Q51">
        <v>175</v>
      </c>
      <c r="R51">
        <v>488</v>
      </c>
      <c r="S51">
        <v>120</v>
      </c>
      <c r="T51">
        <v>82</v>
      </c>
    </row>
    <row r="52" spans="1:20">
      <c r="A52" s="1" t="s">
        <v>62</v>
      </c>
      <c r="B52" s="1" t="s">
        <v>68</v>
      </c>
      <c r="C52" s="1">
        <f t="shared" ca="1" si="3"/>
        <v>110</v>
      </c>
      <c r="D52" s="1">
        <f t="shared" ca="1" si="13"/>
        <v>10261</v>
      </c>
      <c r="E52" s="1">
        <f t="shared" ca="1" si="14"/>
        <v>146261</v>
      </c>
      <c r="F52" s="1">
        <f t="shared" ca="1" si="4"/>
        <v>36</v>
      </c>
      <c r="G52" s="6">
        <f t="shared" ca="1" si="15"/>
        <v>1.3364352704012723</v>
      </c>
      <c r="H52" s="7">
        <f t="shared" ca="1" si="5"/>
        <v>13713</v>
      </c>
      <c r="J52" s="7">
        <f t="shared" ca="1" si="6"/>
        <v>78.57794482636092</v>
      </c>
      <c r="K52" s="7">
        <f t="shared" ca="1" si="7"/>
        <v>67.641612273913225</v>
      </c>
      <c r="L52" s="1">
        <f t="shared" ca="1" si="16"/>
        <v>93</v>
      </c>
      <c r="M52" s="1">
        <f t="shared" ca="1" si="8"/>
        <v>0</v>
      </c>
      <c r="N52" s="1">
        <f t="shared" ca="1" si="10"/>
        <v>1</v>
      </c>
      <c r="O52" s="1">
        <f t="shared" ca="1" si="9"/>
        <v>0</v>
      </c>
      <c r="P52">
        <v>15</v>
      </c>
      <c r="Q52">
        <v>30</v>
      </c>
      <c r="R52">
        <v>2944</v>
      </c>
      <c r="S52">
        <v>78</v>
      </c>
      <c r="T52">
        <v>68</v>
      </c>
    </row>
    <row r="53" spans="1:20">
      <c r="A53" s="1" t="s">
        <v>62</v>
      </c>
      <c r="B53" s="1" t="s">
        <v>69</v>
      </c>
      <c r="C53" s="1">
        <f t="shared" ca="1" si="3"/>
        <v>156</v>
      </c>
      <c r="D53" s="1">
        <f t="shared" ref="D53:D84" ca="1" si="17">RANDBETWEEN(10000,30000)</f>
        <v>25412</v>
      </c>
      <c r="E53" s="1">
        <f t="shared" ref="E53:E84" ca="1" si="18">RANDBETWEEN(50000,200000)</f>
        <v>151633</v>
      </c>
      <c r="F53" s="1">
        <f t="shared" ca="1" si="4"/>
        <v>32</v>
      </c>
      <c r="G53" s="6">
        <f t="shared" ca="1" si="15"/>
        <v>1.4415378551780869</v>
      </c>
      <c r="H53" s="7">
        <f t="shared" ca="1" si="5"/>
        <v>36632</v>
      </c>
      <c r="J53" s="7">
        <f t="shared" ca="1" si="6"/>
        <v>87.558540606872739</v>
      </c>
      <c r="K53" s="7">
        <f t="shared" ca="1" si="7"/>
        <v>86.747492893863708</v>
      </c>
      <c r="L53" s="1">
        <f t="shared" ca="1" si="16"/>
        <v>63</v>
      </c>
      <c r="M53" s="1">
        <f t="shared" ca="1" si="8"/>
        <v>0</v>
      </c>
      <c r="N53" s="1">
        <f t="shared" ca="1" si="10"/>
        <v>0</v>
      </c>
      <c r="O53" s="1">
        <f t="shared" ca="1" si="9"/>
        <v>1</v>
      </c>
      <c r="P53">
        <v>19</v>
      </c>
      <c r="Q53">
        <v>57</v>
      </c>
      <c r="R53">
        <v>3803</v>
      </c>
      <c r="S53">
        <v>50</v>
      </c>
      <c r="T53">
        <v>87</v>
      </c>
    </row>
    <row r="54" spans="1:20">
      <c r="A54" s="1" t="s">
        <v>62</v>
      </c>
      <c r="B54" s="1" t="s">
        <v>70</v>
      </c>
      <c r="C54" s="1">
        <f t="shared" ca="1" si="3"/>
        <v>134</v>
      </c>
      <c r="D54" s="1">
        <f t="shared" ca="1" si="17"/>
        <v>14487</v>
      </c>
      <c r="E54" s="1">
        <f t="shared" ca="1" si="18"/>
        <v>158170</v>
      </c>
      <c r="F54" s="1">
        <f t="shared" ca="1" si="4"/>
        <v>35</v>
      </c>
      <c r="G54" s="6">
        <f t="shared" ca="1" si="15"/>
        <v>1.6561416800219733</v>
      </c>
      <c r="H54" s="7">
        <f t="shared" ca="1" si="5"/>
        <v>23992</v>
      </c>
      <c r="J54" s="7">
        <f t="shared" ca="1" si="6"/>
        <v>90.681932328672588</v>
      </c>
      <c r="K54" s="7">
        <f t="shared" ca="1" si="7"/>
        <v>85.807391734808661</v>
      </c>
      <c r="L54" s="1">
        <f t="shared" ca="1" si="16"/>
        <v>65</v>
      </c>
      <c r="M54" s="1">
        <f t="shared" ca="1" si="8"/>
        <v>0</v>
      </c>
      <c r="N54" s="1">
        <f t="shared" ca="1" si="10"/>
        <v>0</v>
      </c>
      <c r="O54" s="1">
        <f t="shared" ca="1" si="9"/>
        <v>1</v>
      </c>
      <c r="P54">
        <v>20</v>
      </c>
      <c r="Q54">
        <v>120</v>
      </c>
      <c r="R54">
        <v>848</v>
      </c>
      <c r="S54">
        <v>255</v>
      </c>
      <c r="T54">
        <v>72</v>
      </c>
    </row>
    <row r="55" spans="1:20">
      <c r="A55" s="1" t="s">
        <v>62</v>
      </c>
      <c r="B55" s="1" t="s">
        <v>71</v>
      </c>
      <c r="C55" s="1">
        <f t="shared" ca="1" si="3"/>
        <v>168</v>
      </c>
      <c r="D55" s="1">
        <f t="shared" ca="1" si="17"/>
        <v>29462</v>
      </c>
      <c r="E55" s="1">
        <f t="shared" ca="1" si="18"/>
        <v>58120</v>
      </c>
      <c r="F55" s="1">
        <f t="shared" ca="1" si="4"/>
        <v>32</v>
      </c>
      <c r="G55" s="6">
        <f t="shared" ca="1" si="15"/>
        <v>1.7674214137293349</v>
      </c>
      <c r="H55" s="7">
        <f t="shared" ca="1" si="5"/>
        <v>52071</v>
      </c>
      <c r="J55" s="7">
        <f t="shared" ca="1" si="6"/>
        <v>72.233113881036289</v>
      </c>
      <c r="K55" s="7">
        <f t="shared" ca="1" si="7"/>
        <v>40.916793903100213</v>
      </c>
      <c r="L55" s="1">
        <f t="shared" ca="1" si="16"/>
        <v>84</v>
      </c>
      <c r="M55" s="1">
        <f t="shared" ca="1" si="8"/>
        <v>1</v>
      </c>
      <c r="N55" s="1">
        <f t="shared" ca="1" si="10"/>
        <v>0</v>
      </c>
      <c r="O55" s="1">
        <f t="shared" ca="1" si="9"/>
        <v>0</v>
      </c>
      <c r="P55">
        <v>20</v>
      </c>
      <c r="Q55">
        <v>100</v>
      </c>
      <c r="R55">
        <v>2035</v>
      </c>
      <c r="S55">
        <v>77</v>
      </c>
      <c r="T55">
        <v>115</v>
      </c>
    </row>
    <row r="56" spans="1:20">
      <c r="A56" s="1" t="s">
        <v>62</v>
      </c>
      <c r="B56" s="1" t="s">
        <v>72</v>
      </c>
      <c r="C56" s="1">
        <f t="shared" ca="1" si="3"/>
        <v>189</v>
      </c>
      <c r="D56" s="1">
        <f t="shared" ca="1" si="17"/>
        <v>11768</v>
      </c>
      <c r="E56" s="1">
        <f t="shared" ca="1" si="18"/>
        <v>176371</v>
      </c>
      <c r="F56" s="1">
        <f t="shared" ca="1" si="4"/>
        <v>38</v>
      </c>
      <c r="G56" s="6">
        <f t="shared" ca="1" si="15"/>
        <v>1.4305814187219694</v>
      </c>
      <c r="H56" s="7">
        <f t="shared" ca="1" si="5"/>
        <v>16835</v>
      </c>
      <c r="J56" s="7">
        <f t="shared" ca="1" si="6"/>
        <v>92.141436306308989</v>
      </c>
      <c r="K56" s="7">
        <f t="shared" ca="1" si="7"/>
        <v>84.266233725162976</v>
      </c>
      <c r="L56" s="1">
        <f t="shared" ca="1" si="16"/>
        <v>70</v>
      </c>
      <c r="M56" s="1">
        <f t="shared" ca="1" si="8"/>
        <v>0</v>
      </c>
      <c r="N56" s="1">
        <f t="shared" ca="1" si="10"/>
        <v>0</v>
      </c>
      <c r="O56" s="1">
        <f t="shared" ca="1" si="9"/>
        <v>1</v>
      </c>
      <c r="P56">
        <v>13</v>
      </c>
      <c r="Q56">
        <v>39</v>
      </c>
      <c r="R56">
        <v>2202</v>
      </c>
      <c r="S56">
        <v>74</v>
      </c>
      <c r="T56">
        <v>136</v>
      </c>
    </row>
    <row r="57" spans="1:20">
      <c r="A57" s="1" t="s">
        <v>62</v>
      </c>
      <c r="B57" s="1" t="s">
        <v>73</v>
      </c>
      <c r="C57" s="1">
        <f t="shared" ca="1" si="3"/>
        <v>110</v>
      </c>
      <c r="D57" s="1">
        <f t="shared" ca="1" si="17"/>
        <v>29707</v>
      </c>
      <c r="E57" s="1">
        <f t="shared" ca="1" si="18"/>
        <v>96110</v>
      </c>
      <c r="F57" s="1">
        <f t="shared" ca="1" si="4"/>
        <v>34</v>
      </c>
      <c r="G57" s="6">
        <f t="shared" ca="1" si="15"/>
        <v>1.3730864006114061</v>
      </c>
      <c r="H57" s="7">
        <f t="shared" ca="1" si="5"/>
        <v>40790</v>
      </c>
      <c r="J57" s="7">
        <f t="shared" ca="1" si="6"/>
        <v>60.292414868122343</v>
      </c>
      <c r="K57" s="7">
        <f t="shared" ca="1" si="7"/>
        <v>33.908780419002071</v>
      </c>
      <c r="L57" s="1">
        <f t="shared" ca="1" si="16"/>
        <v>69</v>
      </c>
      <c r="M57" s="1">
        <f t="shared" ca="1" si="8"/>
        <v>1</v>
      </c>
      <c r="N57" s="1">
        <f t="shared" ca="1" si="10"/>
        <v>0</v>
      </c>
      <c r="O57" s="1">
        <f t="shared" ca="1" si="9"/>
        <v>0</v>
      </c>
      <c r="P57">
        <v>20</v>
      </c>
      <c r="Q57">
        <v>120</v>
      </c>
      <c r="R57">
        <v>731</v>
      </c>
      <c r="S57">
        <v>386</v>
      </c>
      <c r="T57">
        <v>52</v>
      </c>
    </row>
    <row r="58" spans="1:20">
      <c r="A58" s="1" t="s">
        <v>75</v>
      </c>
      <c r="B58" s="1" t="s">
        <v>74</v>
      </c>
      <c r="C58" s="1">
        <f t="shared" ca="1" si="3"/>
        <v>148</v>
      </c>
      <c r="D58" s="1">
        <f t="shared" ca="1" si="17"/>
        <v>18327</v>
      </c>
      <c r="E58" s="1">
        <f t="shared" ca="1" si="18"/>
        <v>147798</v>
      </c>
      <c r="F58" s="1">
        <f t="shared" ca="1" si="4"/>
        <v>30</v>
      </c>
      <c r="G58" s="6">
        <f t="shared" ca="1" si="15"/>
        <v>1.2212520672879719</v>
      </c>
      <c r="H58" s="7">
        <f t="shared" ca="1" si="5"/>
        <v>22381</v>
      </c>
      <c r="J58" s="7">
        <f t="shared" ca="1" si="6"/>
        <v>86.614167727086453</v>
      </c>
      <c r="K58" s="7">
        <f t="shared" ca="1" si="7"/>
        <v>65.732681261472237</v>
      </c>
      <c r="L58" s="1">
        <f t="shared" ca="1" si="16"/>
        <v>66</v>
      </c>
      <c r="M58" s="1">
        <f t="shared" ca="1" si="8"/>
        <v>0</v>
      </c>
      <c r="N58" s="1">
        <f t="shared" ca="1" si="10"/>
        <v>1</v>
      </c>
      <c r="O58" s="1">
        <f t="shared" ca="1" si="9"/>
        <v>0</v>
      </c>
      <c r="P58">
        <v>16</v>
      </c>
      <c r="Q58">
        <v>64</v>
      </c>
      <c r="R58">
        <v>711</v>
      </c>
      <c r="S58">
        <v>66</v>
      </c>
      <c r="T58">
        <v>99</v>
      </c>
    </row>
    <row r="59" spans="1:20">
      <c r="A59" s="1" t="s">
        <v>75</v>
      </c>
      <c r="B59" s="1" t="s">
        <v>76</v>
      </c>
      <c r="C59" s="1">
        <f t="shared" ca="1" si="3"/>
        <v>133</v>
      </c>
      <c r="D59" s="1">
        <f t="shared" ca="1" si="17"/>
        <v>21176</v>
      </c>
      <c r="E59" s="1">
        <f t="shared" ca="1" si="18"/>
        <v>121849</v>
      </c>
      <c r="F59" s="1">
        <f t="shared" ca="1" si="4"/>
        <v>34</v>
      </c>
      <c r="G59" s="6">
        <f t="shared" ca="1" si="15"/>
        <v>1.6592750413108928</v>
      </c>
      <c r="H59" s="7">
        <f t="shared" ca="1" si="5"/>
        <v>35136</v>
      </c>
      <c r="J59" s="7">
        <f t="shared" ca="1" si="6"/>
        <v>78.049423270225319</v>
      </c>
      <c r="K59" s="7">
        <f t="shared" ca="1" si="7"/>
        <v>64.739005583729295</v>
      </c>
      <c r="L59" s="1">
        <f t="shared" ca="1" si="16"/>
        <v>75</v>
      </c>
      <c r="M59" s="1">
        <f t="shared" ca="1" si="8"/>
        <v>0</v>
      </c>
      <c r="N59" s="1">
        <f t="shared" ca="1" si="10"/>
        <v>1</v>
      </c>
      <c r="O59" s="1">
        <f t="shared" ca="1" si="9"/>
        <v>0</v>
      </c>
      <c r="P59">
        <v>14</v>
      </c>
      <c r="Q59">
        <v>28</v>
      </c>
      <c r="R59">
        <v>2991</v>
      </c>
      <c r="S59">
        <v>69</v>
      </c>
      <c r="T59">
        <v>88</v>
      </c>
    </row>
    <row r="60" spans="1:20">
      <c r="A60" s="1" t="s">
        <v>75</v>
      </c>
      <c r="B60" s="1" t="s">
        <v>77</v>
      </c>
      <c r="C60" s="1">
        <f t="shared" ca="1" si="3"/>
        <v>210</v>
      </c>
      <c r="D60" s="1">
        <f t="shared" ca="1" si="17"/>
        <v>24824</v>
      </c>
      <c r="E60" s="1">
        <f t="shared" ca="1" si="18"/>
        <v>193365</v>
      </c>
      <c r="F60" s="1">
        <f t="shared" ca="1" si="4"/>
        <v>33</v>
      </c>
      <c r="G60" s="6">
        <f t="shared" ca="1" si="15"/>
        <v>1.6848265539472287</v>
      </c>
      <c r="H60" s="7">
        <f t="shared" ca="1" si="5"/>
        <v>41824</v>
      </c>
      <c r="J60" s="7">
        <f t="shared" ca="1" si="6"/>
        <v>85.368518701406543</v>
      </c>
      <c r="K60" s="7">
        <f t="shared" ca="1" si="7"/>
        <v>84.482611633838616</v>
      </c>
      <c r="L60" s="1">
        <f t="shared" ca="1" si="16"/>
        <v>65</v>
      </c>
      <c r="M60" s="1">
        <f t="shared" ca="1" si="8"/>
        <v>0</v>
      </c>
      <c r="N60" s="1">
        <f t="shared" ca="1" si="10"/>
        <v>0</v>
      </c>
      <c r="O60" s="1">
        <f t="shared" ca="1" si="9"/>
        <v>1</v>
      </c>
      <c r="P60">
        <v>12</v>
      </c>
      <c r="Q60">
        <v>24</v>
      </c>
      <c r="R60">
        <v>2742</v>
      </c>
      <c r="S60">
        <v>96</v>
      </c>
      <c r="T60">
        <v>156</v>
      </c>
    </row>
    <row r="61" spans="1:20">
      <c r="A61" s="1" t="s">
        <v>75</v>
      </c>
      <c r="B61" s="1" t="s">
        <v>78</v>
      </c>
      <c r="C61" s="1">
        <f t="shared" ca="1" si="3"/>
        <v>216</v>
      </c>
      <c r="D61" s="1">
        <f t="shared" ca="1" si="17"/>
        <v>15843</v>
      </c>
      <c r="E61" s="1">
        <f t="shared" ca="1" si="18"/>
        <v>138408</v>
      </c>
      <c r="F61" s="1">
        <f t="shared" ca="1" si="4"/>
        <v>31</v>
      </c>
      <c r="G61" s="6">
        <f t="shared" ca="1" si="15"/>
        <v>1.2507890265475528</v>
      </c>
      <c r="H61" s="7">
        <f t="shared" ca="1" si="5"/>
        <v>19816</v>
      </c>
      <c r="J61" s="7">
        <f t="shared" ca="1" si="6"/>
        <v>79.557775633998233</v>
      </c>
      <c r="K61" s="7">
        <f t="shared" ca="1" si="7"/>
        <v>52.493542066511552</v>
      </c>
      <c r="L61" s="1">
        <f t="shared" ca="1" si="16"/>
        <v>90</v>
      </c>
      <c r="M61" s="1">
        <f t="shared" ca="1" si="8"/>
        <v>0</v>
      </c>
      <c r="N61" s="1">
        <f t="shared" ca="1" si="10"/>
        <v>1</v>
      </c>
      <c r="O61" s="1">
        <f t="shared" ca="1" si="9"/>
        <v>0</v>
      </c>
      <c r="P61">
        <v>7</v>
      </c>
      <c r="Q61">
        <v>21</v>
      </c>
      <c r="R61">
        <v>2889</v>
      </c>
      <c r="S61">
        <v>124</v>
      </c>
      <c r="T61">
        <v>173</v>
      </c>
    </row>
    <row r="62" spans="1:20">
      <c r="A62" s="1" t="s">
        <v>75</v>
      </c>
      <c r="B62" s="1" t="s">
        <v>79</v>
      </c>
      <c r="C62" s="1">
        <f t="shared" ca="1" si="3"/>
        <v>141</v>
      </c>
      <c r="D62" s="1">
        <f t="shared" ca="1" si="17"/>
        <v>11529</v>
      </c>
      <c r="E62" s="1">
        <f t="shared" ca="1" si="18"/>
        <v>88735</v>
      </c>
      <c r="F62" s="1">
        <f t="shared" ca="1" si="4"/>
        <v>31</v>
      </c>
      <c r="G62" s="6">
        <f t="shared" ca="1" si="15"/>
        <v>1.3100470797101869</v>
      </c>
      <c r="H62" s="7">
        <f t="shared" ca="1" si="5"/>
        <v>15103</v>
      </c>
      <c r="J62" s="7">
        <f t="shared" ca="1" si="6"/>
        <v>60.667146367373938</v>
      </c>
      <c r="K62" s="7">
        <f t="shared" ca="1" si="7"/>
        <v>45.807440703661086</v>
      </c>
      <c r="L62" s="1">
        <f t="shared" ca="1" si="16"/>
        <v>67</v>
      </c>
      <c r="M62" s="1">
        <f t="shared" ca="1" si="8"/>
        <v>1</v>
      </c>
      <c r="N62" s="1">
        <f t="shared" ca="1" si="10"/>
        <v>0</v>
      </c>
      <c r="O62" s="1">
        <f t="shared" ca="1" si="9"/>
        <v>0</v>
      </c>
      <c r="P62">
        <v>16</v>
      </c>
      <c r="Q62">
        <v>48</v>
      </c>
      <c r="R62">
        <v>3037</v>
      </c>
      <c r="S62">
        <v>62</v>
      </c>
      <c r="T62">
        <v>91</v>
      </c>
    </row>
    <row r="63" spans="1:20">
      <c r="A63" s="1" t="s">
        <v>75</v>
      </c>
      <c r="B63" s="1" t="s">
        <v>80</v>
      </c>
      <c r="C63" s="1">
        <f t="shared" ca="1" si="3"/>
        <v>223</v>
      </c>
      <c r="D63" s="1">
        <f t="shared" ca="1" si="17"/>
        <v>19986</v>
      </c>
      <c r="E63" s="1">
        <f t="shared" ca="1" si="18"/>
        <v>54614</v>
      </c>
      <c r="F63" s="1">
        <f t="shared" ca="1" si="4"/>
        <v>38</v>
      </c>
      <c r="G63" s="6">
        <f t="shared" ca="1" si="15"/>
        <v>1.6570385252158071</v>
      </c>
      <c r="H63" s="7">
        <f t="shared" ca="1" si="5"/>
        <v>33117</v>
      </c>
      <c r="J63" s="7">
        <f t="shared" ca="1" si="6"/>
        <v>68.549642566906883</v>
      </c>
      <c r="K63" s="7">
        <f t="shared" ca="1" si="7"/>
        <v>45.018807553167775</v>
      </c>
      <c r="L63" s="1">
        <f t="shared" ca="1" si="16"/>
        <v>71</v>
      </c>
      <c r="M63" s="1">
        <f t="shared" ca="1" si="8"/>
        <v>1</v>
      </c>
      <c r="N63" s="1">
        <f t="shared" ca="1" si="10"/>
        <v>0</v>
      </c>
      <c r="O63" s="1">
        <f t="shared" ca="1" si="9"/>
        <v>0</v>
      </c>
      <c r="P63">
        <v>9</v>
      </c>
      <c r="Q63">
        <v>27</v>
      </c>
      <c r="R63">
        <v>3063</v>
      </c>
      <c r="S63">
        <v>192</v>
      </c>
      <c r="T63">
        <v>155</v>
      </c>
    </row>
    <row r="64" spans="1:20">
      <c r="A64" s="1" t="s">
        <v>75</v>
      </c>
      <c r="B64" s="1" t="s">
        <v>81</v>
      </c>
      <c r="C64" s="1">
        <f t="shared" ca="1" si="3"/>
        <v>191</v>
      </c>
      <c r="D64" s="1">
        <f t="shared" ca="1" si="17"/>
        <v>10415</v>
      </c>
      <c r="E64" s="1">
        <f t="shared" ca="1" si="18"/>
        <v>150868</v>
      </c>
      <c r="F64" s="1">
        <f t="shared" ca="1" si="4"/>
        <v>38</v>
      </c>
      <c r="G64" s="6">
        <f t="shared" ca="1" si="15"/>
        <v>1.3905506697785661</v>
      </c>
      <c r="H64" s="7">
        <f t="shared" ca="1" si="5"/>
        <v>14482</v>
      </c>
      <c r="J64" s="7">
        <f t="shared" ca="1" si="6"/>
        <v>87.008584544698223</v>
      </c>
      <c r="K64" s="7">
        <f t="shared" ca="1" si="7"/>
        <v>86.444417567950254</v>
      </c>
      <c r="L64" s="1">
        <f t="shared" ca="1" si="16"/>
        <v>64</v>
      </c>
      <c r="M64" s="1">
        <f t="shared" ca="1" si="8"/>
        <v>0</v>
      </c>
      <c r="N64" s="1">
        <f t="shared" ca="1" si="10"/>
        <v>0</v>
      </c>
      <c r="O64" s="1">
        <f t="shared" ca="1" si="9"/>
        <v>1</v>
      </c>
      <c r="P64">
        <v>14</v>
      </c>
      <c r="Q64">
        <v>70</v>
      </c>
      <c r="R64">
        <v>1890</v>
      </c>
      <c r="S64">
        <v>262</v>
      </c>
      <c r="T64">
        <v>136</v>
      </c>
    </row>
    <row r="65" spans="1:20">
      <c r="A65" s="1" t="s">
        <v>75</v>
      </c>
      <c r="B65" s="1" t="s">
        <v>82</v>
      </c>
      <c r="C65" s="1">
        <f t="shared" ca="1" si="3"/>
        <v>165</v>
      </c>
      <c r="D65" s="1">
        <f t="shared" ca="1" si="17"/>
        <v>20456</v>
      </c>
      <c r="E65" s="1">
        <f t="shared" ca="1" si="18"/>
        <v>71069</v>
      </c>
      <c r="F65" s="1">
        <f t="shared" ca="1" si="4"/>
        <v>31</v>
      </c>
      <c r="G65" s="6">
        <f t="shared" ca="1" si="15"/>
        <v>1.3792281089569427</v>
      </c>
      <c r="H65" s="7">
        <f t="shared" ca="1" si="5"/>
        <v>28213</v>
      </c>
      <c r="J65" s="7">
        <f t="shared" ca="1" si="6"/>
        <v>64.37223749496286</v>
      </c>
      <c r="K65" s="7">
        <f t="shared" ca="1" si="7"/>
        <v>36.205764197440729</v>
      </c>
      <c r="L65" s="1">
        <f t="shared" ca="1" si="16"/>
        <v>60</v>
      </c>
      <c r="M65" s="1">
        <f t="shared" ca="1" si="8"/>
        <v>1</v>
      </c>
      <c r="N65" s="1">
        <f t="shared" ca="1" si="10"/>
        <v>0</v>
      </c>
      <c r="O65" s="1">
        <f t="shared" ca="1" si="9"/>
        <v>0</v>
      </c>
      <c r="P65">
        <v>12</v>
      </c>
      <c r="Q65">
        <v>36</v>
      </c>
      <c r="R65">
        <v>1485</v>
      </c>
      <c r="S65">
        <v>70</v>
      </c>
      <c r="T65">
        <v>97</v>
      </c>
    </row>
    <row r="66" spans="1:20">
      <c r="A66" s="1" t="s">
        <v>84</v>
      </c>
      <c r="B66" s="1" t="s">
        <v>83</v>
      </c>
      <c r="C66" s="1">
        <f t="shared" ca="1" si="3"/>
        <v>180</v>
      </c>
      <c r="D66" s="1">
        <f t="shared" ca="1" si="17"/>
        <v>22437</v>
      </c>
      <c r="E66" s="1">
        <f t="shared" ca="1" si="18"/>
        <v>150879</v>
      </c>
      <c r="F66" s="1">
        <f t="shared" ca="1" si="4"/>
        <v>38</v>
      </c>
      <c r="G66" s="6">
        <f t="shared" ca="1" si="15"/>
        <v>1.2714894573695972</v>
      </c>
      <c r="H66" s="7">
        <f t="shared" ca="1" si="5"/>
        <v>28528</v>
      </c>
      <c r="J66" s="7">
        <f t="shared" ca="1" si="6"/>
        <v>93.763891883485329</v>
      </c>
      <c r="K66" s="7">
        <f t="shared" ca="1" si="7"/>
        <v>81.993683460795793</v>
      </c>
      <c r="L66" s="1">
        <f t="shared" ca="1" si="16"/>
        <v>64</v>
      </c>
      <c r="M66" s="1">
        <f t="shared" ca="1" si="8"/>
        <v>0</v>
      </c>
      <c r="N66" s="1">
        <f t="shared" ca="1" si="10"/>
        <v>0</v>
      </c>
      <c r="O66" s="1">
        <f t="shared" ca="1" si="9"/>
        <v>1</v>
      </c>
      <c r="P66">
        <v>15</v>
      </c>
      <c r="Q66">
        <v>15</v>
      </c>
      <c r="R66">
        <v>5916</v>
      </c>
      <c r="S66">
        <v>94</v>
      </c>
      <c r="T66">
        <v>117</v>
      </c>
    </row>
    <row r="67" spans="1:20">
      <c r="A67" s="1" t="s">
        <v>84</v>
      </c>
      <c r="B67" s="1" t="s">
        <v>85</v>
      </c>
      <c r="C67" s="1">
        <f t="shared" ca="1" si="3"/>
        <v>216</v>
      </c>
      <c r="D67" s="1">
        <f t="shared" ca="1" si="17"/>
        <v>13590</v>
      </c>
      <c r="E67" s="1">
        <f t="shared" ca="1" si="18"/>
        <v>153955</v>
      </c>
      <c r="F67" s="1">
        <f t="shared" ca="1" si="4"/>
        <v>30</v>
      </c>
      <c r="G67" s="6">
        <f t="shared" ref="G67:G95" ca="1" si="19">1.2+RAND()*0.6</f>
        <v>1.4583166508439631</v>
      </c>
      <c r="H67" s="7">
        <f t="shared" ca="1" si="5"/>
        <v>19818</v>
      </c>
      <c r="J67" s="7">
        <f t="shared" ca="1" si="6"/>
        <v>94.03805125200364</v>
      </c>
      <c r="K67" s="7">
        <f t="shared" ca="1" si="7"/>
        <v>81.099098619859589</v>
      </c>
      <c r="L67" s="1">
        <f t="shared" ref="L67:L95" ca="1" si="20">RANDBETWEEN(60,100)</f>
        <v>86</v>
      </c>
      <c r="M67" s="1">
        <f t="shared" ca="1" si="8"/>
        <v>0</v>
      </c>
      <c r="N67" s="1">
        <f t="shared" ca="1" si="10"/>
        <v>0</v>
      </c>
      <c r="O67" s="1">
        <f t="shared" ca="1" si="9"/>
        <v>1</v>
      </c>
      <c r="P67">
        <v>11</v>
      </c>
      <c r="Q67">
        <v>11</v>
      </c>
      <c r="R67">
        <v>4292</v>
      </c>
      <c r="S67">
        <v>86</v>
      </c>
      <c r="T67">
        <v>165</v>
      </c>
    </row>
    <row r="68" spans="1:20">
      <c r="A68" s="1" t="s">
        <v>84</v>
      </c>
      <c r="B68" s="1" t="s">
        <v>86</v>
      </c>
      <c r="C68" s="1">
        <f t="shared" ref="C68:C95" ca="1" si="21">M68*RANDBETWEEN(50,70)+N68*RANDBETWEEN(30,50)+O68*RANDBETWEEN(50,70)+T68</f>
        <v>99</v>
      </c>
      <c r="D68" s="1">
        <f t="shared" ca="1" si="17"/>
        <v>21488</v>
      </c>
      <c r="E68" s="1">
        <f t="shared" ca="1" si="18"/>
        <v>134935</v>
      </c>
      <c r="F68" s="1">
        <f t="shared" ref="F68:F95" ca="1" si="22">RANDBETWEEN(30,38)</f>
        <v>35</v>
      </c>
      <c r="G68" s="6">
        <f t="shared" ca="1" si="19"/>
        <v>1.2645655769366662</v>
      </c>
      <c r="H68" s="7">
        <f t="shared" ref="H68:H95" ca="1" si="23">INT(D68*G68)</f>
        <v>27172</v>
      </c>
      <c r="J68" s="7">
        <f t="shared" ref="J68:J95" ca="1" si="24">M68*(60+RAND()*15)+N68*(75+RAND()*15)+O68*(85+RAND()*15)</f>
        <v>76.796046300142194</v>
      </c>
      <c r="K68" s="7">
        <f t="shared" ref="K68:K95" ca="1" si="25">M68*(30+RAND()*20)+N68*(50+RAND()*20)+O68*(80+RAND()*10)</f>
        <v>65.982993398471194</v>
      </c>
      <c r="L68" s="1">
        <f t="shared" ca="1" si="20"/>
        <v>84</v>
      </c>
      <c r="M68" s="1">
        <f t="shared" ref="M68:M95" ca="1" si="26">IF(E68&lt;100000,1,0)</f>
        <v>0</v>
      </c>
      <c r="N68" s="1">
        <f t="shared" ca="1" si="10"/>
        <v>1</v>
      </c>
      <c r="O68" s="1">
        <f t="shared" ref="O68:O95" ca="1" si="27">IF(E68&gt;150000,1,0)</f>
        <v>0</v>
      </c>
      <c r="P68">
        <v>24</v>
      </c>
      <c r="Q68">
        <v>120</v>
      </c>
      <c r="R68">
        <v>549</v>
      </c>
      <c r="S68">
        <v>373</v>
      </c>
      <c r="T68">
        <v>64</v>
      </c>
    </row>
    <row r="69" spans="1:20">
      <c r="A69" s="1" t="s">
        <v>84</v>
      </c>
      <c r="B69" s="1" t="s">
        <v>87</v>
      </c>
      <c r="C69" s="1">
        <f t="shared" ca="1" si="21"/>
        <v>142</v>
      </c>
      <c r="D69" s="1">
        <f t="shared" ca="1" si="17"/>
        <v>18658</v>
      </c>
      <c r="E69" s="1">
        <f t="shared" ca="1" si="18"/>
        <v>138006</v>
      </c>
      <c r="F69" s="1">
        <f t="shared" ca="1" si="22"/>
        <v>38</v>
      </c>
      <c r="G69" s="6">
        <f t="shared" ca="1" si="19"/>
        <v>1.6764557967438047</v>
      </c>
      <c r="H69" s="7">
        <f t="shared" ca="1" si="23"/>
        <v>31279</v>
      </c>
      <c r="J69" s="7">
        <f t="shared" ca="1" si="24"/>
        <v>75.65480901425606</v>
      </c>
      <c r="K69" s="7">
        <f t="shared" ca="1" si="25"/>
        <v>61.694823483924132</v>
      </c>
      <c r="L69" s="1">
        <f t="shared" ca="1" si="20"/>
        <v>75</v>
      </c>
      <c r="M69" s="1">
        <f t="shared" ca="1" si="26"/>
        <v>0</v>
      </c>
      <c r="N69" s="1">
        <f t="shared" ref="N69:N95" ca="1" si="28">IF(AND(M69=0,O69=0),1,0)</f>
        <v>1</v>
      </c>
      <c r="O69" s="1">
        <f t="shared" ca="1" si="27"/>
        <v>0</v>
      </c>
      <c r="P69">
        <v>14</v>
      </c>
      <c r="Q69">
        <v>28</v>
      </c>
      <c r="R69">
        <v>6471</v>
      </c>
      <c r="S69">
        <v>106</v>
      </c>
      <c r="T69">
        <v>112</v>
      </c>
    </row>
    <row r="70" spans="1:20">
      <c r="A70" s="1" t="s">
        <v>84</v>
      </c>
      <c r="B70" s="1" t="s">
        <v>88</v>
      </c>
      <c r="C70" s="1">
        <f t="shared" ca="1" si="21"/>
        <v>235</v>
      </c>
      <c r="D70" s="1">
        <f t="shared" ca="1" si="17"/>
        <v>25620</v>
      </c>
      <c r="E70" s="1">
        <f t="shared" ca="1" si="18"/>
        <v>65122</v>
      </c>
      <c r="F70" s="1">
        <f t="shared" ca="1" si="22"/>
        <v>30</v>
      </c>
      <c r="G70" s="6">
        <f t="shared" ca="1" si="19"/>
        <v>1.2775465063079581</v>
      </c>
      <c r="H70" s="7">
        <f t="shared" ca="1" si="23"/>
        <v>32730</v>
      </c>
      <c r="J70" s="7">
        <f t="shared" ca="1" si="24"/>
        <v>65.271997685067348</v>
      </c>
      <c r="K70" s="7">
        <f t="shared" ca="1" si="25"/>
        <v>35.42961718026735</v>
      </c>
      <c r="L70" s="1">
        <f t="shared" ca="1" si="20"/>
        <v>99</v>
      </c>
      <c r="M70" s="1">
        <f t="shared" ca="1" si="26"/>
        <v>1</v>
      </c>
      <c r="N70" s="1">
        <f t="shared" ca="1" si="28"/>
        <v>0</v>
      </c>
      <c r="O70" s="1">
        <f t="shared" ca="1" si="27"/>
        <v>0</v>
      </c>
      <c r="P70">
        <v>9</v>
      </c>
      <c r="Q70">
        <v>9</v>
      </c>
      <c r="R70">
        <v>8424</v>
      </c>
      <c r="S70">
        <v>72</v>
      </c>
      <c r="T70">
        <v>168</v>
      </c>
    </row>
    <row r="71" spans="1:20">
      <c r="A71" s="1" t="s">
        <v>84</v>
      </c>
      <c r="B71" s="1" t="s">
        <v>89</v>
      </c>
      <c r="C71" s="1">
        <f t="shared" ca="1" si="21"/>
        <v>202</v>
      </c>
      <c r="D71" s="1">
        <f t="shared" ca="1" si="17"/>
        <v>21120</v>
      </c>
      <c r="E71" s="1">
        <f t="shared" ca="1" si="18"/>
        <v>101963</v>
      </c>
      <c r="F71" s="1">
        <f t="shared" ca="1" si="22"/>
        <v>37</v>
      </c>
      <c r="G71" s="6">
        <f t="shared" ca="1" si="19"/>
        <v>1.7914861840899889</v>
      </c>
      <c r="H71" s="7">
        <f t="shared" ca="1" si="23"/>
        <v>37836</v>
      </c>
      <c r="J71" s="7">
        <f t="shared" ca="1" si="24"/>
        <v>79.557128140089375</v>
      </c>
      <c r="K71" s="7">
        <f t="shared" ca="1" si="25"/>
        <v>50.558790300864061</v>
      </c>
      <c r="L71" s="1">
        <f t="shared" ca="1" si="20"/>
        <v>61</v>
      </c>
      <c r="M71" s="1">
        <f t="shared" ca="1" si="26"/>
        <v>0</v>
      </c>
      <c r="N71" s="1">
        <f t="shared" ca="1" si="28"/>
        <v>1</v>
      </c>
      <c r="O71" s="1">
        <f t="shared" ca="1" si="27"/>
        <v>0</v>
      </c>
      <c r="P71">
        <v>8</v>
      </c>
      <c r="Q71">
        <v>16</v>
      </c>
      <c r="R71">
        <v>2477</v>
      </c>
      <c r="S71">
        <v>117</v>
      </c>
      <c r="T71">
        <v>159</v>
      </c>
    </row>
    <row r="72" spans="1:20">
      <c r="A72" s="1" t="s">
        <v>84</v>
      </c>
      <c r="B72" s="1" t="s">
        <v>90</v>
      </c>
      <c r="C72" s="1">
        <f t="shared" ca="1" si="21"/>
        <v>242</v>
      </c>
      <c r="D72" s="1">
        <f t="shared" ca="1" si="17"/>
        <v>13791</v>
      </c>
      <c r="E72" s="1">
        <f t="shared" ca="1" si="18"/>
        <v>192041</v>
      </c>
      <c r="F72" s="1">
        <f t="shared" ca="1" si="22"/>
        <v>35</v>
      </c>
      <c r="G72" s="6">
        <f t="shared" ca="1" si="19"/>
        <v>1.6878773688604138</v>
      </c>
      <c r="H72" s="7">
        <f t="shared" ca="1" si="23"/>
        <v>23277</v>
      </c>
      <c r="J72" s="7">
        <f t="shared" ca="1" si="24"/>
        <v>98.066708808218024</v>
      </c>
      <c r="K72" s="7">
        <f t="shared" ca="1" si="25"/>
        <v>89.686853128269647</v>
      </c>
      <c r="L72" s="1">
        <f t="shared" ca="1" si="20"/>
        <v>89</v>
      </c>
      <c r="M72" s="1">
        <f t="shared" ca="1" si="26"/>
        <v>0</v>
      </c>
      <c r="N72" s="1">
        <f t="shared" ca="1" si="28"/>
        <v>0</v>
      </c>
      <c r="O72" s="1">
        <f t="shared" ca="1" si="27"/>
        <v>1</v>
      </c>
      <c r="P72">
        <v>8</v>
      </c>
      <c r="Q72">
        <v>16</v>
      </c>
      <c r="R72">
        <v>3175</v>
      </c>
      <c r="S72">
        <v>88</v>
      </c>
      <c r="T72">
        <v>191</v>
      </c>
    </row>
    <row r="73" spans="1:20">
      <c r="A73" s="1" t="s">
        <v>84</v>
      </c>
      <c r="B73" s="1" t="s">
        <v>91</v>
      </c>
      <c r="C73" s="1">
        <f t="shared" ca="1" si="21"/>
        <v>204</v>
      </c>
      <c r="D73" s="1">
        <f t="shared" ca="1" si="17"/>
        <v>16062</v>
      </c>
      <c r="E73" s="1">
        <f t="shared" ca="1" si="18"/>
        <v>100501</v>
      </c>
      <c r="F73" s="1">
        <f t="shared" ca="1" si="22"/>
        <v>32</v>
      </c>
      <c r="G73" s="6">
        <f t="shared" ca="1" si="19"/>
        <v>1.7688709050820977</v>
      </c>
      <c r="H73" s="7">
        <f t="shared" ca="1" si="23"/>
        <v>28411</v>
      </c>
      <c r="J73" s="7">
        <f t="shared" ca="1" si="24"/>
        <v>86.691587864116244</v>
      </c>
      <c r="K73" s="7">
        <f t="shared" ca="1" si="25"/>
        <v>56.731608137888983</v>
      </c>
      <c r="L73" s="1">
        <f t="shared" ca="1" si="20"/>
        <v>73</v>
      </c>
      <c r="M73" s="1">
        <f t="shared" ca="1" si="26"/>
        <v>0</v>
      </c>
      <c r="N73" s="1">
        <f t="shared" ca="1" si="28"/>
        <v>1</v>
      </c>
      <c r="O73" s="1">
        <f t="shared" ca="1" si="27"/>
        <v>0</v>
      </c>
      <c r="P73">
        <v>13</v>
      </c>
      <c r="Q73">
        <v>39</v>
      </c>
      <c r="R73">
        <v>4551</v>
      </c>
      <c r="S73">
        <v>159</v>
      </c>
      <c r="T73">
        <v>171</v>
      </c>
    </row>
    <row r="74" spans="1:20">
      <c r="A74" s="1" t="s">
        <v>93</v>
      </c>
      <c r="B74" s="1" t="s">
        <v>92</v>
      </c>
      <c r="C74" s="1">
        <f t="shared" ca="1" si="21"/>
        <v>192</v>
      </c>
      <c r="D74" s="1">
        <f t="shared" ca="1" si="17"/>
        <v>21933</v>
      </c>
      <c r="E74" s="1">
        <f t="shared" ca="1" si="18"/>
        <v>100441</v>
      </c>
      <c r="F74" s="1">
        <f t="shared" ca="1" si="22"/>
        <v>30</v>
      </c>
      <c r="G74" s="6">
        <f t="shared" ca="1" si="19"/>
        <v>1.3659167536614087</v>
      </c>
      <c r="H74" s="7">
        <f t="shared" ca="1" si="23"/>
        <v>29958</v>
      </c>
      <c r="J74" s="7">
        <f t="shared" ca="1" si="24"/>
        <v>86.403270142052435</v>
      </c>
      <c r="K74" s="7">
        <f t="shared" ca="1" si="25"/>
        <v>52.329370326961822</v>
      </c>
      <c r="L74" s="1">
        <f t="shared" ca="1" si="20"/>
        <v>98</v>
      </c>
      <c r="M74" s="1">
        <f t="shared" ca="1" si="26"/>
        <v>0</v>
      </c>
      <c r="N74" s="1">
        <f t="shared" ca="1" si="28"/>
        <v>1</v>
      </c>
      <c r="O74" s="1">
        <f t="shared" ca="1" si="27"/>
        <v>0</v>
      </c>
      <c r="P74">
        <v>11</v>
      </c>
      <c r="Q74">
        <v>55</v>
      </c>
      <c r="R74">
        <v>1037</v>
      </c>
      <c r="S74">
        <v>168</v>
      </c>
      <c r="T74">
        <v>155</v>
      </c>
    </row>
    <row r="75" spans="1:20">
      <c r="A75" s="1" t="s">
        <v>93</v>
      </c>
      <c r="B75" s="1" t="s">
        <v>94</v>
      </c>
      <c r="C75" s="1">
        <f t="shared" ca="1" si="21"/>
        <v>163</v>
      </c>
      <c r="D75" s="1">
        <f t="shared" ca="1" si="17"/>
        <v>13739</v>
      </c>
      <c r="E75" s="1">
        <f t="shared" ca="1" si="18"/>
        <v>181701</v>
      </c>
      <c r="F75" s="1">
        <f t="shared" ca="1" si="22"/>
        <v>34</v>
      </c>
      <c r="G75" s="6">
        <f t="shared" ca="1" si="19"/>
        <v>1.7876403852172602</v>
      </c>
      <c r="H75" s="7">
        <f t="shared" ca="1" si="23"/>
        <v>24560</v>
      </c>
      <c r="J75" s="7">
        <f t="shared" ca="1" si="24"/>
        <v>85.338685491686149</v>
      </c>
      <c r="K75" s="7">
        <f t="shared" ca="1" si="25"/>
        <v>84.101152433206295</v>
      </c>
      <c r="L75" s="1">
        <f t="shared" ca="1" si="20"/>
        <v>75</v>
      </c>
      <c r="M75" s="1">
        <f t="shared" ca="1" si="26"/>
        <v>0</v>
      </c>
      <c r="N75" s="1">
        <f t="shared" ca="1" si="28"/>
        <v>0</v>
      </c>
      <c r="O75" s="1">
        <f t="shared" ca="1" si="27"/>
        <v>1</v>
      </c>
      <c r="P75">
        <v>11</v>
      </c>
      <c r="Q75">
        <v>22</v>
      </c>
      <c r="R75">
        <v>2189</v>
      </c>
      <c r="S75">
        <v>373</v>
      </c>
      <c r="T75">
        <v>106</v>
      </c>
    </row>
    <row r="76" spans="1:20">
      <c r="A76" s="1" t="s">
        <v>93</v>
      </c>
      <c r="B76" s="1" t="s">
        <v>95</v>
      </c>
      <c r="C76" s="1">
        <f t="shared" ca="1" si="21"/>
        <v>176</v>
      </c>
      <c r="D76" s="1">
        <f t="shared" ca="1" si="17"/>
        <v>23541</v>
      </c>
      <c r="E76" s="1">
        <f t="shared" ca="1" si="18"/>
        <v>189142</v>
      </c>
      <c r="F76" s="1">
        <f t="shared" ca="1" si="22"/>
        <v>35</v>
      </c>
      <c r="G76" s="6">
        <f t="shared" ca="1" si="19"/>
        <v>1.5480754830674652</v>
      </c>
      <c r="H76" s="7">
        <f t="shared" ca="1" si="23"/>
        <v>36443</v>
      </c>
      <c r="J76" s="7">
        <f t="shared" ca="1" si="24"/>
        <v>90.540688497741371</v>
      </c>
      <c r="K76" s="7">
        <f t="shared" ca="1" si="25"/>
        <v>88.922701468983419</v>
      </c>
      <c r="L76" s="1">
        <f t="shared" ca="1" si="20"/>
        <v>72</v>
      </c>
      <c r="M76" s="1">
        <f t="shared" ca="1" si="26"/>
        <v>0</v>
      </c>
      <c r="N76" s="1">
        <f t="shared" ca="1" si="28"/>
        <v>0</v>
      </c>
      <c r="O76" s="1">
        <f t="shared" ca="1" si="27"/>
        <v>1</v>
      </c>
      <c r="P76">
        <v>12</v>
      </c>
      <c r="Q76">
        <v>24</v>
      </c>
      <c r="R76">
        <v>444</v>
      </c>
      <c r="S76">
        <v>84</v>
      </c>
      <c r="T76">
        <v>111</v>
      </c>
    </row>
    <row r="77" spans="1:20">
      <c r="A77" s="1" t="s">
        <v>93</v>
      </c>
      <c r="B77" s="1" t="s">
        <v>96</v>
      </c>
      <c r="C77" s="1">
        <f t="shared" ca="1" si="21"/>
        <v>223</v>
      </c>
      <c r="D77" s="1">
        <f t="shared" ca="1" si="17"/>
        <v>20358</v>
      </c>
      <c r="E77" s="1">
        <f t="shared" ca="1" si="18"/>
        <v>172236</v>
      </c>
      <c r="F77" s="1">
        <f t="shared" ca="1" si="22"/>
        <v>30</v>
      </c>
      <c r="G77" s="6">
        <f t="shared" ca="1" si="19"/>
        <v>1.5352386431167799</v>
      </c>
      <c r="H77" s="7">
        <f t="shared" ca="1" si="23"/>
        <v>31254</v>
      </c>
      <c r="J77" s="7">
        <f t="shared" ca="1" si="24"/>
        <v>96.529789555465754</v>
      </c>
      <c r="K77" s="7">
        <f t="shared" ca="1" si="25"/>
        <v>89.596776154211881</v>
      </c>
      <c r="L77" s="1">
        <f t="shared" ca="1" si="20"/>
        <v>63</v>
      </c>
      <c r="M77" s="1">
        <f t="shared" ca="1" si="26"/>
        <v>0</v>
      </c>
      <c r="N77" s="1">
        <f t="shared" ca="1" si="28"/>
        <v>0</v>
      </c>
      <c r="O77" s="1">
        <f t="shared" ca="1" si="27"/>
        <v>1</v>
      </c>
      <c r="P77">
        <v>9</v>
      </c>
      <c r="Q77">
        <v>9</v>
      </c>
      <c r="R77">
        <v>19998</v>
      </c>
      <c r="S77">
        <v>212</v>
      </c>
      <c r="T77">
        <v>173</v>
      </c>
    </row>
    <row r="78" spans="1:20">
      <c r="A78" s="1" t="s">
        <v>93</v>
      </c>
      <c r="B78" s="1" t="s">
        <v>97</v>
      </c>
      <c r="C78" s="1">
        <f t="shared" ca="1" si="21"/>
        <v>177</v>
      </c>
      <c r="D78" s="1">
        <f t="shared" ca="1" si="17"/>
        <v>27704</v>
      </c>
      <c r="E78" s="1">
        <f t="shared" ca="1" si="18"/>
        <v>147323</v>
      </c>
      <c r="F78" s="1">
        <f t="shared" ca="1" si="22"/>
        <v>37</v>
      </c>
      <c r="G78" s="6">
        <f t="shared" ca="1" si="19"/>
        <v>1.4280249569844983</v>
      </c>
      <c r="H78" s="7">
        <f t="shared" ca="1" si="23"/>
        <v>39562</v>
      </c>
      <c r="J78" s="7">
        <f t="shared" ca="1" si="24"/>
        <v>77.184490709727513</v>
      </c>
      <c r="K78" s="7">
        <f t="shared" ca="1" si="25"/>
        <v>68.989672883457132</v>
      </c>
      <c r="L78" s="1">
        <f t="shared" ca="1" si="20"/>
        <v>85</v>
      </c>
      <c r="M78" s="1">
        <f t="shared" ca="1" si="26"/>
        <v>0</v>
      </c>
      <c r="N78" s="1">
        <f t="shared" ca="1" si="28"/>
        <v>1</v>
      </c>
      <c r="O78" s="1">
        <f t="shared" ca="1" si="27"/>
        <v>0</v>
      </c>
      <c r="P78">
        <v>14</v>
      </c>
      <c r="Q78">
        <v>42</v>
      </c>
      <c r="R78">
        <v>664</v>
      </c>
      <c r="S78">
        <v>114</v>
      </c>
      <c r="T78">
        <v>147</v>
      </c>
    </row>
    <row r="79" spans="1:20">
      <c r="A79" s="1" t="s">
        <v>93</v>
      </c>
      <c r="B79" s="1" t="s">
        <v>98</v>
      </c>
      <c r="C79" s="1">
        <f t="shared" ca="1" si="21"/>
        <v>113</v>
      </c>
      <c r="D79" s="1">
        <f t="shared" ca="1" si="17"/>
        <v>19140</v>
      </c>
      <c r="E79" s="1">
        <f t="shared" ca="1" si="18"/>
        <v>147591</v>
      </c>
      <c r="F79" s="1">
        <f t="shared" ca="1" si="22"/>
        <v>31</v>
      </c>
      <c r="G79" s="6">
        <f t="shared" ca="1" si="19"/>
        <v>1.532518385645238</v>
      </c>
      <c r="H79" s="7">
        <f t="shared" ca="1" si="23"/>
        <v>29332</v>
      </c>
      <c r="J79" s="7">
        <f t="shared" ca="1" si="24"/>
        <v>83.950148903334849</v>
      </c>
      <c r="K79" s="7">
        <f t="shared" ca="1" si="25"/>
        <v>64.541589268470773</v>
      </c>
      <c r="L79" s="1">
        <f t="shared" ca="1" si="20"/>
        <v>95</v>
      </c>
      <c r="M79" s="1">
        <f t="shared" ca="1" si="26"/>
        <v>0</v>
      </c>
      <c r="N79" s="1">
        <f t="shared" ca="1" si="28"/>
        <v>1</v>
      </c>
      <c r="O79" s="1">
        <f t="shared" ca="1" si="27"/>
        <v>0</v>
      </c>
      <c r="P79">
        <v>25</v>
      </c>
      <c r="Q79">
        <v>125</v>
      </c>
      <c r="R79">
        <v>933</v>
      </c>
      <c r="S79">
        <v>81</v>
      </c>
      <c r="T79">
        <v>64</v>
      </c>
    </row>
    <row r="80" spans="1:20">
      <c r="A80" s="1" t="s">
        <v>93</v>
      </c>
      <c r="B80" s="1" t="s">
        <v>99</v>
      </c>
      <c r="C80" s="1">
        <f t="shared" ca="1" si="21"/>
        <v>216</v>
      </c>
      <c r="D80" s="1">
        <f t="shared" ca="1" si="17"/>
        <v>18919</v>
      </c>
      <c r="E80" s="1">
        <f t="shared" ca="1" si="18"/>
        <v>152191</v>
      </c>
      <c r="F80" s="1">
        <f t="shared" ca="1" si="22"/>
        <v>33</v>
      </c>
      <c r="G80" s="6">
        <f t="shared" ca="1" si="19"/>
        <v>1.2817006766960957</v>
      </c>
      <c r="H80" s="7">
        <f t="shared" ca="1" si="23"/>
        <v>24248</v>
      </c>
      <c r="J80" s="7">
        <f t="shared" ca="1" si="24"/>
        <v>86.846627008409271</v>
      </c>
      <c r="K80" s="7">
        <f t="shared" ca="1" si="25"/>
        <v>88.955295280684012</v>
      </c>
      <c r="L80" s="1">
        <f t="shared" ca="1" si="20"/>
        <v>86</v>
      </c>
      <c r="M80" s="1">
        <f t="shared" ca="1" si="26"/>
        <v>0</v>
      </c>
      <c r="N80" s="1">
        <f t="shared" ca="1" si="28"/>
        <v>0</v>
      </c>
      <c r="O80" s="1">
        <f t="shared" ca="1" si="27"/>
        <v>1</v>
      </c>
      <c r="P80">
        <v>13</v>
      </c>
      <c r="Q80">
        <v>39</v>
      </c>
      <c r="R80">
        <v>4579</v>
      </c>
      <c r="S80">
        <v>125</v>
      </c>
      <c r="T80">
        <v>161</v>
      </c>
    </row>
    <row r="81" spans="1:20">
      <c r="A81" s="1" t="s">
        <v>93</v>
      </c>
      <c r="B81" s="1" t="s">
        <v>100</v>
      </c>
      <c r="C81" s="1">
        <f t="shared" ca="1" si="21"/>
        <v>197</v>
      </c>
      <c r="D81" s="1">
        <f t="shared" ca="1" si="17"/>
        <v>21658</v>
      </c>
      <c r="E81" s="1">
        <f t="shared" ca="1" si="18"/>
        <v>80973</v>
      </c>
      <c r="F81" s="1">
        <f t="shared" ca="1" si="22"/>
        <v>33</v>
      </c>
      <c r="G81" s="6">
        <f t="shared" ca="1" si="19"/>
        <v>1.5378715719313814</v>
      </c>
      <c r="H81" s="7">
        <f t="shared" ca="1" si="23"/>
        <v>33307</v>
      </c>
      <c r="J81" s="7">
        <f t="shared" ca="1" si="24"/>
        <v>67.807935612960279</v>
      </c>
      <c r="K81" s="7">
        <f t="shared" ca="1" si="25"/>
        <v>36.636921010847828</v>
      </c>
      <c r="L81" s="1">
        <f t="shared" ca="1" si="20"/>
        <v>85</v>
      </c>
      <c r="M81" s="1">
        <f t="shared" ca="1" si="26"/>
        <v>1</v>
      </c>
      <c r="N81" s="1">
        <f t="shared" ca="1" si="28"/>
        <v>0</v>
      </c>
      <c r="O81" s="1">
        <f t="shared" ca="1" si="27"/>
        <v>0</v>
      </c>
      <c r="P81">
        <v>10</v>
      </c>
      <c r="Q81">
        <v>20</v>
      </c>
      <c r="R81">
        <v>5841</v>
      </c>
      <c r="S81">
        <v>102</v>
      </c>
      <c r="T81">
        <v>144</v>
      </c>
    </row>
    <row r="82" spans="1:20">
      <c r="A82" s="1" t="s">
        <v>93</v>
      </c>
      <c r="B82" s="1" t="s">
        <v>101</v>
      </c>
      <c r="C82" s="1">
        <f t="shared" ca="1" si="21"/>
        <v>135</v>
      </c>
      <c r="D82" s="1">
        <f t="shared" ca="1" si="17"/>
        <v>23802</v>
      </c>
      <c r="E82" s="1">
        <f t="shared" ca="1" si="18"/>
        <v>153185</v>
      </c>
      <c r="F82" s="1">
        <f t="shared" ca="1" si="22"/>
        <v>31</v>
      </c>
      <c r="G82" s="6">
        <f t="shared" ca="1" si="19"/>
        <v>1.7555571483925605</v>
      </c>
      <c r="H82" s="7">
        <f t="shared" ca="1" si="23"/>
        <v>41785</v>
      </c>
      <c r="J82" s="7">
        <f t="shared" ca="1" si="24"/>
        <v>91.330705243326321</v>
      </c>
      <c r="K82" s="7">
        <f t="shared" ca="1" si="25"/>
        <v>86.697998858001142</v>
      </c>
      <c r="L82" s="1">
        <f t="shared" ca="1" si="20"/>
        <v>96</v>
      </c>
      <c r="M82" s="1">
        <f t="shared" ca="1" si="26"/>
        <v>0</v>
      </c>
      <c r="N82" s="1">
        <f t="shared" ca="1" si="28"/>
        <v>0</v>
      </c>
      <c r="O82" s="1">
        <f t="shared" ca="1" si="27"/>
        <v>1</v>
      </c>
      <c r="P82">
        <v>22</v>
      </c>
      <c r="Q82">
        <v>66</v>
      </c>
      <c r="R82">
        <v>2303</v>
      </c>
      <c r="S82">
        <v>48</v>
      </c>
      <c r="T82">
        <v>70</v>
      </c>
    </row>
    <row r="83" spans="1:20">
      <c r="A83" s="1" t="s">
        <v>93</v>
      </c>
      <c r="B83" s="1" t="s">
        <v>102</v>
      </c>
      <c r="C83" s="1">
        <f t="shared" ca="1" si="21"/>
        <v>123</v>
      </c>
      <c r="D83" s="1">
        <f t="shared" ca="1" si="17"/>
        <v>27879</v>
      </c>
      <c r="E83" s="1">
        <f t="shared" ca="1" si="18"/>
        <v>113455</v>
      </c>
      <c r="F83" s="1">
        <f t="shared" ca="1" si="22"/>
        <v>36</v>
      </c>
      <c r="G83" s="6">
        <f t="shared" ca="1" si="19"/>
        <v>1.3622533643504027</v>
      </c>
      <c r="H83" s="7">
        <f t="shared" ca="1" si="23"/>
        <v>37978</v>
      </c>
      <c r="J83" s="7">
        <f t="shared" ca="1" si="24"/>
        <v>89.927110355772541</v>
      </c>
      <c r="K83" s="7">
        <f t="shared" ca="1" si="25"/>
        <v>56.615188536945382</v>
      </c>
      <c r="L83" s="1">
        <f t="shared" ca="1" si="20"/>
        <v>64</v>
      </c>
      <c r="M83" s="1">
        <f t="shared" ca="1" si="26"/>
        <v>0</v>
      </c>
      <c r="N83" s="1">
        <f t="shared" ca="1" si="28"/>
        <v>1</v>
      </c>
      <c r="O83" s="1">
        <f t="shared" ca="1" si="27"/>
        <v>0</v>
      </c>
      <c r="P83">
        <v>21</v>
      </c>
      <c r="Q83">
        <v>42</v>
      </c>
      <c r="R83">
        <v>4561</v>
      </c>
      <c r="S83">
        <v>159</v>
      </c>
      <c r="T83">
        <v>85</v>
      </c>
    </row>
    <row r="84" spans="1:20">
      <c r="A84" s="1" t="s">
        <v>93</v>
      </c>
      <c r="B84" s="1" t="s">
        <v>103</v>
      </c>
      <c r="C84" s="1">
        <f t="shared" ca="1" si="21"/>
        <v>181</v>
      </c>
      <c r="D84" s="1">
        <f t="shared" ca="1" si="17"/>
        <v>11040</v>
      </c>
      <c r="E84" s="1">
        <f t="shared" ca="1" si="18"/>
        <v>129667</v>
      </c>
      <c r="F84" s="1">
        <f t="shared" ca="1" si="22"/>
        <v>38</v>
      </c>
      <c r="G84" s="6">
        <f t="shared" ca="1" si="19"/>
        <v>1.5835219950378068</v>
      </c>
      <c r="H84" s="7">
        <f t="shared" ca="1" si="23"/>
        <v>17482</v>
      </c>
      <c r="J84" s="7">
        <f t="shared" ca="1" si="24"/>
        <v>79.195798054839287</v>
      </c>
      <c r="K84" s="7">
        <f t="shared" ca="1" si="25"/>
        <v>62.392328459274246</v>
      </c>
      <c r="L84" s="1">
        <f t="shared" ca="1" si="20"/>
        <v>69</v>
      </c>
      <c r="M84" s="1">
        <f t="shared" ca="1" si="26"/>
        <v>0</v>
      </c>
      <c r="N84" s="1">
        <f t="shared" ca="1" si="28"/>
        <v>1</v>
      </c>
      <c r="O84" s="1">
        <f t="shared" ca="1" si="27"/>
        <v>0</v>
      </c>
      <c r="P84">
        <v>11</v>
      </c>
      <c r="Q84">
        <v>33</v>
      </c>
      <c r="R84">
        <v>2107</v>
      </c>
      <c r="S84">
        <v>54</v>
      </c>
      <c r="T84">
        <v>139</v>
      </c>
    </row>
    <row r="85" spans="1:20">
      <c r="A85" s="1" t="s">
        <v>93</v>
      </c>
      <c r="B85" s="1" t="s">
        <v>104</v>
      </c>
      <c r="C85" s="1">
        <f t="shared" ca="1" si="21"/>
        <v>127</v>
      </c>
      <c r="D85" s="1">
        <f t="shared" ref="D85:D95" ca="1" si="29">RANDBETWEEN(10000,30000)</f>
        <v>11797</v>
      </c>
      <c r="E85" s="1">
        <f t="shared" ref="E85:E95" ca="1" si="30">RANDBETWEEN(50000,200000)</f>
        <v>149198</v>
      </c>
      <c r="F85" s="1">
        <f t="shared" ca="1" si="22"/>
        <v>33</v>
      </c>
      <c r="G85" s="6">
        <f t="shared" ca="1" si="19"/>
        <v>1.7430006768763497</v>
      </c>
      <c r="H85" s="7">
        <f t="shared" ca="1" si="23"/>
        <v>20562</v>
      </c>
      <c r="J85" s="7">
        <f t="shared" ca="1" si="24"/>
        <v>83.388477059382723</v>
      </c>
      <c r="K85" s="7">
        <f t="shared" ca="1" si="25"/>
        <v>60.962782995341335</v>
      </c>
      <c r="L85" s="1">
        <f t="shared" ca="1" si="20"/>
        <v>61</v>
      </c>
      <c r="M85" s="1">
        <f t="shared" ca="1" si="26"/>
        <v>0</v>
      </c>
      <c r="N85" s="1">
        <f t="shared" ca="1" si="28"/>
        <v>1</v>
      </c>
      <c r="O85" s="1">
        <f t="shared" ca="1" si="27"/>
        <v>0</v>
      </c>
      <c r="P85">
        <v>20</v>
      </c>
      <c r="Q85">
        <v>80</v>
      </c>
      <c r="R85">
        <v>739</v>
      </c>
      <c r="S85">
        <v>70</v>
      </c>
      <c r="T85">
        <v>86</v>
      </c>
    </row>
    <row r="86" spans="1:20">
      <c r="A86" s="1" t="s">
        <v>106</v>
      </c>
      <c r="B86" s="1" t="s">
        <v>105</v>
      </c>
      <c r="C86" s="1">
        <f t="shared" ca="1" si="21"/>
        <v>215</v>
      </c>
      <c r="D86" s="1">
        <f t="shared" ca="1" si="29"/>
        <v>16875</v>
      </c>
      <c r="E86" s="1">
        <f t="shared" ca="1" si="30"/>
        <v>102639</v>
      </c>
      <c r="F86" s="1">
        <f t="shared" ca="1" si="22"/>
        <v>38</v>
      </c>
      <c r="G86" s="6">
        <f t="shared" ca="1" si="19"/>
        <v>1.3758668820878837</v>
      </c>
      <c r="H86" s="7">
        <f t="shared" ca="1" si="23"/>
        <v>23217</v>
      </c>
      <c r="J86" s="7">
        <f t="shared" ca="1" si="24"/>
        <v>87.292433643058928</v>
      </c>
      <c r="K86" s="7">
        <f t="shared" ca="1" si="25"/>
        <v>68.763856793377329</v>
      </c>
      <c r="L86" s="1">
        <f t="shared" ca="1" si="20"/>
        <v>66</v>
      </c>
      <c r="M86" s="1">
        <f t="shared" ca="1" si="26"/>
        <v>0</v>
      </c>
      <c r="N86" s="1">
        <f t="shared" ca="1" si="28"/>
        <v>1</v>
      </c>
      <c r="O86" s="1">
        <f t="shared" ca="1" si="27"/>
        <v>0</v>
      </c>
      <c r="P86">
        <v>11</v>
      </c>
      <c r="Q86">
        <v>33</v>
      </c>
      <c r="R86">
        <v>5807</v>
      </c>
      <c r="S86">
        <v>66</v>
      </c>
      <c r="T86">
        <v>182</v>
      </c>
    </row>
    <row r="87" spans="1:20">
      <c r="A87" s="1" t="s">
        <v>106</v>
      </c>
      <c r="B87" s="1" t="s">
        <v>107</v>
      </c>
      <c r="C87" s="1">
        <f t="shared" ca="1" si="21"/>
        <v>189</v>
      </c>
      <c r="D87" s="1">
        <f t="shared" ca="1" si="29"/>
        <v>11526</v>
      </c>
      <c r="E87" s="1">
        <f t="shared" ca="1" si="30"/>
        <v>101021</v>
      </c>
      <c r="F87" s="1">
        <f t="shared" ca="1" si="22"/>
        <v>36</v>
      </c>
      <c r="G87" s="6">
        <f t="shared" ca="1" si="19"/>
        <v>1.2282126266873095</v>
      </c>
      <c r="H87" s="7">
        <f t="shared" ca="1" si="23"/>
        <v>14156</v>
      </c>
      <c r="J87" s="7">
        <f t="shared" ca="1" si="24"/>
        <v>81.222936991697082</v>
      </c>
      <c r="K87" s="7">
        <f t="shared" ca="1" si="25"/>
        <v>53.563451751162873</v>
      </c>
      <c r="L87" s="1">
        <f t="shared" ca="1" si="20"/>
        <v>69</v>
      </c>
      <c r="M87" s="1">
        <f t="shared" ca="1" si="26"/>
        <v>0</v>
      </c>
      <c r="N87" s="1">
        <f t="shared" ca="1" si="28"/>
        <v>1</v>
      </c>
      <c r="O87" s="1">
        <f t="shared" ca="1" si="27"/>
        <v>0</v>
      </c>
      <c r="P87">
        <v>15</v>
      </c>
      <c r="Q87">
        <v>15</v>
      </c>
      <c r="R87">
        <v>10889</v>
      </c>
      <c r="S87">
        <v>394</v>
      </c>
      <c r="T87">
        <v>145</v>
      </c>
    </row>
    <row r="88" spans="1:20">
      <c r="A88" s="1" t="s">
        <v>106</v>
      </c>
      <c r="B88" s="1" t="s">
        <v>108</v>
      </c>
      <c r="C88" s="1">
        <f t="shared" ca="1" si="21"/>
        <v>136</v>
      </c>
      <c r="D88" s="1">
        <f t="shared" ca="1" si="29"/>
        <v>24122</v>
      </c>
      <c r="E88" s="1">
        <f t="shared" ca="1" si="30"/>
        <v>151211</v>
      </c>
      <c r="F88" s="1">
        <f t="shared" ca="1" si="22"/>
        <v>35</v>
      </c>
      <c r="G88" s="6">
        <f t="shared" ca="1" si="19"/>
        <v>1.3902763735635584</v>
      </c>
      <c r="H88" s="7">
        <f t="shared" ca="1" si="23"/>
        <v>33536</v>
      </c>
      <c r="J88" s="7">
        <f t="shared" ca="1" si="24"/>
        <v>97.658070144126327</v>
      </c>
      <c r="K88" s="7">
        <f t="shared" ca="1" si="25"/>
        <v>83.665082170483188</v>
      </c>
      <c r="L88" s="1">
        <f t="shared" ca="1" si="20"/>
        <v>75</v>
      </c>
      <c r="M88" s="1">
        <f t="shared" ca="1" si="26"/>
        <v>0</v>
      </c>
      <c r="N88" s="1">
        <f t="shared" ca="1" si="28"/>
        <v>0</v>
      </c>
      <c r="O88" s="1">
        <f t="shared" ca="1" si="27"/>
        <v>1</v>
      </c>
      <c r="P88">
        <v>18</v>
      </c>
      <c r="Q88">
        <v>54</v>
      </c>
      <c r="R88">
        <v>1244</v>
      </c>
      <c r="S88">
        <v>55</v>
      </c>
      <c r="T88">
        <v>66</v>
      </c>
    </row>
    <row r="89" spans="1:20">
      <c r="A89" s="1" t="s">
        <v>106</v>
      </c>
      <c r="B89" s="1" t="s">
        <v>109</v>
      </c>
      <c r="C89" s="1">
        <f t="shared" ca="1" si="21"/>
        <v>238</v>
      </c>
      <c r="D89" s="1">
        <f t="shared" ca="1" si="29"/>
        <v>20626</v>
      </c>
      <c r="E89" s="1">
        <f t="shared" ca="1" si="30"/>
        <v>156142</v>
      </c>
      <c r="F89" s="1">
        <f t="shared" ca="1" si="22"/>
        <v>31</v>
      </c>
      <c r="G89" s="6">
        <f t="shared" ca="1" si="19"/>
        <v>1.3918757049587818</v>
      </c>
      <c r="H89" s="7">
        <f t="shared" ca="1" si="23"/>
        <v>28708</v>
      </c>
      <c r="J89" s="7">
        <f t="shared" ca="1" si="24"/>
        <v>85.505720656089935</v>
      </c>
      <c r="K89" s="7">
        <f t="shared" ca="1" si="25"/>
        <v>84.928731161260387</v>
      </c>
      <c r="L89" s="1">
        <f t="shared" ca="1" si="20"/>
        <v>100</v>
      </c>
      <c r="M89" s="1">
        <f t="shared" ca="1" si="26"/>
        <v>0</v>
      </c>
      <c r="N89" s="1">
        <f t="shared" ca="1" si="28"/>
        <v>0</v>
      </c>
      <c r="O89" s="1">
        <f t="shared" ca="1" si="27"/>
        <v>1</v>
      </c>
      <c r="P89">
        <v>10</v>
      </c>
      <c r="Q89">
        <v>10</v>
      </c>
      <c r="R89">
        <v>2337</v>
      </c>
      <c r="S89">
        <v>256</v>
      </c>
      <c r="T89">
        <v>169</v>
      </c>
    </row>
    <row r="90" spans="1:20">
      <c r="A90" s="1" t="s">
        <v>106</v>
      </c>
      <c r="B90" s="1" t="s">
        <v>110</v>
      </c>
      <c r="C90" s="1">
        <f t="shared" ca="1" si="21"/>
        <v>164</v>
      </c>
      <c r="D90" s="1">
        <f t="shared" ca="1" si="29"/>
        <v>23832</v>
      </c>
      <c r="E90" s="1">
        <f t="shared" ca="1" si="30"/>
        <v>177100</v>
      </c>
      <c r="F90" s="1">
        <f t="shared" ca="1" si="22"/>
        <v>33</v>
      </c>
      <c r="G90" s="6">
        <f t="shared" ca="1" si="19"/>
        <v>1.6969707910223824</v>
      </c>
      <c r="H90" s="7">
        <f t="shared" ca="1" si="23"/>
        <v>40442</v>
      </c>
      <c r="J90" s="7">
        <f t="shared" ca="1" si="24"/>
        <v>96.930909213344037</v>
      </c>
      <c r="K90" s="7">
        <f t="shared" ca="1" si="25"/>
        <v>80.462318181261324</v>
      </c>
      <c r="L90" s="1">
        <f t="shared" ca="1" si="20"/>
        <v>64</v>
      </c>
      <c r="M90" s="1">
        <f t="shared" ca="1" si="26"/>
        <v>0</v>
      </c>
      <c r="N90" s="1">
        <f t="shared" ca="1" si="28"/>
        <v>0</v>
      </c>
      <c r="O90" s="1">
        <f t="shared" ca="1" si="27"/>
        <v>1</v>
      </c>
      <c r="P90">
        <v>18</v>
      </c>
      <c r="Q90">
        <v>36</v>
      </c>
      <c r="R90">
        <v>608</v>
      </c>
      <c r="S90">
        <v>90</v>
      </c>
      <c r="T90">
        <v>101</v>
      </c>
    </row>
    <row r="91" spans="1:20">
      <c r="A91" s="1" t="s">
        <v>112</v>
      </c>
      <c r="B91" s="1" t="s">
        <v>111</v>
      </c>
      <c r="C91" s="1">
        <f t="shared" ca="1" si="21"/>
        <v>122</v>
      </c>
      <c r="D91" s="1">
        <f t="shared" ca="1" si="29"/>
        <v>27289</v>
      </c>
      <c r="E91" s="1">
        <f t="shared" ca="1" si="30"/>
        <v>88646</v>
      </c>
      <c r="F91" s="1">
        <f t="shared" ca="1" si="22"/>
        <v>32</v>
      </c>
      <c r="G91" s="6">
        <f t="shared" ca="1" si="19"/>
        <v>1.6889283857298589</v>
      </c>
      <c r="H91" s="7">
        <f t="shared" ca="1" si="23"/>
        <v>46089</v>
      </c>
      <c r="J91" s="7">
        <f t="shared" ca="1" si="24"/>
        <v>63.521522010404681</v>
      </c>
      <c r="K91" s="7">
        <f t="shared" ca="1" si="25"/>
        <v>43.197240362632385</v>
      </c>
      <c r="L91" s="1">
        <f t="shared" ca="1" si="20"/>
        <v>80</v>
      </c>
      <c r="M91" s="1">
        <f t="shared" ca="1" si="26"/>
        <v>1</v>
      </c>
      <c r="N91" s="1">
        <f t="shared" ca="1" si="28"/>
        <v>0</v>
      </c>
      <c r="O91" s="1">
        <f t="shared" ca="1" si="27"/>
        <v>0</v>
      </c>
      <c r="P91">
        <v>23</v>
      </c>
      <c r="Q91">
        <v>46</v>
      </c>
      <c r="R91">
        <v>685</v>
      </c>
      <c r="S91">
        <v>271</v>
      </c>
      <c r="T91">
        <v>66</v>
      </c>
    </row>
    <row r="92" spans="1:20">
      <c r="A92" s="1" t="s">
        <v>112</v>
      </c>
      <c r="B92" s="1" t="s">
        <v>113</v>
      </c>
      <c r="C92" s="1">
        <f t="shared" ca="1" si="21"/>
        <v>122</v>
      </c>
      <c r="D92" s="1">
        <f t="shared" ca="1" si="29"/>
        <v>24183</v>
      </c>
      <c r="E92" s="1">
        <f t="shared" ca="1" si="30"/>
        <v>115254</v>
      </c>
      <c r="F92" s="1">
        <f t="shared" ca="1" si="22"/>
        <v>38</v>
      </c>
      <c r="G92" s="6">
        <f t="shared" ca="1" si="19"/>
        <v>1.3699981578823071</v>
      </c>
      <c r="H92" s="7">
        <f t="shared" ca="1" si="23"/>
        <v>33130</v>
      </c>
      <c r="J92" s="7">
        <f t="shared" ca="1" si="24"/>
        <v>86.303873610263551</v>
      </c>
      <c r="K92" s="7">
        <f t="shared" ca="1" si="25"/>
        <v>63.753239758629995</v>
      </c>
      <c r="L92" s="1">
        <f t="shared" ca="1" si="20"/>
        <v>96</v>
      </c>
      <c r="M92" s="1">
        <f t="shared" ca="1" si="26"/>
        <v>0</v>
      </c>
      <c r="N92" s="1">
        <f t="shared" ca="1" si="28"/>
        <v>1</v>
      </c>
      <c r="O92" s="1">
        <f t="shared" ca="1" si="27"/>
        <v>0</v>
      </c>
      <c r="P92">
        <v>16</v>
      </c>
      <c r="Q92">
        <v>32</v>
      </c>
      <c r="R92">
        <v>3839</v>
      </c>
      <c r="S92">
        <v>78</v>
      </c>
      <c r="T92">
        <v>89</v>
      </c>
    </row>
    <row r="93" spans="1:20">
      <c r="A93" s="1" t="s">
        <v>112</v>
      </c>
      <c r="B93" s="1" t="s">
        <v>114</v>
      </c>
      <c r="C93" s="1">
        <f t="shared" ca="1" si="21"/>
        <v>229</v>
      </c>
      <c r="D93" s="1">
        <f t="shared" ca="1" si="29"/>
        <v>29797</v>
      </c>
      <c r="E93" s="1">
        <f t="shared" ca="1" si="30"/>
        <v>153840</v>
      </c>
      <c r="F93" s="1">
        <f t="shared" ca="1" si="22"/>
        <v>35</v>
      </c>
      <c r="G93" s="6">
        <f t="shared" ca="1" si="19"/>
        <v>1.200799945705358</v>
      </c>
      <c r="H93" s="7">
        <f t="shared" ca="1" si="23"/>
        <v>35780</v>
      </c>
      <c r="J93" s="7">
        <f t="shared" ca="1" si="24"/>
        <v>86.368463166822139</v>
      </c>
      <c r="K93" s="7">
        <f t="shared" ca="1" si="25"/>
        <v>81.860920673566966</v>
      </c>
      <c r="L93" s="1">
        <f t="shared" ca="1" si="20"/>
        <v>99</v>
      </c>
      <c r="M93" s="1">
        <f t="shared" ca="1" si="26"/>
        <v>0</v>
      </c>
      <c r="N93" s="1">
        <f t="shared" ca="1" si="28"/>
        <v>0</v>
      </c>
      <c r="O93" s="1">
        <f t="shared" ca="1" si="27"/>
        <v>1</v>
      </c>
      <c r="P93">
        <v>7</v>
      </c>
      <c r="Q93">
        <v>21</v>
      </c>
      <c r="R93">
        <v>6714</v>
      </c>
      <c r="S93">
        <v>79</v>
      </c>
      <c r="T93">
        <v>160</v>
      </c>
    </row>
    <row r="94" spans="1:20">
      <c r="A94" s="1" t="s">
        <v>112</v>
      </c>
      <c r="B94" s="1" t="s">
        <v>115</v>
      </c>
      <c r="C94" s="1">
        <f t="shared" ca="1" si="21"/>
        <v>105</v>
      </c>
      <c r="D94" s="1">
        <f t="shared" ca="1" si="29"/>
        <v>22177</v>
      </c>
      <c r="E94" s="1">
        <f t="shared" ca="1" si="30"/>
        <v>107714</v>
      </c>
      <c r="F94" s="1">
        <f t="shared" ca="1" si="22"/>
        <v>33</v>
      </c>
      <c r="G94" s="6">
        <f t="shared" ca="1" si="19"/>
        <v>1.2075738414861896</v>
      </c>
      <c r="H94" s="7">
        <f t="shared" ca="1" si="23"/>
        <v>26780</v>
      </c>
      <c r="J94" s="7">
        <f t="shared" ca="1" si="24"/>
        <v>75.660254364411529</v>
      </c>
      <c r="K94" s="7">
        <f t="shared" ca="1" si="25"/>
        <v>65.297864103472818</v>
      </c>
      <c r="L94" s="1">
        <f t="shared" ca="1" si="20"/>
        <v>93</v>
      </c>
      <c r="M94" s="1">
        <f t="shared" ca="1" si="26"/>
        <v>0</v>
      </c>
      <c r="N94" s="1">
        <f t="shared" ca="1" si="28"/>
        <v>1</v>
      </c>
      <c r="O94" s="1">
        <f t="shared" ca="1" si="27"/>
        <v>0</v>
      </c>
      <c r="P94">
        <v>21</v>
      </c>
      <c r="Q94">
        <v>126</v>
      </c>
      <c r="R94">
        <v>1031</v>
      </c>
      <c r="S94">
        <v>52</v>
      </c>
      <c r="T94">
        <v>69</v>
      </c>
    </row>
    <row r="95" spans="1:20">
      <c r="A95" s="1" t="s">
        <v>112</v>
      </c>
      <c r="B95" s="1" t="s">
        <v>116</v>
      </c>
      <c r="C95" s="1">
        <f t="shared" ca="1" si="21"/>
        <v>144</v>
      </c>
      <c r="D95" s="1">
        <f t="shared" ca="1" si="29"/>
        <v>13041</v>
      </c>
      <c r="E95" s="1">
        <f t="shared" ca="1" si="30"/>
        <v>166230</v>
      </c>
      <c r="F95" s="1">
        <f t="shared" ca="1" si="22"/>
        <v>31</v>
      </c>
      <c r="G95" s="6">
        <f t="shared" ca="1" si="19"/>
        <v>1.516206933087993</v>
      </c>
      <c r="H95" s="7">
        <f t="shared" ca="1" si="23"/>
        <v>19772</v>
      </c>
      <c r="J95" s="7">
        <f t="shared" ca="1" si="24"/>
        <v>90.030598020350169</v>
      </c>
      <c r="K95" s="7">
        <f t="shared" ca="1" si="25"/>
        <v>81.197019515891455</v>
      </c>
      <c r="L95" s="1">
        <f t="shared" ca="1" si="20"/>
        <v>95</v>
      </c>
      <c r="M95" s="1">
        <f t="shared" ca="1" si="26"/>
        <v>0</v>
      </c>
      <c r="N95" s="1">
        <f t="shared" ca="1" si="28"/>
        <v>0</v>
      </c>
      <c r="O95" s="1">
        <f t="shared" ca="1" si="27"/>
        <v>1</v>
      </c>
      <c r="P95">
        <v>16</v>
      </c>
      <c r="Q95">
        <v>80</v>
      </c>
      <c r="R95">
        <v>290</v>
      </c>
      <c r="S95">
        <v>81</v>
      </c>
      <c r="T95">
        <v>75</v>
      </c>
    </row>
  </sheetData>
  <mergeCells count="1">
    <mergeCell ref="M1:O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94"/>
  <sheetViews>
    <sheetView workbookViewId="0">
      <selection activeCell="A5" sqref="A5"/>
    </sheetView>
  </sheetViews>
  <sheetFormatPr defaultRowHeight="13.5"/>
  <cols>
    <col min="1" max="2" width="9" style="1"/>
    <col min="3" max="3" width="9" style="1" bestFit="1" customWidth="1"/>
    <col min="4" max="4" width="9" style="1"/>
    <col min="5" max="6" width="13" style="1" bestFit="1" customWidth="1"/>
    <col min="7" max="7" width="17.25" style="1" bestFit="1" customWidth="1"/>
    <col min="8" max="8" width="15.125" style="1" bestFit="1" customWidth="1"/>
    <col min="9" max="9" width="11" style="1" bestFit="1" customWidth="1"/>
    <col min="10" max="10" width="13" style="1" bestFit="1" customWidth="1"/>
    <col min="11" max="11" width="11" style="1" bestFit="1" customWidth="1"/>
    <col min="12" max="16384" width="9" style="1"/>
  </cols>
  <sheetData>
    <row r="1" spans="1:16" s="2" customFormat="1">
      <c r="A1" s="2" t="s">
        <v>126</v>
      </c>
      <c r="B1" s="2" t="s">
        <v>127</v>
      </c>
      <c r="C1" s="2" t="s">
        <v>141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  <c r="I1" s="2" t="s">
        <v>133</v>
      </c>
      <c r="J1" s="2" t="s">
        <v>134</v>
      </c>
      <c r="K1" s="2" t="s">
        <v>135</v>
      </c>
      <c r="L1" s="2" t="s">
        <v>136</v>
      </c>
      <c r="M1" s="2" t="s">
        <v>137</v>
      </c>
      <c r="N1" s="2" t="s">
        <v>138</v>
      </c>
      <c r="O1" s="2" t="s">
        <v>139</v>
      </c>
      <c r="P1" s="2" t="s">
        <v>140</v>
      </c>
    </row>
    <row r="2" spans="1:16">
      <c r="A2" s="1">
        <v>138</v>
      </c>
      <c r="B2" s="1">
        <v>19495</v>
      </c>
      <c r="C2" s="7">
        <v>101754</v>
      </c>
      <c r="D2" s="1">
        <v>38</v>
      </c>
      <c r="E2" s="1">
        <v>26472</v>
      </c>
      <c r="F2" s="7">
        <v>88.410826044696819</v>
      </c>
      <c r="G2" s="7">
        <v>62.78375644576542</v>
      </c>
      <c r="H2" s="1">
        <v>95</v>
      </c>
      <c r="I2" s="1">
        <v>0</v>
      </c>
      <c r="J2" s="1">
        <v>1</v>
      </c>
      <c r="K2" s="1">
        <v>0</v>
      </c>
      <c r="L2" s="1">
        <v>18</v>
      </c>
      <c r="M2" s="1">
        <v>54</v>
      </c>
      <c r="N2" s="1">
        <v>1805</v>
      </c>
      <c r="O2" s="1">
        <v>96</v>
      </c>
      <c r="P2" s="1">
        <v>95</v>
      </c>
    </row>
    <row r="3" spans="1:16">
      <c r="A3" s="1">
        <v>165</v>
      </c>
      <c r="B3" s="1">
        <v>12345</v>
      </c>
      <c r="C3" s="7">
        <v>56603</v>
      </c>
      <c r="D3" s="1">
        <v>32</v>
      </c>
      <c r="E3" s="1">
        <v>19275</v>
      </c>
      <c r="F3" s="7">
        <v>67.40230150377937</v>
      </c>
      <c r="G3" s="7">
        <v>43.847046625914395</v>
      </c>
      <c r="H3" s="1">
        <v>77</v>
      </c>
      <c r="I3" s="1">
        <v>1</v>
      </c>
      <c r="J3" s="1">
        <v>0</v>
      </c>
      <c r="K3" s="1">
        <v>0</v>
      </c>
      <c r="L3" s="1">
        <v>10</v>
      </c>
      <c r="M3" s="1">
        <v>30</v>
      </c>
      <c r="N3" s="1">
        <v>411</v>
      </c>
      <c r="O3" s="1">
        <v>60</v>
      </c>
      <c r="P3" s="1">
        <v>98</v>
      </c>
    </row>
    <row r="4" spans="1:16">
      <c r="A4" s="1">
        <v>172</v>
      </c>
      <c r="B4" s="1">
        <v>13740</v>
      </c>
      <c r="C4" s="7">
        <v>152541</v>
      </c>
      <c r="D4" s="1">
        <v>33</v>
      </c>
      <c r="E4" s="1">
        <v>24465</v>
      </c>
      <c r="F4" s="7">
        <v>96.022985096096335</v>
      </c>
      <c r="G4" s="7">
        <v>84.558847957036306</v>
      </c>
      <c r="H4" s="1">
        <v>87</v>
      </c>
      <c r="I4" s="1">
        <v>0</v>
      </c>
      <c r="J4" s="1">
        <v>0</v>
      </c>
      <c r="K4" s="1">
        <v>1</v>
      </c>
      <c r="L4" s="1">
        <v>14</v>
      </c>
      <c r="M4" s="1">
        <v>42</v>
      </c>
      <c r="N4" s="1">
        <v>654</v>
      </c>
      <c r="O4" s="1">
        <v>76</v>
      </c>
      <c r="P4" s="1">
        <v>110</v>
      </c>
    </row>
    <row r="5" spans="1:16">
      <c r="A5" s="1">
        <v>279</v>
      </c>
      <c r="B5" s="1">
        <v>25243</v>
      </c>
      <c r="C5" s="7">
        <v>51516.326530612248</v>
      </c>
      <c r="D5" s="1">
        <v>31</v>
      </c>
      <c r="E5" s="1">
        <v>36991</v>
      </c>
      <c r="F5" s="7">
        <v>71.320212558816564</v>
      </c>
      <c r="G5" s="7">
        <v>48.99634223586154</v>
      </c>
      <c r="H5" s="1">
        <v>82</v>
      </c>
      <c r="I5" s="1">
        <v>1</v>
      </c>
      <c r="J5" s="1">
        <v>0</v>
      </c>
      <c r="K5" s="1">
        <v>0</v>
      </c>
      <c r="L5" s="1">
        <v>10</v>
      </c>
      <c r="M5" s="1">
        <v>20</v>
      </c>
      <c r="N5" s="1">
        <v>7572</v>
      </c>
      <c r="O5" s="1">
        <v>75</v>
      </c>
      <c r="P5" s="1">
        <v>221</v>
      </c>
    </row>
    <row r="6" spans="1:16">
      <c r="A6" s="1">
        <v>242</v>
      </c>
      <c r="B6" s="1">
        <v>68988</v>
      </c>
      <c r="C6" s="7">
        <v>101155.42521994135</v>
      </c>
      <c r="D6" s="1">
        <v>37</v>
      </c>
      <c r="E6" s="1">
        <v>117637</v>
      </c>
      <c r="F6" s="7">
        <v>82.723342233410889</v>
      </c>
      <c r="G6" s="7">
        <v>66.21416948459688</v>
      </c>
      <c r="H6" s="1">
        <v>94</v>
      </c>
      <c r="I6" s="1">
        <v>0</v>
      </c>
      <c r="J6" s="1">
        <v>1</v>
      </c>
      <c r="K6" s="1">
        <v>0</v>
      </c>
      <c r="L6" s="1">
        <v>18</v>
      </c>
      <c r="M6" s="1">
        <v>36</v>
      </c>
      <c r="N6" s="1">
        <v>1916</v>
      </c>
      <c r="O6" s="1">
        <v>85</v>
      </c>
      <c r="P6" s="1">
        <v>194</v>
      </c>
    </row>
    <row r="7" spans="1:16">
      <c r="A7" s="1">
        <v>161</v>
      </c>
      <c r="B7" s="1">
        <v>23220</v>
      </c>
      <c r="C7" s="7">
        <v>143781</v>
      </c>
      <c r="D7" s="1">
        <v>35</v>
      </c>
      <c r="E7" s="1">
        <v>24917</v>
      </c>
      <c r="F7" s="7">
        <v>79.377616278601664</v>
      </c>
      <c r="G7" s="7">
        <v>67.026798543979936</v>
      </c>
      <c r="H7" s="1">
        <v>71</v>
      </c>
      <c r="I7" s="1">
        <v>0</v>
      </c>
      <c r="J7" s="1">
        <v>1</v>
      </c>
      <c r="K7" s="1">
        <v>0</v>
      </c>
      <c r="L7" s="1">
        <v>16</v>
      </c>
      <c r="M7" s="1">
        <v>64</v>
      </c>
      <c r="N7" s="1">
        <v>969</v>
      </c>
      <c r="O7" s="1">
        <v>156</v>
      </c>
      <c r="P7" s="1">
        <v>112</v>
      </c>
    </row>
    <row r="8" spans="1:16">
      <c r="A8" s="1">
        <v>183</v>
      </c>
      <c r="B8" s="1">
        <v>15006</v>
      </c>
      <c r="C8" s="7">
        <v>173095</v>
      </c>
      <c r="D8" s="1">
        <v>36</v>
      </c>
      <c r="E8" s="1">
        <v>18878</v>
      </c>
      <c r="F8" s="7">
        <v>97.739261436268976</v>
      </c>
      <c r="G8" s="7">
        <v>88.544461384303148</v>
      </c>
      <c r="H8" s="1">
        <v>99</v>
      </c>
      <c r="I8" s="1">
        <v>0</v>
      </c>
      <c r="J8" s="1">
        <v>0</v>
      </c>
      <c r="K8" s="1">
        <v>1</v>
      </c>
      <c r="L8" s="1">
        <v>14</v>
      </c>
      <c r="M8" s="1">
        <v>42</v>
      </c>
      <c r="N8" s="1">
        <v>1562</v>
      </c>
      <c r="O8" s="1">
        <v>81</v>
      </c>
      <c r="P8" s="1">
        <v>131</v>
      </c>
    </row>
    <row r="9" spans="1:16">
      <c r="A9" s="1">
        <v>230</v>
      </c>
      <c r="B9" s="1">
        <v>16059</v>
      </c>
      <c r="C9" s="7">
        <v>45882.857142857145</v>
      </c>
      <c r="D9" s="1">
        <v>37</v>
      </c>
      <c r="E9" s="1">
        <v>28089</v>
      </c>
      <c r="F9" s="7">
        <v>68.491767893873103</v>
      </c>
      <c r="G9" s="7">
        <v>36.602520361488104</v>
      </c>
      <c r="H9" s="1">
        <v>84</v>
      </c>
      <c r="I9" s="1">
        <v>1</v>
      </c>
      <c r="J9" s="1">
        <v>0</v>
      </c>
      <c r="K9" s="1">
        <v>0</v>
      </c>
      <c r="L9" s="1">
        <v>13</v>
      </c>
      <c r="M9" s="1">
        <v>39</v>
      </c>
      <c r="N9" s="1">
        <v>2882</v>
      </c>
      <c r="O9" s="1">
        <v>211</v>
      </c>
      <c r="P9" s="1">
        <v>164</v>
      </c>
    </row>
    <row r="10" spans="1:16">
      <c r="A10" s="1">
        <v>256</v>
      </c>
      <c r="B10" s="1">
        <v>11865</v>
      </c>
      <c r="C10" s="7">
        <v>19775</v>
      </c>
      <c r="D10" s="1">
        <v>34</v>
      </c>
      <c r="E10" s="1">
        <v>14473</v>
      </c>
      <c r="F10" s="7">
        <v>69.804928985456598</v>
      </c>
      <c r="G10" s="7">
        <v>36.308738061096378</v>
      </c>
      <c r="H10" s="1">
        <v>82</v>
      </c>
      <c r="I10" s="1">
        <v>1</v>
      </c>
      <c r="J10" s="1">
        <v>0</v>
      </c>
      <c r="K10" s="1">
        <v>0</v>
      </c>
      <c r="L10" s="1">
        <v>15</v>
      </c>
      <c r="M10" s="1">
        <v>45</v>
      </c>
      <c r="N10" s="1">
        <v>263</v>
      </c>
      <c r="O10" s="1">
        <v>72</v>
      </c>
      <c r="P10" s="1">
        <v>200</v>
      </c>
    </row>
    <row r="11" spans="1:16">
      <c r="A11" s="1">
        <v>160</v>
      </c>
      <c r="B11" s="1">
        <v>21877</v>
      </c>
      <c r="C11" s="7">
        <v>174317</v>
      </c>
      <c r="D11" s="1">
        <v>36</v>
      </c>
      <c r="E11" s="1">
        <v>30488</v>
      </c>
      <c r="F11" s="7">
        <v>94.91721596963535</v>
      </c>
      <c r="G11" s="7">
        <v>89.106360248593717</v>
      </c>
      <c r="H11" s="1">
        <v>71</v>
      </c>
      <c r="I11" s="1">
        <v>0</v>
      </c>
      <c r="J11" s="1">
        <v>0</v>
      </c>
      <c r="K11" s="1">
        <v>1</v>
      </c>
      <c r="L11" s="1">
        <v>14</v>
      </c>
      <c r="M11" s="1">
        <v>28</v>
      </c>
      <c r="N11" s="1">
        <v>5469</v>
      </c>
      <c r="O11" s="1">
        <v>60</v>
      </c>
      <c r="P11" s="1">
        <v>105</v>
      </c>
    </row>
    <row r="12" spans="1:16">
      <c r="A12" s="1">
        <v>132</v>
      </c>
      <c r="B12" s="1">
        <v>8186</v>
      </c>
      <c r="C12" s="7">
        <v>125199</v>
      </c>
      <c r="D12" s="1">
        <v>33</v>
      </c>
      <c r="E12" s="1">
        <v>10475</v>
      </c>
      <c r="F12" s="7">
        <v>82.774962286183495</v>
      </c>
      <c r="G12" s="7">
        <v>50.433366042227334</v>
      </c>
      <c r="H12" s="1">
        <v>92</v>
      </c>
      <c r="I12" s="1">
        <v>0</v>
      </c>
      <c r="J12" s="1">
        <v>1</v>
      </c>
      <c r="K12" s="1">
        <v>0</v>
      </c>
      <c r="L12" s="1">
        <v>11</v>
      </c>
      <c r="M12" s="1">
        <v>11</v>
      </c>
      <c r="N12" s="1">
        <v>1488</v>
      </c>
      <c r="O12" s="1">
        <v>101</v>
      </c>
      <c r="P12" s="1">
        <v>88</v>
      </c>
    </row>
    <row r="13" spans="1:16">
      <c r="A13" s="1">
        <v>245</v>
      </c>
      <c r="B13" s="1">
        <v>27900</v>
      </c>
      <c r="C13" s="7">
        <v>148376</v>
      </c>
      <c r="D13" s="1">
        <v>31</v>
      </c>
      <c r="E13" s="1">
        <v>31594</v>
      </c>
      <c r="F13" s="7">
        <v>76.380595390971138</v>
      </c>
      <c r="G13" s="7">
        <v>68.195587985699419</v>
      </c>
      <c r="H13" s="1">
        <v>97</v>
      </c>
      <c r="I13" s="1">
        <v>0</v>
      </c>
      <c r="J13" s="1">
        <v>1</v>
      </c>
      <c r="K13" s="1">
        <v>0</v>
      </c>
      <c r="L13" s="1">
        <v>7</v>
      </c>
      <c r="M13" s="1">
        <v>14</v>
      </c>
      <c r="N13" s="1">
        <v>12288</v>
      </c>
      <c r="O13" s="1">
        <v>396</v>
      </c>
      <c r="P13" s="1">
        <v>206</v>
      </c>
    </row>
    <row r="14" spans="1:16">
      <c r="A14" s="1">
        <v>177</v>
      </c>
      <c r="B14" s="1">
        <v>15943</v>
      </c>
      <c r="C14" s="7">
        <v>152895</v>
      </c>
      <c r="D14" s="1">
        <v>36</v>
      </c>
      <c r="E14" s="1">
        <v>17316</v>
      </c>
      <c r="F14" s="7">
        <v>85.843878296530676</v>
      </c>
      <c r="G14" s="7">
        <v>80.633629036574192</v>
      </c>
      <c r="H14" s="1">
        <v>60</v>
      </c>
      <c r="I14" s="1">
        <v>0</v>
      </c>
      <c r="J14" s="1">
        <v>0</v>
      </c>
      <c r="K14" s="1">
        <v>1</v>
      </c>
      <c r="L14" s="1">
        <v>15</v>
      </c>
      <c r="M14" s="1">
        <v>45</v>
      </c>
      <c r="N14" s="1">
        <v>1795</v>
      </c>
      <c r="O14" s="1">
        <v>77</v>
      </c>
      <c r="P14" s="1">
        <v>126</v>
      </c>
    </row>
    <row r="15" spans="1:16">
      <c r="A15" s="1">
        <v>136</v>
      </c>
      <c r="B15" s="1">
        <v>14664</v>
      </c>
      <c r="C15" s="7">
        <v>119109</v>
      </c>
      <c r="D15" s="1">
        <v>35</v>
      </c>
      <c r="E15" s="1">
        <v>19015</v>
      </c>
      <c r="F15" s="7">
        <v>83.983498303774482</v>
      </c>
      <c r="G15" s="7">
        <v>65.952013559191144</v>
      </c>
      <c r="H15" s="1">
        <v>93</v>
      </c>
      <c r="I15" s="1">
        <v>0</v>
      </c>
      <c r="J15" s="1">
        <v>1</v>
      </c>
      <c r="K15" s="1">
        <v>0</v>
      </c>
      <c r="L15" s="1">
        <v>20</v>
      </c>
      <c r="M15" s="1">
        <v>100</v>
      </c>
      <c r="N15" s="1">
        <v>588</v>
      </c>
      <c r="O15" s="1">
        <v>254</v>
      </c>
      <c r="P15" s="1">
        <v>96</v>
      </c>
    </row>
    <row r="16" spans="1:16">
      <c r="A16" s="1">
        <v>146</v>
      </c>
      <c r="B16" s="1">
        <v>21337</v>
      </c>
      <c r="C16" s="7">
        <v>108690</v>
      </c>
      <c r="D16" s="1">
        <v>38</v>
      </c>
      <c r="E16" s="1">
        <v>17217</v>
      </c>
      <c r="F16" s="7">
        <v>83.576322204341778</v>
      </c>
      <c r="G16" s="7">
        <v>63.591959522412367</v>
      </c>
      <c r="H16" s="1">
        <v>85</v>
      </c>
      <c r="I16" s="1">
        <v>0</v>
      </c>
      <c r="J16" s="1">
        <v>1</v>
      </c>
      <c r="K16" s="1">
        <v>0</v>
      </c>
      <c r="L16" s="1">
        <v>11</v>
      </c>
      <c r="M16" s="1">
        <v>55</v>
      </c>
      <c r="N16" s="1">
        <v>1633</v>
      </c>
      <c r="O16" s="1">
        <v>79</v>
      </c>
      <c r="P16" s="1">
        <v>100</v>
      </c>
    </row>
    <row r="17" spans="1:16">
      <c r="A17" s="1">
        <v>118</v>
      </c>
      <c r="B17" s="1">
        <v>17309</v>
      </c>
      <c r="C17" s="7">
        <v>129823</v>
      </c>
      <c r="D17" s="1">
        <v>34</v>
      </c>
      <c r="E17" s="1">
        <v>29812</v>
      </c>
      <c r="F17" s="7">
        <v>78.644398074817786</v>
      </c>
      <c r="G17" s="7">
        <v>66.312012224875943</v>
      </c>
      <c r="H17" s="1">
        <v>68</v>
      </c>
      <c r="I17" s="1">
        <v>0</v>
      </c>
      <c r="J17" s="1">
        <v>1</v>
      </c>
      <c r="K17" s="1">
        <v>0</v>
      </c>
      <c r="L17" s="1">
        <v>20</v>
      </c>
      <c r="M17" s="1">
        <v>40</v>
      </c>
      <c r="N17" s="1">
        <v>1750</v>
      </c>
      <c r="O17" s="1">
        <v>64</v>
      </c>
      <c r="P17" s="1">
        <v>72</v>
      </c>
    </row>
    <row r="18" spans="1:16">
      <c r="A18" s="1">
        <v>212</v>
      </c>
      <c r="B18" s="1">
        <v>20725</v>
      </c>
      <c r="C18" s="7">
        <v>74367</v>
      </c>
      <c r="D18" s="1">
        <v>36</v>
      </c>
      <c r="E18" s="1">
        <v>43096</v>
      </c>
      <c r="F18" s="7">
        <v>71.038006653527589</v>
      </c>
      <c r="G18" s="7">
        <v>33.927172980057648</v>
      </c>
      <c r="H18" s="1">
        <v>79</v>
      </c>
      <c r="I18" s="1">
        <v>1</v>
      </c>
      <c r="J18" s="1">
        <v>0</v>
      </c>
      <c r="K18" s="1">
        <v>0</v>
      </c>
      <c r="L18" s="1">
        <v>13</v>
      </c>
      <c r="M18" s="1">
        <v>13</v>
      </c>
      <c r="N18" s="1">
        <v>4091</v>
      </c>
      <c r="O18" s="1">
        <v>96</v>
      </c>
      <c r="P18" s="1">
        <v>149</v>
      </c>
    </row>
    <row r="19" spans="1:16">
      <c r="A19" s="1">
        <v>126</v>
      </c>
      <c r="B19" s="1">
        <v>16040</v>
      </c>
      <c r="C19" s="7">
        <v>133666.66666666669</v>
      </c>
      <c r="D19" s="1">
        <v>37</v>
      </c>
      <c r="E19" s="1">
        <v>20770</v>
      </c>
      <c r="F19" s="7">
        <v>75.405513947841101</v>
      </c>
      <c r="G19" s="7">
        <v>58.218259727579223</v>
      </c>
      <c r="H19" s="1">
        <v>61</v>
      </c>
      <c r="I19" s="1">
        <v>0</v>
      </c>
      <c r="J19" s="1">
        <v>1</v>
      </c>
      <c r="K19" s="1">
        <v>0</v>
      </c>
      <c r="L19" s="1">
        <v>14</v>
      </c>
      <c r="M19" s="1">
        <v>42</v>
      </c>
      <c r="N19" s="1">
        <v>2673</v>
      </c>
      <c r="O19" s="1">
        <v>94</v>
      </c>
      <c r="P19" s="1">
        <v>92</v>
      </c>
    </row>
    <row r="20" spans="1:16">
      <c r="A20" s="1">
        <v>169</v>
      </c>
      <c r="B20" s="1">
        <v>13036</v>
      </c>
      <c r="C20" s="7">
        <v>165847</v>
      </c>
      <c r="D20" s="1">
        <v>38</v>
      </c>
      <c r="E20" s="1">
        <v>20865</v>
      </c>
      <c r="F20" s="7">
        <v>90.652266208844523</v>
      </c>
      <c r="G20" s="7">
        <v>86.671818994863131</v>
      </c>
      <c r="H20" s="1">
        <v>89</v>
      </c>
      <c r="I20" s="1">
        <v>0</v>
      </c>
      <c r="J20" s="1">
        <v>0</v>
      </c>
      <c r="K20" s="1">
        <v>1</v>
      </c>
      <c r="L20" s="1">
        <v>16</v>
      </c>
      <c r="M20" s="1">
        <v>80</v>
      </c>
      <c r="N20" s="1">
        <v>1688</v>
      </c>
      <c r="O20" s="1">
        <v>73</v>
      </c>
      <c r="P20" s="1">
        <v>101</v>
      </c>
    </row>
    <row r="21" spans="1:16">
      <c r="A21" s="1">
        <v>110</v>
      </c>
      <c r="B21" s="1">
        <v>28142</v>
      </c>
      <c r="C21" s="7">
        <v>140561</v>
      </c>
      <c r="D21" s="1">
        <v>30</v>
      </c>
      <c r="E21" s="1">
        <v>26942</v>
      </c>
      <c r="F21" s="7">
        <v>86.468244010885542</v>
      </c>
      <c r="G21" s="7">
        <v>62.073180583949622</v>
      </c>
      <c r="H21" s="1">
        <v>67</v>
      </c>
      <c r="I21" s="1">
        <v>0</v>
      </c>
      <c r="J21" s="1">
        <v>1</v>
      </c>
      <c r="K21" s="1">
        <v>0</v>
      </c>
      <c r="L21" s="1">
        <v>20</v>
      </c>
      <c r="M21" s="1">
        <v>100</v>
      </c>
      <c r="N21" s="1">
        <v>907</v>
      </c>
      <c r="O21" s="1">
        <v>204</v>
      </c>
      <c r="P21" s="1">
        <v>71</v>
      </c>
    </row>
    <row r="22" spans="1:16">
      <c r="A22" s="1">
        <v>130</v>
      </c>
      <c r="B22" s="1">
        <v>24101</v>
      </c>
      <c r="C22" s="7">
        <v>141921</v>
      </c>
      <c r="D22" s="1">
        <v>32</v>
      </c>
      <c r="E22" s="1">
        <v>39704</v>
      </c>
      <c r="F22" s="7">
        <v>80.472531131200256</v>
      </c>
      <c r="G22" s="7">
        <v>52.55430003686277</v>
      </c>
      <c r="H22" s="1">
        <v>63</v>
      </c>
      <c r="I22" s="1">
        <v>0</v>
      </c>
      <c r="J22" s="1">
        <v>1</v>
      </c>
      <c r="K22" s="1">
        <v>0</v>
      </c>
      <c r="L22" s="1">
        <v>17</v>
      </c>
      <c r="M22" s="1">
        <v>51</v>
      </c>
      <c r="N22" s="1">
        <v>501</v>
      </c>
      <c r="O22" s="1">
        <v>81</v>
      </c>
      <c r="P22" s="1">
        <v>95</v>
      </c>
    </row>
    <row r="23" spans="1:16">
      <c r="A23" s="1">
        <v>203</v>
      </c>
      <c r="B23" s="1">
        <v>16404</v>
      </c>
      <c r="C23" s="7">
        <v>64272</v>
      </c>
      <c r="D23" s="1">
        <v>30</v>
      </c>
      <c r="E23" s="1">
        <v>34636</v>
      </c>
      <c r="F23" s="7">
        <v>67.457928832833133</v>
      </c>
      <c r="G23" s="7">
        <v>34.185082743781351</v>
      </c>
      <c r="H23" s="1">
        <v>95</v>
      </c>
      <c r="I23" s="1">
        <v>1</v>
      </c>
      <c r="J23" s="1">
        <v>0</v>
      </c>
      <c r="K23" s="1">
        <v>0</v>
      </c>
      <c r="L23" s="1">
        <v>15</v>
      </c>
      <c r="M23" s="1">
        <v>15</v>
      </c>
      <c r="N23" s="1">
        <v>12229</v>
      </c>
      <c r="O23" s="1">
        <v>104</v>
      </c>
      <c r="P23" s="1">
        <v>141</v>
      </c>
    </row>
    <row r="24" spans="1:16">
      <c r="A24" s="1">
        <v>137</v>
      </c>
      <c r="B24" s="1">
        <v>22754</v>
      </c>
      <c r="C24" s="7">
        <v>198251</v>
      </c>
      <c r="D24" s="1">
        <v>37</v>
      </c>
      <c r="E24" s="1">
        <v>26985</v>
      </c>
      <c r="F24" s="7">
        <v>92.713816653311767</v>
      </c>
      <c r="G24" s="7">
        <v>83.000206988786147</v>
      </c>
      <c r="H24" s="1">
        <v>76</v>
      </c>
      <c r="I24" s="1">
        <v>0</v>
      </c>
      <c r="J24" s="1">
        <v>0</v>
      </c>
      <c r="K24" s="1">
        <v>1</v>
      </c>
      <c r="L24" s="1">
        <v>20</v>
      </c>
      <c r="M24" s="1">
        <v>40</v>
      </c>
      <c r="N24" s="1">
        <v>1022</v>
      </c>
      <c r="O24" s="1">
        <v>140</v>
      </c>
      <c r="P24" s="1">
        <v>80</v>
      </c>
    </row>
    <row r="25" spans="1:16">
      <c r="A25" s="1">
        <v>260</v>
      </c>
      <c r="B25" s="1">
        <v>22210</v>
      </c>
      <c r="C25" s="7">
        <v>54638</v>
      </c>
      <c r="D25" s="1">
        <v>33</v>
      </c>
      <c r="E25" s="1">
        <v>36199</v>
      </c>
      <c r="F25" s="7">
        <v>63.485112413881673</v>
      </c>
      <c r="G25" s="7">
        <v>42.860837194343318</v>
      </c>
      <c r="H25" s="1">
        <v>62</v>
      </c>
      <c r="I25" s="1">
        <v>1</v>
      </c>
      <c r="J25" s="1">
        <v>0</v>
      </c>
      <c r="K25" s="1">
        <v>0</v>
      </c>
      <c r="L25" s="1">
        <v>10</v>
      </c>
      <c r="M25" s="1">
        <v>20</v>
      </c>
      <c r="N25" s="1">
        <v>4504</v>
      </c>
      <c r="O25" s="1">
        <v>100</v>
      </c>
      <c r="P25" s="1">
        <v>207</v>
      </c>
    </row>
    <row r="26" spans="1:16">
      <c r="A26" s="1">
        <v>186</v>
      </c>
      <c r="B26" s="1">
        <v>10735</v>
      </c>
      <c r="C26" s="7">
        <v>156820</v>
      </c>
      <c r="D26" s="1">
        <v>35</v>
      </c>
      <c r="E26" s="1">
        <v>25450</v>
      </c>
      <c r="F26" s="7">
        <v>97.020400129281654</v>
      </c>
      <c r="G26" s="7">
        <v>82.175859591447107</v>
      </c>
      <c r="H26" s="1">
        <v>64</v>
      </c>
      <c r="I26" s="1">
        <v>0</v>
      </c>
      <c r="J26" s="1">
        <v>0</v>
      </c>
      <c r="K26" s="1">
        <v>1</v>
      </c>
      <c r="L26" s="1">
        <v>15</v>
      </c>
      <c r="M26" s="1">
        <v>45</v>
      </c>
      <c r="N26" s="1">
        <v>1772</v>
      </c>
      <c r="O26" s="1">
        <v>180</v>
      </c>
      <c r="P26" s="1">
        <v>117</v>
      </c>
    </row>
    <row r="27" spans="1:16">
      <c r="A27" s="1">
        <v>195</v>
      </c>
      <c r="B27" s="1">
        <v>28047</v>
      </c>
      <c r="C27" s="7">
        <v>71419</v>
      </c>
      <c r="D27" s="1">
        <v>35</v>
      </c>
      <c r="E27" s="1">
        <v>32810</v>
      </c>
      <c r="F27" s="7">
        <v>61.872051543025769</v>
      </c>
      <c r="G27" s="7">
        <v>47.588917884325078</v>
      </c>
      <c r="H27" s="1">
        <v>86</v>
      </c>
      <c r="I27" s="1">
        <v>1</v>
      </c>
      <c r="J27" s="1">
        <v>0</v>
      </c>
      <c r="K27" s="1">
        <v>0</v>
      </c>
      <c r="L27" s="1">
        <v>10</v>
      </c>
      <c r="M27" s="1">
        <v>20</v>
      </c>
      <c r="N27" s="1">
        <v>4526</v>
      </c>
      <c r="O27" s="1">
        <v>67</v>
      </c>
      <c r="P27" s="1">
        <v>139</v>
      </c>
    </row>
    <row r="28" spans="1:16">
      <c r="A28" s="1">
        <v>205</v>
      </c>
      <c r="B28" s="1">
        <v>16090</v>
      </c>
      <c r="C28" s="7">
        <v>136222</v>
      </c>
      <c r="D28" s="1">
        <v>31</v>
      </c>
      <c r="E28" s="1">
        <v>18969</v>
      </c>
      <c r="F28" s="7">
        <v>81.180629011642679</v>
      </c>
      <c r="G28" s="7">
        <v>69.520498127196703</v>
      </c>
      <c r="H28" s="1">
        <v>77</v>
      </c>
      <c r="I28" s="1">
        <v>0</v>
      </c>
      <c r="J28" s="1">
        <v>1</v>
      </c>
      <c r="K28" s="1">
        <v>0</v>
      </c>
      <c r="L28" s="1">
        <v>9</v>
      </c>
      <c r="M28" s="1">
        <v>18</v>
      </c>
      <c r="N28" s="1">
        <v>3722</v>
      </c>
      <c r="O28" s="1">
        <v>53</v>
      </c>
      <c r="P28" s="1">
        <v>167</v>
      </c>
    </row>
    <row r="29" spans="1:16">
      <c r="A29" s="1">
        <v>216</v>
      </c>
      <c r="B29" s="1">
        <v>19669</v>
      </c>
      <c r="C29" s="7">
        <v>113439</v>
      </c>
      <c r="D29" s="1">
        <v>30</v>
      </c>
      <c r="E29" s="1">
        <v>49031</v>
      </c>
      <c r="F29" s="7">
        <v>83.126586725984595</v>
      </c>
      <c r="G29" s="7">
        <v>67.687101694380374</v>
      </c>
      <c r="H29" s="1">
        <v>90</v>
      </c>
      <c r="I29" s="1">
        <v>0</v>
      </c>
      <c r="J29" s="1">
        <v>1</v>
      </c>
      <c r="K29" s="1">
        <v>0</v>
      </c>
      <c r="L29" s="1">
        <v>9</v>
      </c>
      <c r="M29" s="1">
        <v>27</v>
      </c>
      <c r="N29" s="1">
        <v>5779</v>
      </c>
      <c r="O29" s="1">
        <v>77</v>
      </c>
      <c r="P29" s="1">
        <v>171</v>
      </c>
    </row>
    <row r="30" spans="1:16">
      <c r="A30" s="1">
        <v>200</v>
      </c>
      <c r="B30" s="1">
        <v>15389</v>
      </c>
      <c r="C30" s="7">
        <v>186646</v>
      </c>
      <c r="D30" s="1">
        <v>30</v>
      </c>
      <c r="E30" s="1">
        <v>43317</v>
      </c>
      <c r="F30" s="7">
        <v>95.445047764962524</v>
      </c>
      <c r="G30" s="7">
        <v>82.434402454918384</v>
      </c>
      <c r="H30" s="1">
        <v>62</v>
      </c>
      <c r="I30" s="1">
        <v>0</v>
      </c>
      <c r="J30" s="1">
        <v>0</v>
      </c>
      <c r="K30" s="1">
        <v>1</v>
      </c>
      <c r="L30" s="1">
        <v>12</v>
      </c>
      <c r="M30" s="1">
        <v>36</v>
      </c>
      <c r="N30" s="1">
        <v>6495</v>
      </c>
      <c r="O30" s="1">
        <v>65</v>
      </c>
      <c r="P30" s="1">
        <v>134</v>
      </c>
    </row>
    <row r="31" spans="1:16">
      <c r="A31" s="1">
        <v>176</v>
      </c>
      <c r="B31" s="1">
        <v>21678</v>
      </c>
      <c r="C31" s="7">
        <v>87422</v>
      </c>
      <c r="D31" s="1">
        <v>32</v>
      </c>
      <c r="E31" s="1">
        <v>31439</v>
      </c>
      <c r="F31" s="7">
        <v>67.327339983515515</v>
      </c>
      <c r="G31" s="7">
        <v>41.665981954165986</v>
      </c>
      <c r="H31" s="1">
        <v>67</v>
      </c>
      <c r="I31" s="1">
        <v>1</v>
      </c>
      <c r="J31" s="1">
        <v>0</v>
      </c>
      <c r="K31" s="1">
        <v>0</v>
      </c>
      <c r="L31" s="1">
        <v>16</v>
      </c>
      <c r="M31" s="1">
        <v>64</v>
      </c>
      <c r="N31" s="1">
        <v>2822</v>
      </c>
      <c r="O31" s="1">
        <v>92</v>
      </c>
      <c r="P31" s="1">
        <v>110</v>
      </c>
    </row>
    <row r="32" spans="1:16">
      <c r="A32" s="1">
        <v>182</v>
      </c>
      <c r="B32" s="1">
        <v>12841</v>
      </c>
      <c r="C32" s="7">
        <v>121575</v>
      </c>
      <c r="D32" s="1">
        <v>35</v>
      </c>
      <c r="E32" s="1">
        <v>28862</v>
      </c>
      <c r="F32" s="7">
        <v>80.350592595652614</v>
      </c>
      <c r="G32" s="7">
        <v>53.158363471061101</v>
      </c>
      <c r="H32" s="1">
        <v>84</v>
      </c>
      <c r="I32" s="1">
        <v>0</v>
      </c>
      <c r="J32" s="1">
        <v>1</v>
      </c>
      <c r="K32" s="1">
        <v>0</v>
      </c>
      <c r="L32" s="1">
        <v>8</v>
      </c>
      <c r="M32" s="1">
        <v>8</v>
      </c>
      <c r="N32" s="1">
        <v>8076</v>
      </c>
      <c r="O32" s="1">
        <v>68</v>
      </c>
      <c r="P32" s="1">
        <v>149</v>
      </c>
    </row>
    <row r="33" spans="1:16">
      <c r="A33" s="1">
        <v>231</v>
      </c>
      <c r="B33" s="1">
        <v>11394</v>
      </c>
      <c r="C33" s="7">
        <v>93853</v>
      </c>
      <c r="D33" s="1">
        <v>34</v>
      </c>
      <c r="E33" s="1">
        <v>25512</v>
      </c>
      <c r="F33" s="7">
        <v>63.937220582817268</v>
      </c>
      <c r="G33" s="7">
        <v>34.885483690251014</v>
      </c>
      <c r="H33" s="1">
        <v>68</v>
      </c>
      <c r="I33" s="1">
        <v>1</v>
      </c>
      <c r="J33" s="1">
        <v>0</v>
      </c>
      <c r="K33" s="1">
        <v>0</v>
      </c>
      <c r="L33" s="1">
        <v>10</v>
      </c>
      <c r="M33" s="1">
        <v>20</v>
      </c>
      <c r="N33" s="1">
        <v>2229</v>
      </c>
      <c r="O33" s="1">
        <v>377</v>
      </c>
      <c r="P33" s="1">
        <v>169</v>
      </c>
    </row>
    <row r="34" spans="1:16">
      <c r="A34" s="1">
        <v>160</v>
      </c>
      <c r="B34" s="1">
        <v>12171</v>
      </c>
      <c r="C34" s="7">
        <v>88831</v>
      </c>
      <c r="D34" s="1">
        <v>36</v>
      </c>
      <c r="E34" s="1">
        <v>37699</v>
      </c>
      <c r="F34" s="7">
        <v>69.214194746245141</v>
      </c>
      <c r="G34" s="7">
        <v>48.024006886764738</v>
      </c>
      <c r="H34" s="1">
        <v>72</v>
      </c>
      <c r="I34" s="1">
        <v>1</v>
      </c>
      <c r="J34" s="1">
        <v>0</v>
      </c>
      <c r="K34" s="1">
        <v>0</v>
      </c>
      <c r="L34" s="1">
        <v>16</v>
      </c>
      <c r="M34" s="1">
        <v>64</v>
      </c>
      <c r="N34" s="1">
        <v>1655</v>
      </c>
      <c r="O34" s="1">
        <v>102</v>
      </c>
      <c r="P34" s="1">
        <v>104</v>
      </c>
    </row>
    <row r="35" spans="1:16">
      <c r="A35" s="1">
        <v>126</v>
      </c>
      <c r="B35" s="1">
        <v>12726</v>
      </c>
      <c r="C35" s="7">
        <v>61246</v>
      </c>
      <c r="D35" s="1">
        <v>37</v>
      </c>
      <c r="E35" s="1">
        <v>17326</v>
      </c>
      <c r="F35" s="7">
        <v>69.167268882477401</v>
      </c>
      <c r="G35" s="7">
        <v>40.858522140028199</v>
      </c>
      <c r="H35" s="1">
        <v>84</v>
      </c>
      <c r="I35" s="1">
        <v>1</v>
      </c>
      <c r="J35" s="1">
        <v>0</v>
      </c>
      <c r="K35" s="1">
        <v>0</v>
      </c>
      <c r="L35" s="1">
        <v>23</v>
      </c>
      <c r="M35" s="1">
        <v>46</v>
      </c>
      <c r="N35" s="1">
        <v>1957</v>
      </c>
      <c r="O35" s="1">
        <v>60</v>
      </c>
      <c r="P35" s="1">
        <v>61</v>
      </c>
    </row>
    <row r="36" spans="1:16">
      <c r="A36" s="1">
        <v>136</v>
      </c>
      <c r="B36" s="1">
        <v>18769</v>
      </c>
      <c r="C36" s="7">
        <v>90206</v>
      </c>
      <c r="D36" s="1">
        <v>32</v>
      </c>
      <c r="E36" s="1">
        <v>21400</v>
      </c>
      <c r="F36" s="7">
        <v>69.505947006045517</v>
      </c>
      <c r="G36" s="7">
        <v>42.971570173337049</v>
      </c>
      <c r="H36" s="1">
        <v>83</v>
      </c>
      <c r="I36" s="1">
        <v>1</v>
      </c>
      <c r="J36" s="1">
        <v>0</v>
      </c>
      <c r="K36" s="1">
        <v>0</v>
      </c>
      <c r="L36" s="1">
        <v>20</v>
      </c>
      <c r="M36" s="1">
        <v>80</v>
      </c>
      <c r="N36" s="1">
        <v>1237</v>
      </c>
      <c r="O36" s="1">
        <v>74</v>
      </c>
      <c r="P36" s="1">
        <v>79</v>
      </c>
    </row>
    <row r="37" spans="1:16">
      <c r="A37" s="1">
        <v>130</v>
      </c>
      <c r="B37" s="1">
        <v>20731</v>
      </c>
      <c r="C37" s="7">
        <v>59030</v>
      </c>
      <c r="D37" s="1">
        <v>36</v>
      </c>
      <c r="E37" s="1">
        <v>20447</v>
      </c>
      <c r="F37" s="7">
        <v>73.733451783868688</v>
      </c>
      <c r="G37" s="7">
        <v>36.989193359245384</v>
      </c>
      <c r="H37" s="1">
        <v>81</v>
      </c>
      <c r="I37" s="1">
        <v>1</v>
      </c>
      <c r="J37" s="1">
        <v>0</v>
      </c>
      <c r="K37" s="1">
        <v>0</v>
      </c>
      <c r="L37" s="1">
        <v>18</v>
      </c>
      <c r="M37" s="1">
        <v>72</v>
      </c>
      <c r="N37" s="1">
        <v>523</v>
      </c>
      <c r="O37" s="1">
        <v>79</v>
      </c>
      <c r="P37" s="1">
        <v>72</v>
      </c>
    </row>
    <row r="38" spans="1:16">
      <c r="A38" s="1">
        <v>123</v>
      </c>
      <c r="B38" s="1">
        <v>13300</v>
      </c>
      <c r="C38" s="7">
        <v>172401</v>
      </c>
      <c r="D38" s="1">
        <v>38</v>
      </c>
      <c r="E38" s="1">
        <v>28564</v>
      </c>
      <c r="F38" s="7">
        <v>94.994240390668622</v>
      </c>
      <c r="G38" s="7">
        <v>87.309985024864332</v>
      </c>
      <c r="H38" s="1">
        <v>93</v>
      </c>
      <c r="I38" s="1">
        <v>0</v>
      </c>
      <c r="J38" s="1">
        <v>0</v>
      </c>
      <c r="K38" s="1">
        <v>1</v>
      </c>
      <c r="L38" s="1">
        <v>25</v>
      </c>
      <c r="M38" s="1">
        <v>75</v>
      </c>
      <c r="N38" s="1">
        <v>1393</v>
      </c>
      <c r="O38" s="1">
        <v>62</v>
      </c>
      <c r="P38" s="1">
        <v>54</v>
      </c>
    </row>
    <row r="39" spans="1:16">
      <c r="A39" s="1">
        <v>99</v>
      </c>
      <c r="B39" s="1">
        <v>12723</v>
      </c>
      <c r="C39" s="7">
        <v>129231</v>
      </c>
      <c r="D39" s="1">
        <v>30</v>
      </c>
      <c r="E39" s="1">
        <v>39525</v>
      </c>
      <c r="F39" s="7">
        <v>86.442261275282192</v>
      </c>
      <c r="G39" s="7">
        <v>63.626858052115331</v>
      </c>
      <c r="H39" s="1">
        <v>69</v>
      </c>
      <c r="I39" s="1">
        <v>0</v>
      </c>
      <c r="J39" s="1">
        <v>1</v>
      </c>
      <c r="K39" s="1">
        <v>0</v>
      </c>
      <c r="L39" s="1">
        <v>21</v>
      </c>
      <c r="M39" s="1">
        <v>63</v>
      </c>
      <c r="N39" s="1">
        <v>1364</v>
      </c>
      <c r="O39" s="1">
        <v>94</v>
      </c>
      <c r="P39" s="1">
        <v>64</v>
      </c>
    </row>
    <row r="40" spans="1:16">
      <c r="A40" s="1">
        <v>165</v>
      </c>
      <c r="B40" s="1">
        <v>25688</v>
      </c>
      <c r="C40" s="7">
        <v>92092</v>
      </c>
      <c r="D40" s="1">
        <v>33</v>
      </c>
      <c r="E40" s="1">
        <v>26461</v>
      </c>
      <c r="F40" s="7">
        <v>73.352492570079193</v>
      </c>
      <c r="G40" s="7">
        <v>41.206540938492239</v>
      </c>
      <c r="H40" s="1">
        <v>81</v>
      </c>
      <c r="I40" s="1">
        <v>1</v>
      </c>
      <c r="J40" s="1">
        <v>0</v>
      </c>
      <c r="K40" s="1">
        <v>0</v>
      </c>
      <c r="L40" s="1">
        <v>17</v>
      </c>
      <c r="M40" s="1">
        <v>68</v>
      </c>
      <c r="N40" s="1">
        <v>1685</v>
      </c>
      <c r="O40" s="1">
        <v>95</v>
      </c>
      <c r="P40" s="1">
        <v>97</v>
      </c>
    </row>
    <row r="41" spans="1:16">
      <c r="A41" s="1">
        <v>230</v>
      </c>
      <c r="B41" s="1">
        <v>24110</v>
      </c>
      <c r="C41" s="7">
        <v>166746</v>
      </c>
      <c r="D41" s="1">
        <v>37</v>
      </c>
      <c r="E41" s="1">
        <v>38338</v>
      </c>
      <c r="F41" s="7">
        <v>96.115779496810703</v>
      </c>
      <c r="G41" s="7">
        <v>83.132935258162149</v>
      </c>
      <c r="H41" s="1">
        <v>95</v>
      </c>
      <c r="I41" s="1">
        <v>0</v>
      </c>
      <c r="J41" s="1">
        <v>0</v>
      </c>
      <c r="K41" s="1">
        <v>1</v>
      </c>
      <c r="L41" s="1">
        <v>10</v>
      </c>
      <c r="M41" s="1">
        <v>20</v>
      </c>
      <c r="N41" s="1">
        <v>5773</v>
      </c>
      <c r="O41" s="1">
        <v>105</v>
      </c>
      <c r="P41" s="1">
        <v>166</v>
      </c>
    </row>
    <row r="42" spans="1:16">
      <c r="A42" s="1">
        <v>198</v>
      </c>
      <c r="B42" s="1">
        <v>11885</v>
      </c>
      <c r="C42" s="7">
        <v>74154</v>
      </c>
      <c r="D42" s="1">
        <v>30</v>
      </c>
      <c r="E42" s="1">
        <v>23458</v>
      </c>
      <c r="F42" s="7">
        <v>71.376388728991941</v>
      </c>
      <c r="G42" s="7">
        <v>45.983779518295933</v>
      </c>
      <c r="H42" s="1">
        <v>67</v>
      </c>
      <c r="I42" s="1">
        <v>1</v>
      </c>
      <c r="J42" s="1">
        <v>0</v>
      </c>
      <c r="K42" s="1">
        <v>0</v>
      </c>
      <c r="L42" s="1">
        <v>10</v>
      </c>
      <c r="M42" s="1">
        <v>20</v>
      </c>
      <c r="N42" s="1">
        <v>4095</v>
      </c>
      <c r="O42" s="1">
        <v>84</v>
      </c>
      <c r="P42" s="1">
        <v>130</v>
      </c>
    </row>
    <row r="43" spans="1:16">
      <c r="A43" s="1">
        <v>139</v>
      </c>
      <c r="B43" s="1">
        <v>27429</v>
      </c>
      <c r="C43" s="7">
        <v>63983</v>
      </c>
      <c r="D43" s="1">
        <v>30</v>
      </c>
      <c r="E43" s="1">
        <v>50000</v>
      </c>
      <c r="F43" s="7">
        <v>73.73658257296637</v>
      </c>
      <c r="G43" s="7">
        <v>39.053781254216403</v>
      </c>
      <c r="H43" s="1">
        <v>63</v>
      </c>
      <c r="I43" s="1">
        <v>1</v>
      </c>
      <c r="J43" s="1">
        <v>0</v>
      </c>
      <c r="K43" s="1">
        <v>0</v>
      </c>
      <c r="L43" s="1">
        <v>20</v>
      </c>
      <c r="M43" s="1">
        <v>40</v>
      </c>
      <c r="N43" s="1">
        <v>3142</v>
      </c>
      <c r="O43" s="1">
        <v>68</v>
      </c>
      <c r="P43" s="1">
        <v>86</v>
      </c>
    </row>
    <row r="44" spans="1:16">
      <c r="A44" s="1">
        <v>98</v>
      </c>
      <c r="B44" s="1">
        <v>18574</v>
      </c>
      <c r="C44" s="7">
        <v>136600</v>
      </c>
      <c r="D44" s="1">
        <v>31</v>
      </c>
      <c r="E44" s="1">
        <v>18648</v>
      </c>
      <c r="F44" s="7">
        <v>82.307690886297777</v>
      </c>
      <c r="G44" s="7">
        <v>54.168714113670411</v>
      </c>
      <c r="H44" s="1">
        <v>99</v>
      </c>
      <c r="I44" s="1">
        <v>0</v>
      </c>
      <c r="J44" s="1">
        <v>1</v>
      </c>
      <c r="K44" s="1">
        <v>0</v>
      </c>
      <c r="L44" s="1">
        <v>21</v>
      </c>
      <c r="M44" s="1">
        <v>147</v>
      </c>
      <c r="N44" s="1">
        <v>236</v>
      </c>
      <c r="O44" s="1">
        <v>56</v>
      </c>
      <c r="P44" s="1">
        <v>53</v>
      </c>
    </row>
    <row r="45" spans="1:16">
      <c r="A45" s="1">
        <v>155</v>
      </c>
      <c r="B45" s="1">
        <v>28320</v>
      </c>
      <c r="C45" s="7">
        <v>163825</v>
      </c>
      <c r="D45" s="1">
        <v>33</v>
      </c>
      <c r="E45" s="1">
        <v>17458</v>
      </c>
      <c r="F45" s="7">
        <v>97.46088849082355</v>
      </c>
      <c r="G45" s="7">
        <v>84.41326990693203</v>
      </c>
      <c r="H45" s="1">
        <v>98</v>
      </c>
      <c r="I45" s="1">
        <v>0</v>
      </c>
      <c r="J45" s="1">
        <v>0</v>
      </c>
      <c r="K45" s="1">
        <v>1</v>
      </c>
      <c r="L45" s="1">
        <v>15</v>
      </c>
      <c r="M45" s="1">
        <v>45</v>
      </c>
      <c r="N45" s="1">
        <v>1600</v>
      </c>
      <c r="O45" s="1">
        <v>60</v>
      </c>
      <c r="P45" s="1">
        <v>103</v>
      </c>
    </row>
    <row r="46" spans="1:16">
      <c r="A46" s="1">
        <v>156</v>
      </c>
      <c r="B46" s="1">
        <v>25723</v>
      </c>
      <c r="C46" s="7">
        <v>50554</v>
      </c>
      <c r="D46" s="1">
        <v>37</v>
      </c>
      <c r="E46" s="1">
        <v>25381</v>
      </c>
      <c r="F46" s="7">
        <v>69.637087479024146</v>
      </c>
      <c r="G46" s="7">
        <v>42.152517523131237</v>
      </c>
      <c r="H46" s="1">
        <v>65</v>
      </c>
      <c r="I46" s="1">
        <v>1</v>
      </c>
      <c r="J46" s="1">
        <v>0</v>
      </c>
      <c r="K46" s="1">
        <v>0</v>
      </c>
      <c r="L46" s="1">
        <v>16</v>
      </c>
      <c r="M46" s="1">
        <v>48</v>
      </c>
      <c r="N46" s="1">
        <v>2179</v>
      </c>
      <c r="O46" s="1">
        <v>373</v>
      </c>
      <c r="P46" s="1">
        <v>92</v>
      </c>
    </row>
    <row r="47" spans="1:16">
      <c r="A47" s="1">
        <v>158</v>
      </c>
      <c r="B47" s="1">
        <v>19716</v>
      </c>
      <c r="C47" s="7">
        <v>133776</v>
      </c>
      <c r="D47" s="1">
        <v>37</v>
      </c>
      <c r="E47" s="1">
        <v>36304</v>
      </c>
      <c r="F47" s="7">
        <v>77.750538857474993</v>
      </c>
      <c r="G47" s="7">
        <v>68.949178287860818</v>
      </c>
      <c r="H47" s="1">
        <v>95</v>
      </c>
      <c r="I47" s="1">
        <v>0</v>
      </c>
      <c r="J47" s="1">
        <v>1</v>
      </c>
      <c r="K47" s="1">
        <v>0</v>
      </c>
      <c r="L47" s="1">
        <v>10</v>
      </c>
      <c r="M47" s="1">
        <v>30</v>
      </c>
      <c r="N47" s="1">
        <v>1503</v>
      </c>
      <c r="O47" s="1">
        <v>80</v>
      </c>
      <c r="P47" s="1">
        <v>113</v>
      </c>
    </row>
    <row r="48" spans="1:16">
      <c r="A48" s="1">
        <v>155</v>
      </c>
      <c r="B48" s="1">
        <v>20916</v>
      </c>
      <c r="C48" s="7">
        <v>58173</v>
      </c>
      <c r="D48" s="1">
        <v>33</v>
      </c>
      <c r="E48" s="1">
        <v>49915</v>
      </c>
      <c r="F48" s="7">
        <v>67.576155326317632</v>
      </c>
      <c r="G48" s="7">
        <v>41.04279604918856</v>
      </c>
      <c r="H48" s="1">
        <v>71</v>
      </c>
      <c r="I48" s="1">
        <v>1</v>
      </c>
      <c r="J48" s="1">
        <v>0</v>
      </c>
      <c r="K48" s="1">
        <v>0</v>
      </c>
      <c r="L48" s="1">
        <v>20</v>
      </c>
      <c r="M48" s="1">
        <v>80</v>
      </c>
      <c r="N48" s="1">
        <v>642</v>
      </c>
      <c r="O48" s="1">
        <v>257</v>
      </c>
      <c r="P48" s="1">
        <v>88</v>
      </c>
    </row>
    <row r="49" spans="1:16">
      <c r="A49" s="1">
        <v>154</v>
      </c>
      <c r="B49" s="1">
        <v>29166</v>
      </c>
      <c r="C49" s="7">
        <v>76792</v>
      </c>
      <c r="D49" s="1">
        <v>31</v>
      </c>
      <c r="E49" s="1">
        <v>40237</v>
      </c>
      <c r="F49" s="7">
        <v>62.084702185342501</v>
      </c>
      <c r="G49" s="7">
        <v>42.378606971038423</v>
      </c>
      <c r="H49" s="1">
        <v>100</v>
      </c>
      <c r="I49" s="1">
        <v>1</v>
      </c>
      <c r="J49" s="1">
        <v>0</v>
      </c>
      <c r="K49" s="1">
        <v>0</v>
      </c>
      <c r="L49" s="1">
        <v>14</v>
      </c>
      <c r="M49" s="1">
        <v>42</v>
      </c>
      <c r="N49" s="1">
        <v>1701</v>
      </c>
      <c r="O49" s="1">
        <v>59</v>
      </c>
      <c r="P49" s="1">
        <v>100</v>
      </c>
    </row>
    <row r="50" spans="1:16">
      <c r="A50" s="1">
        <v>137</v>
      </c>
      <c r="B50" s="1">
        <v>16919</v>
      </c>
      <c r="C50" s="7">
        <v>151384</v>
      </c>
      <c r="D50" s="1">
        <v>35</v>
      </c>
      <c r="E50" s="1">
        <v>23506</v>
      </c>
      <c r="F50" s="7">
        <v>91.563974480888035</v>
      </c>
      <c r="G50" s="7">
        <v>83.929542928256041</v>
      </c>
      <c r="H50" s="1">
        <v>92</v>
      </c>
      <c r="I50" s="1">
        <v>0</v>
      </c>
      <c r="J50" s="1">
        <v>0</v>
      </c>
      <c r="K50" s="1">
        <v>1</v>
      </c>
      <c r="L50" s="1">
        <v>25</v>
      </c>
      <c r="M50" s="1">
        <v>175</v>
      </c>
      <c r="N50" s="1">
        <v>488</v>
      </c>
      <c r="O50" s="1">
        <v>120</v>
      </c>
      <c r="P50" s="1">
        <v>82</v>
      </c>
    </row>
    <row r="51" spans="1:16">
      <c r="A51" s="1">
        <v>99</v>
      </c>
      <c r="B51" s="1">
        <v>27782</v>
      </c>
      <c r="C51" s="7">
        <v>143606</v>
      </c>
      <c r="D51" s="1">
        <v>38</v>
      </c>
      <c r="E51" s="1">
        <v>22816</v>
      </c>
      <c r="F51" s="7">
        <v>79.867965928652808</v>
      </c>
      <c r="G51" s="7">
        <v>53.806941885693085</v>
      </c>
      <c r="H51" s="1">
        <v>75</v>
      </c>
      <c r="I51" s="1">
        <v>0</v>
      </c>
      <c r="J51" s="1">
        <v>1</v>
      </c>
      <c r="K51" s="1">
        <v>0</v>
      </c>
      <c r="L51" s="1">
        <v>15</v>
      </c>
      <c r="M51" s="1">
        <v>30</v>
      </c>
      <c r="N51" s="1">
        <v>2944</v>
      </c>
      <c r="O51" s="1">
        <v>78</v>
      </c>
      <c r="P51" s="1">
        <v>68</v>
      </c>
    </row>
    <row r="52" spans="1:16">
      <c r="A52" s="1">
        <v>146</v>
      </c>
      <c r="B52" s="1">
        <v>20099</v>
      </c>
      <c r="C52" s="7">
        <v>70932</v>
      </c>
      <c r="D52" s="1">
        <v>33</v>
      </c>
      <c r="E52" s="1">
        <v>29605</v>
      </c>
      <c r="F52" s="7">
        <v>60.913479607683072</v>
      </c>
      <c r="G52" s="7">
        <v>43.756544426145524</v>
      </c>
      <c r="H52" s="1">
        <v>77</v>
      </c>
      <c r="I52" s="1">
        <v>1</v>
      </c>
      <c r="J52" s="1">
        <v>0</v>
      </c>
      <c r="K52" s="1">
        <v>0</v>
      </c>
      <c r="L52" s="1">
        <v>19</v>
      </c>
      <c r="M52" s="1">
        <v>57</v>
      </c>
      <c r="N52" s="1">
        <v>3803</v>
      </c>
      <c r="O52" s="1">
        <v>50</v>
      </c>
      <c r="P52" s="1">
        <v>87</v>
      </c>
    </row>
    <row r="53" spans="1:16">
      <c r="A53" s="1">
        <v>139</v>
      </c>
      <c r="B53" s="1">
        <v>28773</v>
      </c>
      <c r="C53" s="7">
        <v>61218</v>
      </c>
      <c r="D53" s="1">
        <v>30</v>
      </c>
      <c r="E53" s="1">
        <v>27071</v>
      </c>
      <c r="F53" s="7">
        <v>69.514298579057311</v>
      </c>
      <c r="G53" s="7">
        <v>36.45041687578999</v>
      </c>
      <c r="H53" s="1">
        <v>62</v>
      </c>
      <c r="I53" s="1">
        <v>1</v>
      </c>
      <c r="J53" s="1">
        <v>0</v>
      </c>
      <c r="K53" s="1">
        <v>0</v>
      </c>
      <c r="L53" s="1">
        <v>20</v>
      </c>
      <c r="M53" s="1">
        <v>120</v>
      </c>
      <c r="N53" s="1">
        <v>848</v>
      </c>
      <c r="O53" s="1">
        <v>255</v>
      </c>
      <c r="P53" s="1">
        <v>72</v>
      </c>
    </row>
    <row r="54" spans="1:16">
      <c r="A54" s="1">
        <v>165</v>
      </c>
      <c r="B54" s="1">
        <v>11915</v>
      </c>
      <c r="C54" s="7">
        <v>135075</v>
      </c>
      <c r="D54" s="1">
        <v>30</v>
      </c>
      <c r="E54" s="1">
        <v>16234</v>
      </c>
      <c r="F54" s="7">
        <v>87.500207890856345</v>
      </c>
      <c r="G54" s="7">
        <v>52.577480508364467</v>
      </c>
      <c r="H54" s="1">
        <v>83</v>
      </c>
      <c r="I54" s="1">
        <v>0</v>
      </c>
      <c r="J54" s="1">
        <v>1</v>
      </c>
      <c r="K54" s="1">
        <v>0</v>
      </c>
      <c r="L54" s="1">
        <v>20</v>
      </c>
      <c r="M54" s="1">
        <v>100</v>
      </c>
      <c r="N54" s="1">
        <v>2035</v>
      </c>
      <c r="O54" s="1">
        <v>77</v>
      </c>
      <c r="P54" s="1">
        <v>115</v>
      </c>
    </row>
    <row r="55" spans="1:16">
      <c r="A55" s="1">
        <v>203</v>
      </c>
      <c r="B55" s="1">
        <v>25986</v>
      </c>
      <c r="C55" s="7">
        <v>183474</v>
      </c>
      <c r="D55" s="1">
        <v>35</v>
      </c>
      <c r="E55" s="1">
        <v>37134</v>
      </c>
      <c r="F55" s="7">
        <v>89.981178822246108</v>
      </c>
      <c r="G55" s="7">
        <v>87.454956633571285</v>
      </c>
      <c r="H55" s="1">
        <v>83</v>
      </c>
      <c r="I55" s="1">
        <v>0</v>
      </c>
      <c r="J55" s="1">
        <v>0</v>
      </c>
      <c r="K55" s="1">
        <v>1</v>
      </c>
      <c r="L55" s="1">
        <v>13</v>
      </c>
      <c r="M55" s="1">
        <v>39</v>
      </c>
      <c r="N55" s="1">
        <v>2202</v>
      </c>
      <c r="O55" s="1">
        <v>74</v>
      </c>
      <c r="P55" s="1">
        <v>136</v>
      </c>
    </row>
    <row r="56" spans="1:16">
      <c r="A56" s="1">
        <v>114</v>
      </c>
      <c r="B56" s="1">
        <v>22030</v>
      </c>
      <c r="C56" s="7">
        <v>90430</v>
      </c>
      <c r="D56" s="1">
        <v>37</v>
      </c>
      <c r="E56" s="1">
        <v>16002</v>
      </c>
      <c r="F56" s="7">
        <v>74.123109698315275</v>
      </c>
      <c r="G56" s="7">
        <v>36.325686474546984</v>
      </c>
      <c r="H56" s="1">
        <v>97</v>
      </c>
      <c r="I56" s="1">
        <v>1</v>
      </c>
      <c r="J56" s="1">
        <v>0</v>
      </c>
      <c r="K56" s="1">
        <v>0</v>
      </c>
      <c r="L56" s="1">
        <v>20</v>
      </c>
      <c r="M56" s="1">
        <v>120</v>
      </c>
      <c r="N56" s="1">
        <v>731</v>
      </c>
      <c r="O56" s="1">
        <v>386</v>
      </c>
      <c r="P56" s="1">
        <v>52</v>
      </c>
    </row>
    <row r="57" spans="1:16">
      <c r="A57" s="1">
        <v>136</v>
      </c>
      <c r="B57" s="1">
        <v>13114</v>
      </c>
      <c r="C57" s="7">
        <v>124138</v>
      </c>
      <c r="D57" s="1">
        <v>36</v>
      </c>
      <c r="E57" s="1">
        <v>28624</v>
      </c>
      <c r="F57" s="7">
        <v>78.482410310906815</v>
      </c>
      <c r="G57" s="7">
        <v>63.450313108122813</v>
      </c>
      <c r="H57" s="1">
        <v>63</v>
      </c>
      <c r="I57" s="1">
        <v>0</v>
      </c>
      <c r="J57" s="1">
        <v>1</v>
      </c>
      <c r="K57" s="1">
        <v>0</v>
      </c>
      <c r="L57" s="1">
        <v>16</v>
      </c>
      <c r="M57" s="1">
        <v>64</v>
      </c>
      <c r="N57" s="1">
        <v>711</v>
      </c>
      <c r="O57" s="1">
        <v>66</v>
      </c>
      <c r="P57" s="1">
        <v>99</v>
      </c>
    </row>
    <row r="58" spans="1:16">
      <c r="A58" s="1">
        <v>155</v>
      </c>
      <c r="B58" s="1">
        <v>13283</v>
      </c>
      <c r="C58" s="7">
        <v>168060</v>
      </c>
      <c r="D58" s="1">
        <v>38</v>
      </c>
      <c r="E58" s="1">
        <v>18819</v>
      </c>
      <c r="F58" s="7">
        <v>86.369369497576415</v>
      </c>
      <c r="G58" s="7">
        <v>85.531552368277247</v>
      </c>
      <c r="H58" s="1">
        <v>63</v>
      </c>
      <c r="I58" s="1">
        <v>0</v>
      </c>
      <c r="J58" s="1">
        <v>0</v>
      </c>
      <c r="K58" s="1">
        <v>1</v>
      </c>
      <c r="L58" s="1">
        <v>14</v>
      </c>
      <c r="M58" s="1">
        <v>28</v>
      </c>
      <c r="N58" s="1">
        <v>2991</v>
      </c>
      <c r="O58" s="1">
        <v>69</v>
      </c>
      <c r="P58" s="1">
        <v>88</v>
      </c>
    </row>
    <row r="59" spans="1:16">
      <c r="A59" s="1">
        <v>226</v>
      </c>
      <c r="B59" s="1">
        <v>13849</v>
      </c>
      <c r="C59" s="7">
        <v>192507</v>
      </c>
      <c r="D59" s="1">
        <v>32</v>
      </c>
      <c r="E59" s="1">
        <v>45209</v>
      </c>
      <c r="F59" s="7">
        <v>96.680901208059595</v>
      </c>
      <c r="G59" s="7">
        <v>81.864340303126028</v>
      </c>
      <c r="H59" s="1">
        <v>96</v>
      </c>
      <c r="I59" s="1">
        <v>0</v>
      </c>
      <c r="J59" s="1">
        <v>0</v>
      </c>
      <c r="K59" s="1">
        <v>1</v>
      </c>
      <c r="L59" s="1">
        <v>12</v>
      </c>
      <c r="M59" s="1">
        <v>24</v>
      </c>
      <c r="N59" s="1">
        <v>2742</v>
      </c>
      <c r="O59" s="1">
        <v>96</v>
      </c>
      <c r="P59" s="1">
        <v>156</v>
      </c>
    </row>
    <row r="60" spans="1:16">
      <c r="A60" s="1">
        <v>239</v>
      </c>
      <c r="B60" s="1">
        <v>12486</v>
      </c>
      <c r="C60" s="7">
        <v>95424</v>
      </c>
      <c r="D60" s="1">
        <v>31</v>
      </c>
      <c r="E60" s="1">
        <v>19247</v>
      </c>
      <c r="F60" s="7">
        <v>67.162492757643633</v>
      </c>
      <c r="G60" s="7">
        <v>32.758690569985291</v>
      </c>
      <c r="H60" s="1">
        <v>88</v>
      </c>
      <c r="I60" s="1">
        <v>1</v>
      </c>
      <c r="J60" s="1">
        <v>0</v>
      </c>
      <c r="K60" s="1">
        <v>0</v>
      </c>
      <c r="L60" s="1">
        <v>7</v>
      </c>
      <c r="M60" s="1">
        <v>21</v>
      </c>
      <c r="N60" s="1">
        <v>2889</v>
      </c>
      <c r="O60" s="1">
        <v>124</v>
      </c>
      <c r="P60" s="1">
        <v>173</v>
      </c>
    </row>
    <row r="61" spans="1:16">
      <c r="A61" s="1">
        <v>121</v>
      </c>
      <c r="B61" s="1">
        <v>23466</v>
      </c>
      <c r="C61" s="7">
        <v>141704</v>
      </c>
      <c r="D61" s="1">
        <v>31</v>
      </c>
      <c r="E61" s="1">
        <v>40444</v>
      </c>
      <c r="F61" s="7">
        <v>79.836665680222694</v>
      </c>
      <c r="G61" s="7">
        <v>66.489588580785579</v>
      </c>
      <c r="H61" s="1">
        <v>80</v>
      </c>
      <c r="I61" s="1">
        <v>0</v>
      </c>
      <c r="J61" s="1">
        <v>1</v>
      </c>
      <c r="K61" s="1">
        <v>0</v>
      </c>
      <c r="L61" s="1">
        <v>16</v>
      </c>
      <c r="M61" s="1">
        <v>48</v>
      </c>
      <c r="N61" s="1">
        <v>3037</v>
      </c>
      <c r="O61" s="1">
        <v>62</v>
      </c>
      <c r="P61" s="1">
        <v>91</v>
      </c>
    </row>
    <row r="62" spans="1:16">
      <c r="A62" s="1">
        <v>193</v>
      </c>
      <c r="B62" s="1">
        <v>24811</v>
      </c>
      <c r="C62" s="7">
        <v>134029</v>
      </c>
      <c r="D62" s="1">
        <v>31</v>
      </c>
      <c r="E62" s="1">
        <v>25441</v>
      </c>
      <c r="F62" s="7">
        <v>87.590427964314827</v>
      </c>
      <c r="G62" s="7">
        <v>61.728938254908904</v>
      </c>
      <c r="H62" s="1">
        <v>76</v>
      </c>
      <c r="I62" s="1">
        <v>0</v>
      </c>
      <c r="J62" s="1">
        <v>1</v>
      </c>
      <c r="K62" s="1">
        <v>0</v>
      </c>
      <c r="L62" s="1">
        <v>9</v>
      </c>
      <c r="M62" s="1">
        <v>27</v>
      </c>
      <c r="N62" s="1">
        <v>3063</v>
      </c>
      <c r="O62" s="1">
        <v>192</v>
      </c>
      <c r="P62" s="1">
        <v>155</v>
      </c>
    </row>
    <row r="63" spans="1:16">
      <c r="A63" s="1">
        <v>186</v>
      </c>
      <c r="B63" s="1">
        <v>15206</v>
      </c>
      <c r="C63" s="7">
        <v>103586</v>
      </c>
      <c r="D63" s="1">
        <v>34</v>
      </c>
      <c r="E63" s="1">
        <v>25862</v>
      </c>
      <c r="F63" s="7">
        <v>87.195995731370729</v>
      </c>
      <c r="G63" s="7">
        <v>58.372827394396623</v>
      </c>
      <c r="H63" s="1">
        <v>81</v>
      </c>
      <c r="I63" s="1">
        <v>0</v>
      </c>
      <c r="J63" s="1">
        <v>1</v>
      </c>
      <c r="K63" s="1">
        <v>0</v>
      </c>
      <c r="L63" s="1">
        <v>14</v>
      </c>
      <c r="M63" s="1">
        <v>70</v>
      </c>
      <c r="N63" s="1">
        <v>1890</v>
      </c>
      <c r="O63" s="1">
        <v>262</v>
      </c>
      <c r="P63" s="1">
        <v>136</v>
      </c>
    </row>
    <row r="64" spans="1:16">
      <c r="A64" s="1">
        <v>165</v>
      </c>
      <c r="B64" s="1">
        <v>28392</v>
      </c>
      <c r="C64" s="7">
        <v>85366</v>
      </c>
      <c r="D64" s="1">
        <v>33</v>
      </c>
      <c r="E64" s="1">
        <v>19314</v>
      </c>
      <c r="F64" s="7">
        <v>64.624644173788823</v>
      </c>
      <c r="G64" s="7">
        <v>41.148683240305857</v>
      </c>
      <c r="H64" s="1">
        <v>83</v>
      </c>
      <c r="I64" s="1">
        <v>1</v>
      </c>
      <c r="J64" s="1">
        <v>0</v>
      </c>
      <c r="K64" s="1">
        <v>0</v>
      </c>
      <c r="L64" s="1">
        <v>12</v>
      </c>
      <c r="M64" s="1">
        <v>36</v>
      </c>
      <c r="N64" s="1">
        <v>1485</v>
      </c>
      <c r="O64" s="1">
        <v>70</v>
      </c>
      <c r="P64" s="1">
        <v>97</v>
      </c>
    </row>
    <row r="65" spans="1:16">
      <c r="A65" s="1">
        <v>168</v>
      </c>
      <c r="B65" s="1">
        <v>27879</v>
      </c>
      <c r="C65" s="7">
        <v>87593</v>
      </c>
      <c r="D65" s="1">
        <v>38</v>
      </c>
      <c r="E65" s="1">
        <v>18664</v>
      </c>
      <c r="F65" s="7">
        <v>66.246684652929957</v>
      </c>
      <c r="G65" s="7">
        <v>47.35872072316652</v>
      </c>
      <c r="H65" s="1">
        <v>82</v>
      </c>
      <c r="I65" s="1">
        <v>1</v>
      </c>
      <c r="J65" s="1">
        <v>0</v>
      </c>
      <c r="K65" s="1">
        <v>0</v>
      </c>
      <c r="L65" s="1">
        <v>15</v>
      </c>
      <c r="M65" s="1">
        <v>15</v>
      </c>
      <c r="N65" s="1">
        <v>5916</v>
      </c>
      <c r="O65" s="1">
        <v>94</v>
      </c>
      <c r="P65" s="1">
        <v>117</v>
      </c>
    </row>
    <row r="66" spans="1:16">
      <c r="A66" s="1">
        <v>225</v>
      </c>
      <c r="B66" s="1">
        <v>18057</v>
      </c>
      <c r="C66" s="7">
        <v>158959</v>
      </c>
      <c r="D66" s="1">
        <v>38</v>
      </c>
      <c r="E66" s="1">
        <v>34648</v>
      </c>
      <c r="F66" s="7">
        <v>86.861693226305263</v>
      </c>
      <c r="G66" s="7">
        <v>85.419318535501759</v>
      </c>
      <c r="H66" s="1">
        <v>69</v>
      </c>
      <c r="I66" s="1">
        <v>0</v>
      </c>
      <c r="J66" s="1">
        <v>0</v>
      </c>
      <c r="K66" s="1">
        <v>1</v>
      </c>
      <c r="L66" s="1">
        <v>11</v>
      </c>
      <c r="M66" s="1">
        <v>11</v>
      </c>
      <c r="N66" s="1">
        <v>4292</v>
      </c>
      <c r="O66" s="1">
        <v>86</v>
      </c>
      <c r="P66" s="1">
        <v>165</v>
      </c>
    </row>
    <row r="67" spans="1:16">
      <c r="A67" s="1">
        <v>99</v>
      </c>
      <c r="B67" s="1">
        <v>27631</v>
      </c>
      <c r="C67" s="7">
        <v>117477</v>
      </c>
      <c r="D67" s="1">
        <v>36</v>
      </c>
      <c r="E67" s="1">
        <v>28650</v>
      </c>
      <c r="F67" s="7">
        <v>76.512598282694256</v>
      </c>
      <c r="G67" s="7">
        <v>64.111063697398308</v>
      </c>
      <c r="H67" s="1">
        <v>94</v>
      </c>
      <c r="I67" s="1">
        <v>0</v>
      </c>
      <c r="J67" s="1">
        <v>1</v>
      </c>
      <c r="K67" s="1">
        <v>0</v>
      </c>
      <c r="L67" s="1">
        <v>24</v>
      </c>
      <c r="M67" s="1">
        <v>120</v>
      </c>
      <c r="N67" s="1">
        <v>549</v>
      </c>
      <c r="O67" s="1">
        <v>373</v>
      </c>
      <c r="P67" s="1">
        <v>64</v>
      </c>
    </row>
    <row r="68" spans="1:16">
      <c r="A68" s="1">
        <v>157</v>
      </c>
      <c r="B68" s="1">
        <v>29624</v>
      </c>
      <c r="C68" s="7">
        <v>136195</v>
      </c>
      <c r="D68" s="1">
        <v>35</v>
      </c>
      <c r="E68" s="1">
        <v>32880</v>
      </c>
      <c r="F68" s="7">
        <v>80.469323144119244</v>
      </c>
      <c r="G68" s="7">
        <v>54.925435202612448</v>
      </c>
      <c r="H68" s="1">
        <v>65</v>
      </c>
      <c r="I68" s="1">
        <v>0</v>
      </c>
      <c r="J68" s="1">
        <v>1</v>
      </c>
      <c r="K68" s="1">
        <v>0</v>
      </c>
      <c r="L68" s="1">
        <v>14</v>
      </c>
      <c r="M68" s="1">
        <v>28</v>
      </c>
      <c r="N68" s="1">
        <v>6471</v>
      </c>
      <c r="O68" s="1">
        <v>106</v>
      </c>
      <c r="P68" s="1">
        <v>112</v>
      </c>
    </row>
    <row r="69" spans="1:16">
      <c r="A69" s="1">
        <v>228</v>
      </c>
      <c r="B69" s="1">
        <v>23010</v>
      </c>
      <c r="C69" s="7">
        <v>56030</v>
      </c>
      <c r="D69" s="1">
        <v>38</v>
      </c>
      <c r="E69" s="1">
        <v>43709</v>
      </c>
      <c r="F69" s="7">
        <v>66.3631330783425</v>
      </c>
      <c r="G69" s="7">
        <v>37.260840913245225</v>
      </c>
      <c r="H69" s="1">
        <v>66</v>
      </c>
      <c r="I69" s="1">
        <v>1</v>
      </c>
      <c r="J69" s="1">
        <v>0</v>
      </c>
      <c r="K69" s="1">
        <v>0</v>
      </c>
      <c r="L69" s="1">
        <v>9</v>
      </c>
      <c r="M69" s="1">
        <v>9</v>
      </c>
      <c r="N69" s="1">
        <v>8424</v>
      </c>
      <c r="O69" s="1">
        <v>72</v>
      </c>
      <c r="P69" s="1">
        <v>168</v>
      </c>
    </row>
    <row r="70" spans="1:16">
      <c r="A70" s="1">
        <v>220</v>
      </c>
      <c r="B70" s="1">
        <v>17620</v>
      </c>
      <c r="C70" s="7">
        <v>172223</v>
      </c>
      <c r="D70" s="1">
        <v>33</v>
      </c>
      <c r="E70" s="1">
        <v>37701</v>
      </c>
      <c r="F70" s="7">
        <v>97.376443255740057</v>
      </c>
      <c r="G70" s="7">
        <v>83.730355120214227</v>
      </c>
      <c r="H70" s="1">
        <v>93</v>
      </c>
      <c r="I70" s="1">
        <v>0</v>
      </c>
      <c r="J70" s="1">
        <v>0</v>
      </c>
      <c r="K70" s="1">
        <v>1</v>
      </c>
      <c r="L70" s="1">
        <v>8</v>
      </c>
      <c r="M70" s="1">
        <v>16</v>
      </c>
      <c r="N70" s="1">
        <v>2477</v>
      </c>
      <c r="O70" s="1">
        <v>117</v>
      </c>
      <c r="P70" s="1">
        <v>159</v>
      </c>
    </row>
    <row r="71" spans="1:16">
      <c r="A71" s="1">
        <v>223</v>
      </c>
      <c r="B71" s="1">
        <v>13218</v>
      </c>
      <c r="C71" s="7">
        <v>138665</v>
      </c>
      <c r="D71" s="1">
        <v>32</v>
      </c>
      <c r="E71" s="1">
        <v>32207</v>
      </c>
      <c r="F71" s="7">
        <v>82.556005727543862</v>
      </c>
      <c r="G71" s="7">
        <v>56.328772108892686</v>
      </c>
      <c r="H71" s="1">
        <v>95</v>
      </c>
      <c r="I71" s="1">
        <v>0</v>
      </c>
      <c r="J71" s="1">
        <v>1</v>
      </c>
      <c r="K71" s="1">
        <v>0</v>
      </c>
      <c r="L71" s="1">
        <v>8</v>
      </c>
      <c r="M71" s="1">
        <v>16</v>
      </c>
      <c r="N71" s="1">
        <v>3175</v>
      </c>
      <c r="O71" s="1">
        <v>88</v>
      </c>
      <c r="P71" s="1">
        <v>191</v>
      </c>
    </row>
    <row r="72" spans="1:16">
      <c r="A72" s="1">
        <v>235</v>
      </c>
      <c r="B72" s="1">
        <v>10422</v>
      </c>
      <c r="C72" s="7">
        <v>72272</v>
      </c>
      <c r="D72" s="1">
        <v>33</v>
      </c>
      <c r="E72" s="1">
        <v>26008</v>
      </c>
      <c r="F72" s="7">
        <v>65.119659195941793</v>
      </c>
      <c r="G72" s="7">
        <v>40.930110781566029</v>
      </c>
      <c r="H72" s="1">
        <v>62</v>
      </c>
      <c r="I72" s="1">
        <v>1</v>
      </c>
      <c r="J72" s="1">
        <v>0</v>
      </c>
      <c r="K72" s="1">
        <v>0</v>
      </c>
      <c r="L72" s="1">
        <v>13</v>
      </c>
      <c r="M72" s="1">
        <v>39</v>
      </c>
      <c r="N72" s="1">
        <v>4551</v>
      </c>
      <c r="O72" s="1">
        <v>159</v>
      </c>
      <c r="P72" s="1">
        <v>171</v>
      </c>
    </row>
    <row r="73" spans="1:16">
      <c r="A73" s="1">
        <v>217</v>
      </c>
      <c r="B73" s="1">
        <v>12804</v>
      </c>
      <c r="C73" s="7">
        <v>66405</v>
      </c>
      <c r="D73" s="1">
        <v>34</v>
      </c>
      <c r="E73" s="1">
        <v>20211</v>
      </c>
      <c r="F73" s="7">
        <v>72.930295179740952</v>
      </c>
      <c r="G73" s="7">
        <v>39.418111492852361</v>
      </c>
      <c r="H73" s="1">
        <v>77</v>
      </c>
      <c r="I73" s="1">
        <v>1</v>
      </c>
      <c r="J73" s="1">
        <v>0</v>
      </c>
      <c r="K73" s="1">
        <v>0</v>
      </c>
      <c r="L73" s="1">
        <v>11</v>
      </c>
      <c r="M73" s="1">
        <v>55</v>
      </c>
      <c r="N73" s="1">
        <v>1037</v>
      </c>
      <c r="O73" s="1">
        <v>168</v>
      </c>
      <c r="P73" s="1">
        <v>155</v>
      </c>
    </row>
    <row r="74" spans="1:16">
      <c r="A74" s="1">
        <v>176</v>
      </c>
      <c r="B74" s="1">
        <v>12590</v>
      </c>
      <c r="C74" s="7">
        <v>90579</v>
      </c>
      <c r="D74" s="1">
        <v>34</v>
      </c>
      <c r="E74" s="1">
        <v>34927</v>
      </c>
      <c r="F74" s="7">
        <v>74.776847267598143</v>
      </c>
      <c r="G74" s="7">
        <v>36.282784775809979</v>
      </c>
      <c r="H74" s="1">
        <v>97</v>
      </c>
      <c r="I74" s="1">
        <v>1</v>
      </c>
      <c r="J74" s="1">
        <v>0</v>
      </c>
      <c r="K74" s="1">
        <v>0</v>
      </c>
      <c r="L74" s="1">
        <v>11</v>
      </c>
      <c r="M74" s="1">
        <v>22</v>
      </c>
      <c r="N74" s="1">
        <v>2189</v>
      </c>
      <c r="O74" s="1">
        <v>373</v>
      </c>
      <c r="P74" s="1">
        <v>106</v>
      </c>
    </row>
    <row r="75" spans="1:16">
      <c r="A75" s="1">
        <v>166</v>
      </c>
      <c r="B75" s="1">
        <v>29969</v>
      </c>
      <c r="C75" s="7">
        <v>184509</v>
      </c>
      <c r="D75" s="1">
        <v>34</v>
      </c>
      <c r="E75" s="1">
        <v>31321</v>
      </c>
      <c r="F75" s="7">
        <v>94.53537904097648</v>
      </c>
      <c r="G75" s="7">
        <v>82.493287975285199</v>
      </c>
      <c r="H75" s="1">
        <v>67</v>
      </c>
      <c r="I75" s="1">
        <v>0</v>
      </c>
      <c r="J75" s="1">
        <v>0</v>
      </c>
      <c r="K75" s="1">
        <v>1</v>
      </c>
      <c r="L75" s="1">
        <v>12</v>
      </c>
      <c r="M75" s="1">
        <v>24</v>
      </c>
      <c r="N75" s="1">
        <v>444</v>
      </c>
      <c r="O75" s="1">
        <v>84</v>
      </c>
      <c r="P75" s="1">
        <v>111</v>
      </c>
    </row>
    <row r="76" spans="1:16">
      <c r="A76" s="1">
        <v>218</v>
      </c>
      <c r="B76" s="1">
        <v>23280</v>
      </c>
      <c r="C76" s="7">
        <v>112225</v>
      </c>
      <c r="D76" s="1">
        <v>32</v>
      </c>
      <c r="E76" s="1">
        <v>45604</v>
      </c>
      <c r="F76" s="7">
        <v>89.797726898994611</v>
      </c>
      <c r="G76" s="7">
        <v>61.519971936459918</v>
      </c>
      <c r="H76" s="1">
        <v>75</v>
      </c>
      <c r="I76" s="1">
        <v>0</v>
      </c>
      <c r="J76" s="1">
        <v>1</v>
      </c>
      <c r="K76" s="1">
        <v>0</v>
      </c>
      <c r="L76" s="1">
        <v>9</v>
      </c>
      <c r="M76" s="1">
        <v>9</v>
      </c>
      <c r="N76" s="1">
        <v>19998</v>
      </c>
      <c r="O76" s="1">
        <v>212</v>
      </c>
      <c r="P76" s="1">
        <v>173</v>
      </c>
    </row>
    <row r="77" spans="1:16">
      <c r="A77" s="1">
        <v>211</v>
      </c>
      <c r="B77" s="1">
        <v>27815</v>
      </c>
      <c r="C77" s="7">
        <v>56553</v>
      </c>
      <c r="D77" s="1">
        <v>30</v>
      </c>
      <c r="E77" s="1">
        <v>20109</v>
      </c>
      <c r="F77" s="7">
        <v>64.300004147212135</v>
      </c>
      <c r="G77" s="7">
        <v>36.221763860342904</v>
      </c>
      <c r="H77" s="1">
        <v>88</v>
      </c>
      <c r="I77" s="1">
        <v>1</v>
      </c>
      <c r="J77" s="1">
        <v>0</v>
      </c>
      <c r="K77" s="1">
        <v>0</v>
      </c>
      <c r="L77" s="1">
        <v>14</v>
      </c>
      <c r="M77" s="1">
        <v>42</v>
      </c>
      <c r="N77" s="1">
        <v>664</v>
      </c>
      <c r="O77" s="1">
        <v>114</v>
      </c>
      <c r="P77" s="1">
        <v>147</v>
      </c>
    </row>
    <row r="78" spans="1:16">
      <c r="A78" s="1">
        <v>114</v>
      </c>
      <c r="B78" s="1">
        <v>12098</v>
      </c>
      <c r="C78" s="7">
        <v>155510</v>
      </c>
      <c r="D78" s="1">
        <v>30</v>
      </c>
      <c r="E78" s="1">
        <v>18263</v>
      </c>
      <c r="F78" s="7">
        <v>97.018201409244682</v>
      </c>
      <c r="G78" s="7">
        <v>89.871881802733995</v>
      </c>
      <c r="H78" s="1">
        <v>84</v>
      </c>
      <c r="I78" s="1">
        <v>0</v>
      </c>
      <c r="J78" s="1">
        <v>0</v>
      </c>
      <c r="K78" s="1">
        <v>1</v>
      </c>
      <c r="L78" s="1">
        <v>25</v>
      </c>
      <c r="M78" s="1">
        <v>125</v>
      </c>
      <c r="N78" s="1">
        <v>933</v>
      </c>
      <c r="O78" s="1">
        <v>81</v>
      </c>
      <c r="P78" s="1">
        <v>64</v>
      </c>
    </row>
    <row r="79" spans="1:16">
      <c r="A79" s="1">
        <v>211</v>
      </c>
      <c r="B79" s="1">
        <v>27371</v>
      </c>
      <c r="C79" s="7">
        <v>130879</v>
      </c>
      <c r="D79" s="1">
        <v>32</v>
      </c>
      <c r="E79" s="1">
        <v>39576</v>
      </c>
      <c r="F79" s="7">
        <v>81.606071860195712</v>
      </c>
      <c r="G79" s="7">
        <v>62.500885435489494</v>
      </c>
      <c r="H79" s="1">
        <v>71</v>
      </c>
      <c r="I79" s="1">
        <v>0</v>
      </c>
      <c r="J79" s="1">
        <v>1</v>
      </c>
      <c r="K79" s="1">
        <v>0</v>
      </c>
      <c r="L79" s="1">
        <v>13</v>
      </c>
      <c r="M79" s="1">
        <v>39</v>
      </c>
      <c r="N79" s="1">
        <v>4579</v>
      </c>
      <c r="O79" s="1">
        <v>125</v>
      </c>
      <c r="P79" s="1">
        <v>161</v>
      </c>
    </row>
    <row r="80" spans="1:16">
      <c r="A80" s="1">
        <v>187</v>
      </c>
      <c r="B80" s="1">
        <v>20745</v>
      </c>
      <c r="C80" s="7">
        <v>145721</v>
      </c>
      <c r="D80" s="1">
        <v>34</v>
      </c>
      <c r="E80" s="1">
        <v>22091</v>
      </c>
      <c r="F80" s="7">
        <v>89.695713460534208</v>
      </c>
      <c r="G80" s="7">
        <v>51.359338750085698</v>
      </c>
      <c r="H80" s="1">
        <v>91</v>
      </c>
      <c r="I80" s="1">
        <v>0</v>
      </c>
      <c r="J80" s="1">
        <v>1</v>
      </c>
      <c r="K80" s="1">
        <v>0</v>
      </c>
      <c r="L80" s="1">
        <v>10</v>
      </c>
      <c r="M80" s="1">
        <v>20</v>
      </c>
      <c r="N80" s="1">
        <v>5841</v>
      </c>
      <c r="O80" s="1">
        <v>102</v>
      </c>
      <c r="P80" s="1">
        <v>144</v>
      </c>
    </row>
    <row r="81" spans="1:16">
      <c r="A81" s="1">
        <v>136</v>
      </c>
      <c r="B81" s="1">
        <v>14955</v>
      </c>
      <c r="C81" s="7">
        <v>154850</v>
      </c>
      <c r="D81" s="1">
        <v>30</v>
      </c>
      <c r="E81" s="1">
        <v>36326</v>
      </c>
      <c r="F81" s="7">
        <v>92.426053683705447</v>
      </c>
      <c r="G81" s="7">
        <v>87.54502549238957</v>
      </c>
      <c r="H81" s="1">
        <v>94</v>
      </c>
      <c r="I81" s="1">
        <v>0</v>
      </c>
      <c r="J81" s="1">
        <v>0</v>
      </c>
      <c r="K81" s="1">
        <v>1</v>
      </c>
      <c r="L81" s="1">
        <v>22</v>
      </c>
      <c r="M81" s="1">
        <v>66</v>
      </c>
      <c r="N81" s="1">
        <v>2303</v>
      </c>
      <c r="O81" s="1">
        <v>48</v>
      </c>
      <c r="P81" s="1">
        <v>70</v>
      </c>
    </row>
    <row r="82" spans="1:16">
      <c r="A82" s="1">
        <v>150</v>
      </c>
      <c r="B82" s="1">
        <v>13321</v>
      </c>
      <c r="C82" s="7">
        <v>52059</v>
      </c>
      <c r="D82" s="1">
        <v>32</v>
      </c>
      <c r="E82" s="1">
        <v>31007</v>
      </c>
      <c r="F82" s="7">
        <v>69.836713558562664</v>
      </c>
      <c r="G82" s="7">
        <v>33.527683249629391</v>
      </c>
      <c r="H82" s="1">
        <v>92</v>
      </c>
      <c r="I82" s="1">
        <v>1</v>
      </c>
      <c r="J82" s="1">
        <v>0</v>
      </c>
      <c r="K82" s="1">
        <v>0</v>
      </c>
      <c r="L82" s="1">
        <v>21</v>
      </c>
      <c r="M82" s="1">
        <v>42</v>
      </c>
      <c r="N82" s="1">
        <v>4561</v>
      </c>
      <c r="O82" s="1">
        <v>159</v>
      </c>
      <c r="P82" s="1">
        <v>85</v>
      </c>
    </row>
    <row r="83" spans="1:16">
      <c r="A83" s="1">
        <v>205</v>
      </c>
      <c r="B83" s="1">
        <v>23738</v>
      </c>
      <c r="C83" s="7">
        <v>52989</v>
      </c>
      <c r="D83" s="1">
        <v>37</v>
      </c>
      <c r="E83" s="1">
        <v>17032</v>
      </c>
      <c r="F83" s="7">
        <v>60.662250944818624</v>
      </c>
      <c r="G83" s="7">
        <v>47.100876412232012</v>
      </c>
      <c r="H83" s="1">
        <v>63</v>
      </c>
      <c r="I83" s="1">
        <v>1</v>
      </c>
      <c r="J83" s="1">
        <v>0</v>
      </c>
      <c r="K83" s="1">
        <v>0</v>
      </c>
      <c r="L83" s="1">
        <v>11</v>
      </c>
      <c r="M83" s="1">
        <v>33</v>
      </c>
      <c r="N83" s="1">
        <v>2107</v>
      </c>
      <c r="O83" s="1">
        <v>54</v>
      </c>
      <c r="P83" s="1">
        <v>139</v>
      </c>
    </row>
    <row r="84" spans="1:16">
      <c r="A84" s="1">
        <v>145</v>
      </c>
      <c r="B84" s="1">
        <v>25698</v>
      </c>
      <c r="C84" s="7">
        <v>78859</v>
      </c>
      <c r="D84" s="1">
        <v>36</v>
      </c>
      <c r="E84" s="1">
        <v>25739</v>
      </c>
      <c r="F84" s="7">
        <v>74.637631084943848</v>
      </c>
      <c r="G84" s="7">
        <v>38.772332921666049</v>
      </c>
      <c r="H84" s="1">
        <v>92</v>
      </c>
      <c r="I84" s="1">
        <v>1</v>
      </c>
      <c r="J84" s="1">
        <v>0</v>
      </c>
      <c r="K84" s="1">
        <v>0</v>
      </c>
      <c r="L84" s="1">
        <v>20</v>
      </c>
      <c r="M84" s="1">
        <v>80</v>
      </c>
      <c r="N84" s="1">
        <v>739</v>
      </c>
      <c r="O84" s="1">
        <v>70</v>
      </c>
      <c r="P84" s="1">
        <v>86</v>
      </c>
    </row>
    <row r="85" spans="1:16">
      <c r="A85" s="1">
        <v>226</v>
      </c>
      <c r="B85" s="1">
        <v>10073</v>
      </c>
      <c r="C85" s="7">
        <v>108825</v>
      </c>
      <c r="D85" s="1">
        <v>33</v>
      </c>
      <c r="E85" s="1">
        <v>18931</v>
      </c>
      <c r="F85" s="7">
        <v>81.083881698471444</v>
      </c>
      <c r="G85" s="7">
        <v>51.476130564117469</v>
      </c>
      <c r="H85" s="1">
        <v>71</v>
      </c>
      <c r="I85" s="1">
        <v>0</v>
      </c>
      <c r="J85" s="1">
        <v>1</v>
      </c>
      <c r="K85" s="1">
        <v>0</v>
      </c>
      <c r="L85" s="1">
        <v>11</v>
      </c>
      <c r="M85" s="1">
        <v>33</v>
      </c>
      <c r="N85" s="1">
        <v>5807</v>
      </c>
      <c r="O85" s="1">
        <v>66</v>
      </c>
      <c r="P85" s="1">
        <v>182</v>
      </c>
    </row>
    <row r="86" spans="1:16">
      <c r="A86" s="1">
        <v>209</v>
      </c>
      <c r="B86" s="1">
        <v>12059</v>
      </c>
      <c r="C86" s="7">
        <v>93378</v>
      </c>
      <c r="D86" s="1">
        <v>37</v>
      </c>
      <c r="E86" s="1">
        <v>18328</v>
      </c>
      <c r="F86" s="7">
        <v>60.061365679007771</v>
      </c>
      <c r="G86" s="7">
        <v>44.095404146330551</v>
      </c>
      <c r="H86" s="1">
        <v>74</v>
      </c>
      <c r="I86" s="1">
        <v>1</v>
      </c>
      <c r="J86" s="1">
        <v>0</v>
      </c>
      <c r="K86" s="1">
        <v>0</v>
      </c>
      <c r="L86" s="1">
        <v>15</v>
      </c>
      <c r="M86" s="1">
        <v>15</v>
      </c>
      <c r="N86" s="1">
        <v>10889</v>
      </c>
      <c r="O86" s="1">
        <v>394</v>
      </c>
      <c r="P86" s="1">
        <v>145</v>
      </c>
    </row>
    <row r="87" spans="1:16">
      <c r="A87" s="1">
        <v>128</v>
      </c>
      <c r="B87" s="1">
        <v>19483</v>
      </c>
      <c r="C87" s="7">
        <v>191180</v>
      </c>
      <c r="D87" s="1">
        <v>34</v>
      </c>
      <c r="E87" s="1">
        <v>45393</v>
      </c>
      <c r="F87" s="7">
        <v>98.283388148612076</v>
      </c>
      <c r="G87" s="7">
        <v>89.160406961895248</v>
      </c>
      <c r="H87" s="1">
        <v>84</v>
      </c>
      <c r="I87" s="1">
        <v>0</v>
      </c>
      <c r="J87" s="1">
        <v>0</v>
      </c>
      <c r="K87" s="1">
        <v>1</v>
      </c>
      <c r="L87" s="1">
        <v>18</v>
      </c>
      <c r="M87" s="1">
        <v>54</v>
      </c>
      <c r="N87" s="1">
        <v>1244</v>
      </c>
      <c r="O87" s="1">
        <v>55</v>
      </c>
      <c r="P87" s="1">
        <v>66</v>
      </c>
    </row>
    <row r="88" spans="1:16">
      <c r="A88" s="1">
        <v>227</v>
      </c>
      <c r="B88" s="1">
        <v>24369</v>
      </c>
      <c r="C88" s="7">
        <v>179100</v>
      </c>
      <c r="D88" s="1">
        <v>30</v>
      </c>
      <c r="E88" s="1">
        <v>29293</v>
      </c>
      <c r="F88" s="7">
        <v>98.181356758938492</v>
      </c>
      <c r="G88" s="7">
        <v>86.09134333517251</v>
      </c>
      <c r="H88" s="1">
        <v>66</v>
      </c>
      <c r="I88" s="1">
        <v>0</v>
      </c>
      <c r="J88" s="1">
        <v>0</v>
      </c>
      <c r="K88" s="1">
        <v>1</v>
      </c>
      <c r="L88" s="1">
        <v>10</v>
      </c>
      <c r="M88" s="1">
        <v>10</v>
      </c>
      <c r="N88" s="1">
        <v>2337</v>
      </c>
      <c r="O88" s="1">
        <v>256</v>
      </c>
      <c r="P88" s="1">
        <v>169</v>
      </c>
    </row>
    <row r="89" spans="1:16">
      <c r="A89" s="1">
        <v>170</v>
      </c>
      <c r="B89" s="1">
        <v>26376</v>
      </c>
      <c r="C89" s="7">
        <v>98869</v>
      </c>
      <c r="D89" s="1">
        <v>33</v>
      </c>
      <c r="E89" s="1">
        <v>26040</v>
      </c>
      <c r="F89" s="7">
        <v>70.330297339969107</v>
      </c>
      <c r="G89" s="7">
        <v>37.798930326427609</v>
      </c>
      <c r="H89" s="1">
        <v>90</v>
      </c>
      <c r="I89" s="1">
        <v>1</v>
      </c>
      <c r="J89" s="1">
        <v>0</v>
      </c>
      <c r="K89" s="1">
        <v>0</v>
      </c>
      <c r="L89" s="1">
        <v>18</v>
      </c>
      <c r="M89" s="1">
        <v>36</v>
      </c>
      <c r="N89" s="1">
        <v>608</v>
      </c>
      <c r="O89" s="1">
        <v>90</v>
      </c>
      <c r="P89" s="1">
        <v>101</v>
      </c>
    </row>
    <row r="90" spans="1:16">
      <c r="A90" s="1">
        <v>118</v>
      </c>
      <c r="B90" s="1">
        <v>26670</v>
      </c>
      <c r="C90" s="7">
        <v>94690</v>
      </c>
      <c r="D90" s="1">
        <v>32</v>
      </c>
      <c r="E90" s="1">
        <v>28979</v>
      </c>
      <c r="F90" s="7">
        <v>63.253318583723875</v>
      </c>
      <c r="G90" s="7">
        <v>40.438445860614394</v>
      </c>
      <c r="H90" s="1">
        <v>90</v>
      </c>
      <c r="I90" s="1">
        <v>1</v>
      </c>
      <c r="J90" s="1">
        <v>0</v>
      </c>
      <c r="K90" s="1">
        <v>0</v>
      </c>
      <c r="L90" s="1">
        <v>23</v>
      </c>
      <c r="M90" s="1">
        <v>46</v>
      </c>
      <c r="N90" s="1">
        <v>685</v>
      </c>
      <c r="O90" s="1">
        <v>271</v>
      </c>
      <c r="P90" s="1">
        <v>66</v>
      </c>
    </row>
    <row r="91" spans="1:16">
      <c r="A91" s="1">
        <v>146</v>
      </c>
      <c r="B91" s="1">
        <v>18863</v>
      </c>
      <c r="C91" s="7">
        <v>73803</v>
      </c>
      <c r="D91" s="1">
        <v>37</v>
      </c>
      <c r="E91" s="1">
        <v>28118</v>
      </c>
      <c r="F91" s="7">
        <v>63.976479061072332</v>
      </c>
      <c r="G91" s="7">
        <v>34.426055905698462</v>
      </c>
      <c r="H91" s="1">
        <v>81</v>
      </c>
      <c r="I91" s="1">
        <v>1</v>
      </c>
      <c r="J91" s="1">
        <v>0</v>
      </c>
      <c r="K91" s="1">
        <v>0</v>
      </c>
      <c r="L91" s="1">
        <v>16</v>
      </c>
      <c r="M91" s="1">
        <v>32</v>
      </c>
      <c r="N91" s="1">
        <v>3839</v>
      </c>
      <c r="O91" s="1">
        <v>78</v>
      </c>
      <c r="P91" s="1">
        <v>89</v>
      </c>
    </row>
    <row r="92" spans="1:16">
      <c r="A92" s="1">
        <v>222</v>
      </c>
      <c r="B92" s="1">
        <v>12696</v>
      </c>
      <c r="C92" s="7">
        <v>162581</v>
      </c>
      <c r="D92" s="1">
        <v>35</v>
      </c>
      <c r="E92" s="1">
        <v>24940</v>
      </c>
      <c r="F92" s="7">
        <v>95.42535892620171</v>
      </c>
      <c r="G92" s="7">
        <v>85.005348943362677</v>
      </c>
      <c r="H92" s="1">
        <v>65</v>
      </c>
      <c r="I92" s="1">
        <v>0</v>
      </c>
      <c r="J92" s="1">
        <v>0</v>
      </c>
      <c r="K92" s="1">
        <v>1</v>
      </c>
      <c r="L92" s="1">
        <v>7</v>
      </c>
      <c r="M92" s="1">
        <v>21</v>
      </c>
      <c r="N92" s="1">
        <v>6714</v>
      </c>
      <c r="O92" s="1">
        <v>79</v>
      </c>
      <c r="P92" s="1">
        <v>160</v>
      </c>
    </row>
    <row r="93" spans="1:16">
      <c r="A93" s="1">
        <v>107</v>
      </c>
      <c r="B93" s="1">
        <v>11130</v>
      </c>
      <c r="C93" s="7">
        <v>136925</v>
      </c>
      <c r="D93" s="1">
        <v>31</v>
      </c>
      <c r="E93" s="1">
        <v>43991</v>
      </c>
      <c r="F93" s="7">
        <v>79.843646640907068</v>
      </c>
      <c r="G93" s="7">
        <v>55.307432450736762</v>
      </c>
      <c r="H93" s="1">
        <v>63</v>
      </c>
      <c r="I93" s="1">
        <v>0</v>
      </c>
      <c r="J93" s="1">
        <v>1</v>
      </c>
      <c r="K93" s="1">
        <v>0</v>
      </c>
      <c r="L93" s="1">
        <v>21</v>
      </c>
      <c r="M93" s="1">
        <v>126</v>
      </c>
      <c r="N93" s="1">
        <v>1031</v>
      </c>
      <c r="O93" s="1">
        <v>52</v>
      </c>
      <c r="P93" s="1">
        <v>69</v>
      </c>
    </row>
    <row r="94" spans="1:16">
      <c r="A94" s="1">
        <v>133</v>
      </c>
      <c r="B94" s="1">
        <v>12251</v>
      </c>
      <c r="C94" s="7">
        <v>162674</v>
      </c>
      <c r="D94" s="1">
        <v>37</v>
      </c>
      <c r="E94" s="1">
        <v>34992</v>
      </c>
      <c r="F94" s="7">
        <v>86.166134722434208</v>
      </c>
      <c r="G94" s="7">
        <v>87.875149131295132</v>
      </c>
      <c r="H94" s="1">
        <v>63</v>
      </c>
      <c r="I94" s="1">
        <v>0</v>
      </c>
      <c r="J94" s="1">
        <v>0</v>
      </c>
      <c r="K94" s="1">
        <v>1</v>
      </c>
      <c r="L94" s="1">
        <v>16</v>
      </c>
      <c r="M94" s="1">
        <v>80</v>
      </c>
      <c r="N94" s="1">
        <v>290</v>
      </c>
      <c r="O94" s="1">
        <v>81</v>
      </c>
      <c r="P94" s="1">
        <v>75</v>
      </c>
    </row>
  </sheetData>
  <phoneticPr fontId="1" type="noConversion"/>
  <pageMargins left="0.7" right="0.7" top="0.75" bottom="0.75" header="0.3" footer="0.3"/>
  <pageSetup paperSize="9" orientation="portrait" horizontalDpi="96" verticalDpi="96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建模数据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2016-09-09T09:41:49Z</dcterms:modified>
</cp:coreProperties>
</file>