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c19a2f5f0747a155/PMJS_MA20230708/Results-Final/"/>
    </mc:Choice>
  </mc:AlternateContent>
  <xr:revisionPtr revIDLastSave="615" documentId="8_{791E4B3C-300B-4C19-8C2A-01577E3FBC8C}" xr6:coauthVersionLast="47" xr6:coauthVersionMax="47" xr10:uidLastSave="{55AF8CF6-F0B8-43AD-B75B-599B03B41B16}"/>
  <bookViews>
    <workbookView xWindow="-108" yWindow="-108" windowWidth="30936" windowHeight="16776" activeTab="4" xr2:uid="{00000000-000D-0000-FFFF-FFFF00000000}"/>
  </bookViews>
  <sheets>
    <sheet name="XS-S-MIPIII" sheetId="1" r:id="rId1"/>
    <sheet name="XS-SMIP1-HDH-WS" sheetId="2" r:id="rId2"/>
    <sheet name="M-LMIP1-HDH-WS" sheetId="12" r:id="rId3"/>
    <sheet name="0818ML" sheetId="7" r:id="rId4"/>
    <sheet name="0818XSS" sheetId="8" r:id="rId5"/>
    <sheet name="S_MIP123" sheetId="9" r:id="rId6"/>
    <sheet name="XSMIP123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2" l="1"/>
  <c r="T14" i="12"/>
  <c r="T13" i="12"/>
  <c r="T12" i="12"/>
  <c r="T11" i="12"/>
  <c r="T10" i="12"/>
  <c r="T9" i="12"/>
  <c r="T8" i="12"/>
  <c r="T7" i="12"/>
  <c r="T6" i="12"/>
  <c r="T5" i="12"/>
  <c r="S15" i="12"/>
  <c r="S14" i="12"/>
  <c r="S16" i="12" s="1"/>
  <c r="S13" i="12"/>
  <c r="S12" i="12"/>
  <c r="S11" i="12"/>
  <c r="S10" i="12"/>
  <c r="S9" i="12"/>
  <c r="S8" i="12"/>
  <c r="S7" i="12"/>
  <c r="S6" i="12"/>
  <c r="S5" i="12"/>
  <c r="R15" i="12"/>
  <c r="R14" i="12"/>
  <c r="R11" i="12"/>
  <c r="R10" i="12"/>
  <c r="R9" i="12"/>
  <c r="R8" i="12"/>
  <c r="R7" i="12"/>
  <c r="R6" i="12"/>
  <c r="R5" i="12"/>
  <c r="T4" i="12"/>
  <c r="S4" i="12"/>
  <c r="R4" i="12"/>
  <c r="P15" i="12"/>
  <c r="P14" i="12"/>
  <c r="P13" i="12"/>
  <c r="P12" i="12"/>
  <c r="P11" i="12"/>
  <c r="P10" i="12"/>
  <c r="P9" i="12"/>
  <c r="P8" i="12"/>
  <c r="P7" i="12"/>
  <c r="P6" i="12"/>
  <c r="P5" i="12"/>
  <c r="O15" i="12"/>
  <c r="O14" i="12"/>
  <c r="O13" i="12"/>
  <c r="O12" i="12"/>
  <c r="O11" i="12"/>
  <c r="O10" i="12"/>
  <c r="O9" i="12"/>
  <c r="O8" i="12"/>
  <c r="O7" i="12"/>
  <c r="O6" i="12"/>
  <c r="O5" i="12"/>
  <c r="N15" i="12"/>
  <c r="N14" i="12"/>
  <c r="N13" i="12"/>
  <c r="N12" i="12"/>
  <c r="N11" i="12"/>
  <c r="N10" i="12"/>
  <c r="N9" i="12"/>
  <c r="N8" i="12"/>
  <c r="N7" i="12"/>
  <c r="N6" i="12"/>
  <c r="N5" i="12"/>
  <c r="P4" i="12"/>
  <c r="O4" i="12"/>
  <c r="N4" i="12"/>
  <c r="L15" i="12"/>
  <c r="L14" i="12"/>
  <c r="L13" i="12"/>
  <c r="L12" i="12"/>
  <c r="L11" i="12"/>
  <c r="L10" i="12"/>
  <c r="L9" i="12"/>
  <c r="L8" i="12"/>
  <c r="L7" i="12"/>
  <c r="L6" i="12"/>
  <c r="K15" i="12"/>
  <c r="K14" i="12"/>
  <c r="K13" i="12"/>
  <c r="K12" i="12"/>
  <c r="K11" i="12"/>
  <c r="K10" i="12"/>
  <c r="K9" i="12"/>
  <c r="K8" i="12"/>
  <c r="K7" i="12"/>
  <c r="K6" i="12"/>
  <c r="J15" i="12"/>
  <c r="J14" i="12"/>
  <c r="J13" i="12"/>
  <c r="J12" i="12"/>
  <c r="J11" i="12"/>
  <c r="J10" i="12"/>
  <c r="J9" i="12"/>
  <c r="J8" i="12"/>
  <c r="J7" i="12"/>
  <c r="J6" i="12"/>
  <c r="L5" i="12"/>
  <c r="K5" i="12"/>
  <c r="J5" i="12"/>
  <c r="L4" i="12"/>
  <c r="K4" i="12"/>
  <c r="J4" i="12"/>
  <c r="H9" i="12"/>
  <c r="H16" i="12" s="1"/>
  <c r="G9" i="12"/>
  <c r="F9" i="12"/>
  <c r="H8" i="12"/>
  <c r="G8" i="12"/>
  <c r="F8" i="12"/>
  <c r="H7" i="12"/>
  <c r="G7" i="12"/>
  <c r="F7" i="12"/>
  <c r="F16" i="12" s="1"/>
  <c r="H6" i="12"/>
  <c r="G6" i="12"/>
  <c r="F6" i="12"/>
  <c r="H5" i="12"/>
  <c r="G5" i="12"/>
  <c r="F5" i="12"/>
  <c r="H4" i="12"/>
  <c r="G4" i="12"/>
  <c r="F4" i="12"/>
  <c r="AL62" i="7"/>
  <c r="AK62" i="7"/>
  <c r="AJ62" i="7"/>
  <c r="AL57" i="7"/>
  <c r="AK57" i="7"/>
  <c r="AJ57" i="7"/>
  <c r="AL52" i="7"/>
  <c r="AK52" i="7"/>
  <c r="AJ52" i="7"/>
  <c r="AL47" i="7"/>
  <c r="AK47" i="7"/>
  <c r="AJ47" i="7"/>
  <c r="AL42" i="7"/>
  <c r="AK42" i="7"/>
  <c r="AJ42" i="7"/>
  <c r="AL37" i="7"/>
  <c r="AK37" i="7"/>
  <c r="AJ37" i="7"/>
  <c r="AL32" i="7"/>
  <c r="AK32" i="7"/>
  <c r="AJ32" i="7"/>
  <c r="AL27" i="7"/>
  <c r="AK27" i="7"/>
  <c r="AJ27" i="7"/>
  <c r="AL22" i="7"/>
  <c r="AK22" i="7"/>
  <c r="AJ22" i="7"/>
  <c r="AL17" i="7"/>
  <c r="AK17" i="7"/>
  <c r="AJ17" i="7"/>
  <c r="AL12" i="7"/>
  <c r="AK12" i="7"/>
  <c r="AJ12" i="7"/>
  <c r="AL7" i="7"/>
  <c r="AK7" i="7"/>
  <c r="AJ7" i="7"/>
  <c r="T62" i="7"/>
  <c r="S62" i="7"/>
  <c r="R62" i="7"/>
  <c r="T57" i="7"/>
  <c r="S57" i="7"/>
  <c r="R57" i="7"/>
  <c r="T52" i="7"/>
  <c r="S52" i="7"/>
  <c r="R13" i="12" s="1"/>
  <c r="R52" i="7"/>
  <c r="T47" i="7"/>
  <c r="S47" i="7"/>
  <c r="R12" i="12" s="1"/>
  <c r="R47" i="7"/>
  <c r="T42" i="7"/>
  <c r="S42" i="7"/>
  <c r="R42" i="7"/>
  <c r="T37" i="7"/>
  <c r="S37" i="7"/>
  <c r="R37" i="7"/>
  <c r="T32" i="7"/>
  <c r="S32" i="7"/>
  <c r="R32" i="7"/>
  <c r="T27" i="7"/>
  <c r="S27" i="7"/>
  <c r="R27" i="7"/>
  <c r="T22" i="7"/>
  <c r="S22" i="7"/>
  <c r="R22" i="7"/>
  <c r="T17" i="7"/>
  <c r="S17" i="7"/>
  <c r="R17" i="7"/>
  <c r="T12" i="7"/>
  <c r="S12" i="7"/>
  <c r="R12" i="7"/>
  <c r="T7" i="7"/>
  <c r="S7" i="7"/>
  <c r="R7" i="7"/>
  <c r="AC62" i="7"/>
  <c r="AB62" i="7"/>
  <c r="AA62" i="7"/>
  <c r="AC57" i="7"/>
  <c r="AB57" i="7"/>
  <c r="AA57" i="7"/>
  <c r="AC52" i="7"/>
  <c r="AB52" i="7"/>
  <c r="AA52" i="7"/>
  <c r="AC47" i="7"/>
  <c r="AB47" i="7"/>
  <c r="AA47" i="7"/>
  <c r="AC42" i="7"/>
  <c r="AB42" i="7"/>
  <c r="AA42" i="7"/>
  <c r="AC37" i="7"/>
  <c r="AB37" i="7"/>
  <c r="AA37" i="7"/>
  <c r="AC32" i="7"/>
  <c r="AB32" i="7"/>
  <c r="AA32" i="7"/>
  <c r="AC27" i="7"/>
  <c r="AB27" i="7"/>
  <c r="AA27" i="7"/>
  <c r="AC22" i="7"/>
  <c r="AB22" i="7"/>
  <c r="AA22" i="7"/>
  <c r="AC17" i="7"/>
  <c r="AB17" i="7"/>
  <c r="AA17" i="7"/>
  <c r="AC12" i="7"/>
  <c r="AB12" i="7"/>
  <c r="AA12" i="7"/>
  <c r="AC7" i="7"/>
  <c r="AB7" i="7"/>
  <c r="AA7" i="7"/>
  <c r="J32" i="7"/>
  <c r="I32" i="7"/>
  <c r="H32" i="7"/>
  <c r="J27" i="7"/>
  <c r="I27" i="7"/>
  <c r="H27" i="7"/>
  <c r="J22" i="7"/>
  <c r="I22" i="7"/>
  <c r="H22" i="7"/>
  <c r="J17" i="7"/>
  <c r="I17" i="7"/>
  <c r="H17" i="7"/>
  <c r="J12" i="7"/>
  <c r="I12" i="7"/>
  <c r="H12" i="7"/>
  <c r="J7" i="7"/>
  <c r="I7" i="7"/>
  <c r="AH4" i="7"/>
  <c r="AI4" i="7"/>
  <c r="AH5" i="7"/>
  <c r="AI5" i="7"/>
  <c r="AH6" i="7"/>
  <c r="AI6" i="7"/>
  <c r="AH7" i="7"/>
  <c r="AI7" i="7"/>
  <c r="AH8" i="7"/>
  <c r="AI8" i="7"/>
  <c r="AH9" i="7"/>
  <c r="AI9" i="7"/>
  <c r="AH10" i="7"/>
  <c r="AI10" i="7"/>
  <c r="AH11" i="7"/>
  <c r="AI11" i="7"/>
  <c r="AH12" i="7"/>
  <c r="AI12" i="7"/>
  <c r="AH13" i="7"/>
  <c r="AI13" i="7"/>
  <c r="AH14" i="7"/>
  <c r="AI14" i="7"/>
  <c r="AH15" i="7"/>
  <c r="AI15" i="7"/>
  <c r="AH16" i="7"/>
  <c r="AI16" i="7"/>
  <c r="AH17" i="7"/>
  <c r="AI17" i="7"/>
  <c r="AH18" i="7"/>
  <c r="AI18" i="7"/>
  <c r="AH19" i="7"/>
  <c r="AI19" i="7"/>
  <c r="AH20" i="7"/>
  <c r="AI20" i="7"/>
  <c r="AH21" i="7"/>
  <c r="AI21" i="7"/>
  <c r="AH22" i="7"/>
  <c r="AI22" i="7"/>
  <c r="AH23" i="7"/>
  <c r="AI23" i="7"/>
  <c r="AH24" i="7"/>
  <c r="AI24" i="7"/>
  <c r="AH25" i="7"/>
  <c r="AI25" i="7"/>
  <c r="AH26" i="7"/>
  <c r="AI26" i="7"/>
  <c r="AH27" i="7"/>
  <c r="AI27" i="7"/>
  <c r="AH28" i="7"/>
  <c r="AI28" i="7"/>
  <c r="AH29" i="7"/>
  <c r="AI29" i="7"/>
  <c r="AH30" i="7"/>
  <c r="AI30" i="7"/>
  <c r="AH31" i="7"/>
  <c r="AI31" i="7"/>
  <c r="AH32" i="7"/>
  <c r="AI32" i="7"/>
  <c r="AH33" i="7"/>
  <c r="AI33" i="7"/>
  <c r="AH34" i="7"/>
  <c r="AI34" i="7"/>
  <c r="AH35" i="7"/>
  <c r="AI35" i="7"/>
  <c r="AH36" i="7"/>
  <c r="AI36" i="7"/>
  <c r="AH37" i="7"/>
  <c r="AI37" i="7"/>
  <c r="AH38" i="7"/>
  <c r="AI38" i="7"/>
  <c r="AH39" i="7"/>
  <c r="AI39" i="7"/>
  <c r="AH40" i="7"/>
  <c r="AI40" i="7"/>
  <c r="AH41" i="7"/>
  <c r="AI41" i="7"/>
  <c r="AH42" i="7"/>
  <c r="AI42" i="7"/>
  <c r="AH43" i="7"/>
  <c r="AI43" i="7"/>
  <c r="AH44" i="7"/>
  <c r="AI44" i="7"/>
  <c r="AH45" i="7"/>
  <c r="AI45" i="7"/>
  <c r="AH46" i="7"/>
  <c r="AI46" i="7"/>
  <c r="AH47" i="7"/>
  <c r="AI47" i="7"/>
  <c r="AH48" i="7"/>
  <c r="AI48" i="7"/>
  <c r="AH49" i="7"/>
  <c r="AI49" i="7"/>
  <c r="AH50" i="7"/>
  <c r="AI50" i="7"/>
  <c r="AH51" i="7"/>
  <c r="AI51" i="7"/>
  <c r="AH52" i="7"/>
  <c r="AI52" i="7"/>
  <c r="AH53" i="7"/>
  <c r="AI53" i="7"/>
  <c r="AH54" i="7"/>
  <c r="AI54" i="7"/>
  <c r="AH55" i="7"/>
  <c r="AI55" i="7"/>
  <c r="AH56" i="7"/>
  <c r="AI56" i="7"/>
  <c r="AH57" i="7"/>
  <c r="AI57" i="7"/>
  <c r="AH58" i="7"/>
  <c r="AI58" i="7"/>
  <c r="AH59" i="7"/>
  <c r="AI59" i="7"/>
  <c r="AH60" i="7"/>
  <c r="AI60" i="7"/>
  <c r="AH61" i="7"/>
  <c r="AI61" i="7"/>
  <c r="AH62" i="7"/>
  <c r="AI62" i="7"/>
  <c r="AI3" i="7"/>
  <c r="AH3" i="7"/>
  <c r="Y56" i="7"/>
  <c r="Y57" i="7"/>
  <c r="Z57" i="7"/>
  <c r="AM4" i="7"/>
  <c r="F4" i="7" s="1"/>
  <c r="AM5" i="7"/>
  <c r="F5" i="7" s="1"/>
  <c r="AM6" i="7"/>
  <c r="G6" i="7" s="1"/>
  <c r="AM7" i="7"/>
  <c r="G7" i="7" s="1"/>
  <c r="AM8" i="7"/>
  <c r="G8" i="7" s="1"/>
  <c r="AM9" i="7"/>
  <c r="G9" i="7" s="1"/>
  <c r="AM10" i="7"/>
  <c r="G10" i="7" s="1"/>
  <c r="AM11" i="7"/>
  <c r="G11" i="7" s="1"/>
  <c r="AM12" i="7"/>
  <c r="G12" i="7" s="1"/>
  <c r="AM13" i="7"/>
  <c r="F13" i="7" s="1"/>
  <c r="AM14" i="7"/>
  <c r="G14" i="7" s="1"/>
  <c r="AM15" i="7"/>
  <c r="G15" i="7" s="1"/>
  <c r="AM16" i="7"/>
  <c r="F16" i="7" s="1"/>
  <c r="AM17" i="7"/>
  <c r="F17" i="7" s="1"/>
  <c r="AM18" i="7"/>
  <c r="F18" i="7" s="1"/>
  <c r="AM19" i="7"/>
  <c r="F19" i="7" s="1"/>
  <c r="AM20" i="7"/>
  <c r="F20" i="7" s="1"/>
  <c r="AM21" i="7"/>
  <c r="F21" i="7" s="1"/>
  <c r="AM22" i="7"/>
  <c r="F22" i="7" s="1"/>
  <c r="AM23" i="7"/>
  <c r="F23" i="7" s="1"/>
  <c r="AM24" i="7"/>
  <c r="F24" i="7" s="1"/>
  <c r="AM25" i="7"/>
  <c r="F25" i="7" s="1"/>
  <c r="AM26" i="7"/>
  <c r="F26" i="7" s="1"/>
  <c r="AM27" i="7"/>
  <c r="F27" i="7" s="1"/>
  <c r="AM28" i="7"/>
  <c r="F28" i="7" s="1"/>
  <c r="AM29" i="7"/>
  <c r="F29" i="7" s="1"/>
  <c r="AM30" i="7"/>
  <c r="F30" i="7" s="1"/>
  <c r="AM31" i="7"/>
  <c r="F31" i="7" s="1"/>
  <c r="AM32" i="7"/>
  <c r="F32" i="7" s="1"/>
  <c r="AM33" i="7"/>
  <c r="Q33" i="7" s="1"/>
  <c r="AM34" i="7"/>
  <c r="P34" i="7" s="1"/>
  <c r="AM35" i="7"/>
  <c r="P35" i="7" s="1"/>
  <c r="AM36" i="7"/>
  <c r="P36" i="7" s="1"/>
  <c r="AM37" i="7"/>
  <c r="P37" i="7" s="1"/>
  <c r="AM38" i="7"/>
  <c r="Q38" i="7" s="1"/>
  <c r="AM39" i="7"/>
  <c r="P39" i="7" s="1"/>
  <c r="AM40" i="7"/>
  <c r="Q40" i="7" s="1"/>
  <c r="AM41" i="7"/>
  <c r="P41" i="7" s="1"/>
  <c r="AM42" i="7"/>
  <c r="P42" i="7" s="1"/>
  <c r="AM43" i="7"/>
  <c r="P43" i="7" s="1"/>
  <c r="AM44" i="7"/>
  <c r="Q44" i="7" s="1"/>
  <c r="AM45" i="7"/>
  <c r="Q45" i="7" s="1"/>
  <c r="AM46" i="7"/>
  <c r="P46" i="7" s="1"/>
  <c r="AM47" i="7"/>
  <c r="P47" i="7" s="1"/>
  <c r="AM48" i="7"/>
  <c r="P48" i="7" s="1"/>
  <c r="AM49" i="7"/>
  <c r="Q49" i="7" s="1"/>
  <c r="AM50" i="7"/>
  <c r="P50" i="7" s="1"/>
  <c r="AM51" i="7"/>
  <c r="P51" i="7" s="1"/>
  <c r="AM52" i="7"/>
  <c r="P52" i="7" s="1"/>
  <c r="AM53" i="7"/>
  <c r="P53" i="7" s="1"/>
  <c r="AM54" i="7"/>
  <c r="Q54" i="7" s="1"/>
  <c r="AM55" i="7"/>
  <c r="Q55" i="7" s="1"/>
  <c r="AM56" i="7"/>
  <c r="Q56" i="7" s="1"/>
  <c r="AM57" i="7"/>
  <c r="Q57" i="7" s="1"/>
  <c r="AM58" i="7"/>
  <c r="P58" i="7" s="1"/>
  <c r="AM59" i="7"/>
  <c r="P59" i="7" s="1"/>
  <c r="AM60" i="7"/>
  <c r="P60" i="7" s="1"/>
  <c r="AM61" i="7"/>
  <c r="P61" i="7" s="1"/>
  <c r="AM62" i="7"/>
  <c r="Q62" i="7" s="1"/>
  <c r="AM3" i="7"/>
  <c r="F3" i="7" s="1"/>
  <c r="W62" i="8"/>
  <c r="W57" i="8"/>
  <c r="W52" i="8"/>
  <c r="W47" i="8"/>
  <c r="W42" i="8"/>
  <c r="W37" i="8"/>
  <c r="W32" i="8"/>
  <c r="W27" i="8"/>
  <c r="W22" i="8"/>
  <c r="W17" i="8"/>
  <c r="W12" i="8"/>
  <c r="W7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3" i="8"/>
  <c r="U62" i="8"/>
  <c r="U57" i="8"/>
  <c r="U52" i="8"/>
  <c r="U47" i="8"/>
  <c r="U42" i="8"/>
  <c r="U37" i="8"/>
  <c r="U32" i="8"/>
  <c r="U27" i="8"/>
  <c r="U22" i="8"/>
  <c r="U17" i="8"/>
  <c r="U12" i="8"/>
  <c r="U7" i="8"/>
  <c r="T62" i="8"/>
  <c r="T57" i="8"/>
  <c r="T52" i="8"/>
  <c r="T47" i="8"/>
  <c r="T42" i="8"/>
  <c r="T37" i="8"/>
  <c r="T32" i="8"/>
  <c r="T27" i="8"/>
  <c r="T22" i="8"/>
  <c r="T17" i="8"/>
  <c r="T12" i="8"/>
  <c r="T7" i="8"/>
  <c r="M62" i="8"/>
  <c r="M57" i="8"/>
  <c r="M52" i="8"/>
  <c r="M47" i="8"/>
  <c r="M42" i="8"/>
  <c r="M37" i="8"/>
  <c r="M32" i="8"/>
  <c r="M27" i="8"/>
  <c r="M22" i="8"/>
  <c r="M17" i="8"/>
  <c r="M12" i="8"/>
  <c r="M7" i="8"/>
  <c r="E62" i="8"/>
  <c r="E57" i="8"/>
  <c r="E52" i="8"/>
  <c r="E47" i="8"/>
  <c r="E42" i="8"/>
  <c r="E37" i="8"/>
  <c r="E32" i="8"/>
  <c r="E27" i="8"/>
  <c r="E22" i="8"/>
  <c r="E17" i="8"/>
  <c r="E12" i="8"/>
  <c r="E7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3" i="8"/>
  <c r="S30" i="10"/>
  <c r="R30" i="10"/>
  <c r="Q30" i="10"/>
  <c r="L30" i="10"/>
  <c r="P30" i="10" s="1"/>
  <c r="P29" i="10"/>
  <c r="O29" i="10"/>
  <c r="N29" i="10"/>
  <c r="L29" i="10"/>
  <c r="L28" i="10"/>
  <c r="P28" i="10" s="1"/>
  <c r="P27" i="10"/>
  <c r="N27" i="10"/>
  <c r="L27" i="10"/>
  <c r="O27" i="10" s="1"/>
  <c r="L26" i="10"/>
  <c r="P26" i="10" s="1"/>
  <c r="S25" i="10"/>
  <c r="R25" i="10"/>
  <c r="Q25" i="10"/>
  <c r="L25" i="10"/>
  <c r="P25" i="10" s="1"/>
  <c r="P24" i="10"/>
  <c r="N24" i="10"/>
  <c r="L24" i="10"/>
  <c r="O24" i="10" s="1"/>
  <c r="O23" i="10"/>
  <c r="L23" i="10"/>
  <c r="P23" i="10" s="1"/>
  <c r="L22" i="10"/>
  <c r="P22" i="10" s="1"/>
  <c r="L21" i="10"/>
  <c r="P21" i="10" s="1"/>
  <c r="S20" i="10"/>
  <c r="R20" i="10"/>
  <c r="Q20" i="10"/>
  <c r="P20" i="10"/>
  <c r="L20" i="10"/>
  <c r="O20" i="10" s="1"/>
  <c r="O19" i="10"/>
  <c r="N19" i="10"/>
  <c r="L19" i="10"/>
  <c r="P19" i="10" s="1"/>
  <c r="L18" i="10"/>
  <c r="O18" i="10" s="1"/>
  <c r="L17" i="10"/>
  <c r="P17" i="10" s="1"/>
  <c r="L16" i="10"/>
  <c r="P16" i="10" s="1"/>
  <c r="S15" i="10"/>
  <c r="R15" i="10"/>
  <c r="Q15" i="10"/>
  <c r="L15" i="10"/>
  <c r="P15" i="10" s="1"/>
  <c r="L14" i="10"/>
  <c r="N14" i="10" s="1"/>
  <c r="L13" i="10"/>
  <c r="N13" i="10" s="1"/>
  <c r="L12" i="10"/>
  <c r="P12" i="10" s="1"/>
  <c r="P11" i="10"/>
  <c r="O11" i="10"/>
  <c r="N11" i="10"/>
  <c r="L11" i="10"/>
  <c r="S10" i="10"/>
  <c r="R10" i="10"/>
  <c r="Q10" i="10"/>
  <c r="P10" i="10"/>
  <c r="O10" i="10"/>
  <c r="N10" i="10"/>
  <c r="L10" i="10"/>
  <c r="L9" i="10"/>
  <c r="P9" i="10" s="1"/>
  <c r="L8" i="10"/>
  <c r="N8" i="10" s="1"/>
  <c r="P7" i="10"/>
  <c r="O7" i="10"/>
  <c r="N7" i="10"/>
  <c r="L7" i="10"/>
  <c r="L6" i="10"/>
  <c r="P6" i="10" s="1"/>
  <c r="S5" i="10"/>
  <c r="R5" i="10"/>
  <c r="Q5" i="10"/>
  <c r="L5" i="10"/>
  <c r="P5" i="10" s="1"/>
  <c r="L4" i="10"/>
  <c r="P4" i="10" s="1"/>
  <c r="L3" i="10"/>
  <c r="O3" i="10" s="1"/>
  <c r="P2" i="10"/>
  <c r="O2" i="10"/>
  <c r="N2" i="10"/>
  <c r="L2" i="10"/>
  <c r="P1" i="10"/>
  <c r="O1" i="10"/>
  <c r="L1" i="10"/>
  <c r="N1" i="10" s="1"/>
  <c r="S30" i="9"/>
  <c r="R30" i="9"/>
  <c r="Q30" i="9"/>
  <c r="L30" i="9"/>
  <c r="P30" i="9" s="1"/>
  <c r="L29" i="9"/>
  <c r="P29" i="9" s="1"/>
  <c r="L28" i="9"/>
  <c r="P28" i="9" s="1"/>
  <c r="L27" i="9"/>
  <c r="P27" i="9" s="1"/>
  <c r="P26" i="9"/>
  <c r="O26" i="9"/>
  <c r="N26" i="9"/>
  <c r="L26" i="9"/>
  <c r="S25" i="9"/>
  <c r="R25" i="9"/>
  <c r="Q25" i="9"/>
  <c r="P25" i="9"/>
  <c r="L25" i="9"/>
  <c r="O25" i="9" s="1"/>
  <c r="P24" i="9"/>
  <c r="L24" i="9"/>
  <c r="O24" i="9" s="1"/>
  <c r="P23" i="9"/>
  <c r="L23" i="9"/>
  <c r="O23" i="9" s="1"/>
  <c r="O22" i="9"/>
  <c r="L22" i="9"/>
  <c r="P22" i="9" s="1"/>
  <c r="L21" i="9"/>
  <c r="P21" i="9" s="1"/>
  <c r="S20" i="9"/>
  <c r="R20" i="9"/>
  <c r="Q20" i="9"/>
  <c r="P20" i="9"/>
  <c r="O20" i="9"/>
  <c r="L20" i="9"/>
  <c r="N20" i="9" s="1"/>
  <c r="P19" i="9"/>
  <c r="O19" i="9"/>
  <c r="L19" i="9"/>
  <c r="N19" i="9" s="1"/>
  <c r="O18" i="9"/>
  <c r="N18" i="9"/>
  <c r="L18" i="9"/>
  <c r="P18" i="9" s="1"/>
  <c r="P17" i="9"/>
  <c r="L17" i="9"/>
  <c r="O17" i="9" s="1"/>
  <c r="P16" i="9"/>
  <c r="O16" i="9"/>
  <c r="L16" i="9"/>
  <c r="N16" i="9" s="1"/>
  <c r="S15" i="9"/>
  <c r="R15" i="9"/>
  <c r="Q15" i="9"/>
  <c r="P15" i="9"/>
  <c r="O15" i="9"/>
  <c r="N15" i="9"/>
  <c r="L15" i="9"/>
  <c r="L14" i="9"/>
  <c r="P14" i="9" s="1"/>
  <c r="P13" i="9"/>
  <c r="O13" i="9"/>
  <c r="L13" i="9"/>
  <c r="N13" i="9" s="1"/>
  <c r="P12" i="9"/>
  <c r="O12" i="9"/>
  <c r="N12" i="9"/>
  <c r="L12" i="9"/>
  <c r="P11" i="9"/>
  <c r="O11" i="9"/>
  <c r="N11" i="9"/>
  <c r="L11" i="9"/>
  <c r="S10" i="9"/>
  <c r="R10" i="9"/>
  <c r="Q10" i="9"/>
  <c r="L10" i="9"/>
  <c r="P10" i="9" s="1"/>
  <c r="P9" i="9"/>
  <c r="O9" i="9"/>
  <c r="N9" i="9"/>
  <c r="L9" i="9"/>
  <c r="L8" i="9"/>
  <c r="P8" i="9" s="1"/>
  <c r="L7" i="9"/>
  <c r="P7" i="9" s="1"/>
  <c r="L6" i="9"/>
  <c r="P6" i="9" s="1"/>
  <c r="S5" i="9"/>
  <c r="R5" i="9"/>
  <c r="Q5" i="9"/>
  <c r="O5" i="9"/>
  <c r="L5" i="9"/>
  <c r="P5" i="9" s="1"/>
  <c r="L4" i="9"/>
  <c r="P4" i="9" s="1"/>
  <c r="P3" i="9"/>
  <c r="L3" i="9"/>
  <c r="O3" i="9" s="1"/>
  <c r="P2" i="9"/>
  <c r="L2" i="9"/>
  <c r="O2" i="9" s="1"/>
  <c r="P1" i="9"/>
  <c r="L1" i="9"/>
  <c r="O1" i="9" s="1"/>
  <c r="T16" i="12" l="1"/>
  <c r="R16" i="12"/>
  <c r="P16" i="12"/>
  <c r="O16" i="12"/>
  <c r="N16" i="12"/>
  <c r="L16" i="12"/>
  <c r="K16" i="12"/>
  <c r="J16" i="12"/>
  <c r="G16" i="12"/>
  <c r="Z21" i="7"/>
  <c r="Z20" i="7"/>
  <c r="Y22" i="7"/>
  <c r="Z18" i="7"/>
  <c r="Z56" i="7"/>
  <c r="Z26" i="7"/>
  <c r="Y26" i="7"/>
  <c r="Z25" i="7"/>
  <c r="Z23" i="7"/>
  <c r="Y23" i="7"/>
  <c r="Z22" i="7"/>
  <c r="Z61" i="7"/>
  <c r="Z60" i="7"/>
  <c r="Y37" i="7"/>
  <c r="Y27" i="7"/>
  <c r="Y18" i="7"/>
  <c r="Z52" i="7"/>
  <c r="P49" i="7"/>
  <c r="Z43" i="7"/>
  <c r="Y47" i="7"/>
  <c r="Q48" i="7"/>
  <c r="Y43" i="7"/>
  <c r="P45" i="7"/>
  <c r="Z41" i="7"/>
  <c r="Y3" i="7"/>
  <c r="Z40" i="7"/>
  <c r="Z17" i="7"/>
  <c r="Z3" i="7"/>
  <c r="Z38" i="7"/>
  <c r="Y17" i="7"/>
  <c r="Y46" i="7"/>
  <c r="Z62" i="7"/>
  <c r="Y38" i="7"/>
  <c r="Z16" i="7"/>
  <c r="Z45" i="7"/>
  <c r="Y62" i="7"/>
  <c r="Z37" i="7"/>
  <c r="Y16" i="7"/>
  <c r="Z46" i="7"/>
  <c r="Y7" i="7"/>
  <c r="Z58" i="7"/>
  <c r="Y36" i="7"/>
  <c r="Z6" i="7"/>
  <c r="Z12" i="7"/>
  <c r="Z36" i="7"/>
  <c r="Y58" i="7"/>
  <c r="Z32" i="7"/>
  <c r="Z5" i="7"/>
  <c r="Z53" i="7"/>
  <c r="Z33" i="7"/>
  <c r="Z13" i="7"/>
  <c r="Y53" i="7"/>
  <c r="Y33" i="7"/>
  <c r="Y13" i="7"/>
  <c r="Z42" i="7"/>
  <c r="Y42" i="7"/>
  <c r="Z10" i="7"/>
  <c r="Y32" i="7"/>
  <c r="Z51" i="7"/>
  <c r="Y61" i="7"/>
  <c r="Y31" i="7"/>
  <c r="Z30" i="7"/>
  <c r="Y50" i="7"/>
  <c r="Y30" i="7"/>
  <c r="Z59" i="7"/>
  <c r="Z49" i="7"/>
  <c r="Z39" i="7"/>
  <c r="Z29" i="7"/>
  <c r="Z19" i="7"/>
  <c r="Z9" i="7"/>
  <c r="Z31" i="7"/>
  <c r="Y51" i="7"/>
  <c r="Y59" i="7"/>
  <c r="Y49" i="7"/>
  <c r="Y39" i="7"/>
  <c r="Y29" i="7"/>
  <c r="Y19" i="7"/>
  <c r="Y9" i="7"/>
  <c r="Z11" i="7"/>
  <c r="Y41" i="7"/>
  <c r="Y60" i="7"/>
  <c r="Y20" i="7"/>
  <c r="Z48" i="7"/>
  <c r="Z28" i="7"/>
  <c r="Z8" i="7"/>
  <c r="Y12" i="7"/>
  <c r="Y21" i="7"/>
  <c r="Z50" i="7"/>
  <c r="Y10" i="7"/>
  <c r="Y48" i="7"/>
  <c r="Y28" i="7"/>
  <c r="Y8" i="7"/>
  <c r="Y52" i="7"/>
  <c r="Y11" i="7"/>
  <c r="Y40" i="7"/>
  <c r="P54" i="7"/>
  <c r="Z47" i="7"/>
  <c r="Z27" i="7"/>
  <c r="Z7" i="7"/>
  <c r="Y6" i="7"/>
  <c r="Z55" i="7"/>
  <c r="Z35" i="7"/>
  <c r="P44" i="7"/>
  <c r="Y55" i="7"/>
  <c r="Y45" i="7"/>
  <c r="Y35" i="7"/>
  <c r="Y25" i="7"/>
  <c r="Y15" i="7"/>
  <c r="Y5" i="7"/>
  <c r="Q52" i="7"/>
  <c r="Z15" i="7"/>
  <c r="Q43" i="7"/>
  <c r="Z54" i="7"/>
  <c r="Z44" i="7"/>
  <c r="Z34" i="7"/>
  <c r="Z24" i="7"/>
  <c r="Z14" i="7"/>
  <c r="Z4" i="7"/>
  <c r="Y54" i="7"/>
  <c r="Y44" i="7"/>
  <c r="Y34" i="7"/>
  <c r="Y24" i="7"/>
  <c r="Y14" i="7"/>
  <c r="Y4" i="7"/>
  <c r="F14" i="7"/>
  <c r="Q3" i="7"/>
  <c r="P55" i="7"/>
  <c r="Q34" i="7"/>
  <c r="P23" i="7"/>
  <c r="Q13" i="7"/>
  <c r="P13" i="7"/>
  <c r="G32" i="7"/>
  <c r="P33" i="7"/>
  <c r="P3" i="7"/>
  <c r="Q32" i="7"/>
  <c r="Q28" i="7"/>
  <c r="P11" i="7"/>
  <c r="P7" i="7"/>
  <c r="P32" i="7"/>
  <c r="Q31" i="7"/>
  <c r="Q53" i="7"/>
  <c r="Q27" i="7"/>
  <c r="Q7" i="7"/>
  <c r="P28" i="7"/>
  <c r="Q23" i="7"/>
  <c r="P12" i="7"/>
  <c r="Q11" i="7"/>
  <c r="Q6" i="7"/>
  <c r="Q12" i="7"/>
  <c r="P6" i="7"/>
  <c r="F12" i="7"/>
  <c r="Q5" i="7"/>
  <c r="Q42" i="7"/>
  <c r="P21" i="7"/>
  <c r="Q22" i="7"/>
  <c r="P62" i="7"/>
  <c r="Q10" i="7"/>
  <c r="Q61" i="7"/>
  <c r="Q51" i="7"/>
  <c r="Q41" i="7"/>
  <c r="P31" i="7"/>
  <c r="P20" i="7"/>
  <c r="P10" i="7"/>
  <c r="P22" i="7"/>
  <c r="Q21" i="7"/>
  <c r="Q20" i="7"/>
  <c r="Q30" i="7"/>
  <c r="Q19" i="7"/>
  <c r="Q9" i="7"/>
  <c r="Q60" i="7"/>
  <c r="Q50" i="7"/>
  <c r="P40" i="7"/>
  <c r="P30" i="7"/>
  <c r="P9" i="7"/>
  <c r="Q39" i="7"/>
  <c r="Q29" i="7"/>
  <c r="Q18" i="7"/>
  <c r="Q8" i="7"/>
  <c r="P19" i="7"/>
  <c r="Q59" i="7"/>
  <c r="P29" i="7"/>
  <c r="P18" i="7"/>
  <c r="P8" i="7"/>
  <c r="Q17" i="7"/>
  <c r="Q58" i="7"/>
  <c r="P38" i="7"/>
  <c r="P17" i="7"/>
  <c r="Q37" i="7"/>
  <c r="Q16" i="7"/>
  <c r="Q47" i="7"/>
  <c r="P16" i="7"/>
  <c r="P57" i="7"/>
  <c r="Q36" i="7"/>
  <c r="Q26" i="7"/>
  <c r="Q46" i="7"/>
  <c r="P26" i="7"/>
  <c r="P15" i="7"/>
  <c r="P56" i="7"/>
  <c r="Q35" i="7"/>
  <c r="Q24" i="7"/>
  <c r="Q14" i="7"/>
  <c r="Q4" i="7"/>
  <c r="P27" i="7"/>
  <c r="Q15" i="7"/>
  <c r="P5" i="7"/>
  <c r="F15" i="7"/>
  <c r="P24" i="7"/>
  <c r="P14" i="7"/>
  <c r="P4" i="7"/>
  <c r="Q25" i="7"/>
  <c r="P25" i="7"/>
  <c r="G22" i="7"/>
  <c r="G21" i="7"/>
  <c r="G20" i="7"/>
  <c r="G19" i="7"/>
  <c r="G18" i="7"/>
  <c r="G17" i="7"/>
  <c r="G13" i="7"/>
  <c r="F11" i="7"/>
  <c r="F10" i="7"/>
  <c r="F6" i="7"/>
  <c r="G31" i="7"/>
  <c r="G30" i="7"/>
  <c r="G3" i="7"/>
  <c r="G23" i="7"/>
  <c r="F9" i="7"/>
  <c r="F8" i="7"/>
  <c r="G16" i="7"/>
  <c r="F7" i="7"/>
  <c r="G29" i="7"/>
  <c r="G28" i="7"/>
  <c r="G27" i="7"/>
  <c r="G26" i="7"/>
  <c r="G25" i="7"/>
  <c r="G5" i="7"/>
  <c r="G24" i="7"/>
  <c r="G4" i="7"/>
  <c r="N25" i="10"/>
  <c r="O25" i="10"/>
  <c r="O16" i="10"/>
  <c r="N30" i="10"/>
  <c r="O8" i="10"/>
  <c r="O30" i="10"/>
  <c r="N9" i="10"/>
  <c r="N26" i="10"/>
  <c r="N5" i="10"/>
  <c r="P13" i="10"/>
  <c r="O26" i="10"/>
  <c r="O14" i="10"/>
  <c r="P18" i="10"/>
  <c r="P14" i="10"/>
  <c r="N23" i="10"/>
  <c r="O12" i="10"/>
  <c r="N16" i="10"/>
  <c r="P3" i="10"/>
  <c r="P8" i="10"/>
  <c r="N17" i="10"/>
  <c r="O17" i="10"/>
  <c r="O13" i="10"/>
  <c r="N15" i="10"/>
  <c r="N6" i="10"/>
  <c r="O15" i="10"/>
  <c r="N28" i="10"/>
  <c r="N12" i="10"/>
  <c r="O4" i="10"/>
  <c r="O6" i="10"/>
  <c r="O28" i="10"/>
  <c r="N20" i="10"/>
  <c r="N3" i="10"/>
  <c r="N4" i="10"/>
  <c r="N21" i="10"/>
  <c r="O21" i="10"/>
  <c r="O9" i="10"/>
  <c r="N22" i="10"/>
  <c r="O5" i="10"/>
  <c r="N18" i="10"/>
  <c r="O22" i="10"/>
  <c r="N6" i="9"/>
  <c r="N28" i="9"/>
  <c r="N2" i="9"/>
  <c r="O6" i="9"/>
  <c r="N24" i="9"/>
  <c r="O28" i="9"/>
  <c r="N7" i="9"/>
  <c r="N29" i="9"/>
  <c r="N3" i="9"/>
  <c r="O7" i="9"/>
  <c r="N25" i="9"/>
  <c r="O29" i="9"/>
  <c r="N8" i="9"/>
  <c r="N30" i="9"/>
  <c r="N4" i="9"/>
  <c r="O8" i="9"/>
  <c r="N21" i="9"/>
  <c r="O30" i="9"/>
  <c r="O4" i="9"/>
  <c r="N17" i="9"/>
  <c r="O21" i="9"/>
  <c r="N5" i="9"/>
  <c r="N22" i="9"/>
  <c r="N14" i="9"/>
  <c r="N10" i="9"/>
  <c r="O14" i="9"/>
  <c r="N27" i="9"/>
  <c r="N1" i="9"/>
  <c r="O10" i="9"/>
  <c r="N23" i="9"/>
  <c r="O27" i="9"/>
  <c r="L16" i="2"/>
  <c r="K16" i="2"/>
  <c r="J16" i="2"/>
  <c r="G38" i="2" s="1"/>
  <c r="P16" i="2"/>
  <c r="O16" i="2"/>
  <c r="N16" i="2"/>
  <c r="H7" i="7" l="1"/>
  <c r="H16" i="2"/>
  <c r="G16" i="2"/>
  <c r="F16" i="2"/>
  <c r="F23" i="1"/>
  <c r="F22" i="1"/>
  <c r="P16" i="1"/>
  <c r="O16" i="1"/>
  <c r="N16" i="1"/>
  <c r="L16" i="1"/>
  <c r="K16" i="1"/>
  <c r="J16" i="1"/>
  <c r="H16" i="1"/>
  <c r="G16" i="1"/>
  <c r="F16" i="1"/>
</calcChain>
</file>

<file path=xl/sharedStrings.xml><?xml version="1.0" encoding="utf-8"?>
<sst xmlns="http://schemas.openxmlformats.org/spreadsheetml/2006/main" count="697" uniqueCount="177">
  <si>
    <t>Numerical results: comparison of three MIP formulations</t>
    <phoneticPr fontId="1" type="noConversion"/>
  </si>
  <si>
    <t>Instance</t>
    <phoneticPr fontId="1" type="noConversion"/>
  </si>
  <si>
    <t>Size</t>
    <phoneticPr fontId="1" type="noConversion"/>
  </si>
  <si>
    <t>XS</t>
    <phoneticPr fontId="1" type="noConversion"/>
  </si>
  <si>
    <t>|J|</t>
    <phoneticPr fontId="1" type="noConversion"/>
  </si>
  <si>
    <t>Time windows size</t>
    <phoneticPr fontId="1" type="noConversion"/>
  </si>
  <si>
    <t>Transfer proability</t>
    <phoneticPr fontId="1" type="noConversion"/>
  </si>
  <si>
    <t>MIP-I</t>
    <phoneticPr fontId="1" type="noConversion"/>
  </si>
  <si>
    <t>MIP-II</t>
    <phoneticPr fontId="1" type="noConversion"/>
  </si>
  <si>
    <t>MIP-III</t>
    <phoneticPr fontId="1" type="noConversion"/>
  </si>
  <si>
    <t>[1,2]</t>
    <phoneticPr fontId="1" type="noConversion"/>
  </si>
  <si>
    <t>[2,3]</t>
    <phoneticPr fontId="1" type="noConversion"/>
  </si>
  <si>
    <t>S</t>
    <phoneticPr fontId="1" type="noConversion"/>
  </si>
  <si>
    <t>CPUs</t>
    <phoneticPr fontId="1" type="noConversion"/>
  </si>
  <si>
    <t>opt*</t>
    <phoneticPr fontId="1" type="noConversion"/>
  </si>
  <si>
    <t>gap*(%)</t>
    <phoneticPr fontId="1" type="noConversion"/>
  </si>
  <si>
    <t>Total</t>
    <phoneticPr fontId="1" type="noConversion"/>
  </si>
  <si>
    <t>HDH</t>
    <phoneticPr fontId="1" type="noConversion"/>
  </si>
  <si>
    <t>M_20_6_3_2_0.3_1.json</t>
  </si>
  <si>
    <t>M_20_6_3_2_0.3_2.json</t>
  </si>
  <si>
    <t>M_20_6_3_2_0.3_3.json</t>
  </si>
  <si>
    <t>M_20_6_3_2_0.3_4.json</t>
  </si>
  <si>
    <t>M_20_6_3_2_0.3_5.json</t>
  </si>
  <si>
    <t>M_20_6_3_2_0.5_1.json</t>
  </si>
  <si>
    <t>M_20_6_3_2_0.5_2.json</t>
  </si>
  <si>
    <t>M_20_6_3_2_0.5_3.json</t>
  </si>
  <si>
    <t>M_20_6_3_2_0.5_4.json</t>
  </si>
  <si>
    <t>M_20_6_3_2_0.5_5.json</t>
  </si>
  <si>
    <t>M_20_6_3_2_0.7_1.json</t>
  </si>
  <si>
    <t>M_20_6_3_2_0.7_2.json</t>
  </si>
  <si>
    <t>M_20_6_3_2_0.7_3.json</t>
  </si>
  <si>
    <t>M_20_6_3_2_0.7_4.json</t>
  </si>
  <si>
    <t>M_20_6_3_2_0.7_5.json</t>
  </si>
  <si>
    <t>M_20_6_3_3_0.3_1.json</t>
  </si>
  <si>
    <t>M_20_6_3_3_0.3_2.json</t>
  </si>
  <si>
    <t>M_20_6_3_3_0.3_3.json</t>
  </si>
  <si>
    <t>M_20_6_3_3_0.3_4.json</t>
  </si>
  <si>
    <t>M_20_6_3_3_0.3_5.json</t>
  </si>
  <si>
    <t>M_20_6_3_3_0.5_1.json</t>
  </si>
  <si>
    <t>M_20_6_3_3_0.5_2.json</t>
  </si>
  <si>
    <t>M_20_6_3_3_0.5_3.json</t>
  </si>
  <si>
    <t>M_20_6_3_3_0.5_4.json</t>
  </si>
  <si>
    <t>M_20_6_3_3_0.5_5.json</t>
  </si>
  <si>
    <t>M_20_6_3_3_0.7_1.json</t>
  </si>
  <si>
    <t>M_20_6_3_3_0.7_2.json</t>
  </si>
  <si>
    <t>M_20_6_3_3_0.7_3.json</t>
  </si>
  <si>
    <t>M_20_6_3_3_0.7_4.json</t>
  </si>
  <si>
    <t>M_20_6_3_3_0.7_5.json</t>
  </si>
  <si>
    <t>obj</t>
    <phoneticPr fontId="1" type="noConversion"/>
  </si>
  <si>
    <t>gap</t>
    <phoneticPr fontId="1" type="noConversion"/>
  </si>
  <si>
    <t>MIP-I</t>
  </si>
  <si>
    <t>Instance</t>
  </si>
  <si>
    <t>obj</t>
  </si>
  <si>
    <t>gap</t>
  </si>
  <si>
    <t>HDH-WS</t>
  </si>
  <si>
    <t>G</t>
  </si>
  <si>
    <t>Best</t>
  </si>
  <si>
    <t>HDH120</t>
  </si>
  <si>
    <t>objup</t>
  </si>
  <si>
    <t>L_50_10_4_2_0.3_1.json</t>
  </si>
  <si>
    <t>L_50_10_4_2_0.3_2.json</t>
  </si>
  <si>
    <t>L_50_10_4_2_0.3_3.json</t>
  </si>
  <si>
    <t>L_50_10_4_2_0.3_4.json</t>
  </si>
  <si>
    <t>L_50_10_4_2_0.3_5.json</t>
  </si>
  <si>
    <t>L_50_10_4_2_0.5_1.json</t>
  </si>
  <si>
    <t>L_50_10_4_2_0.5_2.json</t>
  </si>
  <si>
    <t>L_50_10_4_2_0.5_3.json</t>
  </si>
  <si>
    <t>L_50_10_4_2_0.5_4.json</t>
  </si>
  <si>
    <t>L_50_10_4_2_0.5_5.json</t>
  </si>
  <si>
    <t>L_50_10_4_2_0.7_1.json</t>
  </si>
  <si>
    <t>L_50_10_4_2_0.7_2.json</t>
  </si>
  <si>
    <t>L_50_10_4_2_0.7_3.json</t>
  </si>
  <si>
    <t>L_50_10_4_2_0.7_4.json</t>
  </si>
  <si>
    <t>L_50_10_4_2_0.7_5.json</t>
  </si>
  <si>
    <t>L_50_10_4_3_0.3_1.json</t>
  </si>
  <si>
    <t>L_50_10_4_3_0.3_2.json</t>
  </si>
  <si>
    <t>L_50_10_4_3_0.3_3.json</t>
  </si>
  <si>
    <t>L_50_10_4_3_0.3_4.json</t>
  </si>
  <si>
    <t>L_50_10_4_3_0.3_5.json</t>
  </si>
  <si>
    <t>L_50_10_4_3_0.5_1.json</t>
  </si>
  <si>
    <t>L_50_10_4_3_0.5_2.json</t>
  </si>
  <si>
    <t>L_50_10_4_3_0.5_3.json</t>
  </si>
  <si>
    <t>L_50_10_4_3_0.5_4.json</t>
  </si>
  <si>
    <t>L_50_10_4_3_0.5_5.json</t>
  </si>
  <si>
    <t>L_50_10_4_3_0.7_1.json</t>
  </si>
  <si>
    <t>L_50_10_4_3_0.7_2.json</t>
  </si>
  <si>
    <t>L_50_10_4_3_0.7_3.json</t>
  </si>
  <si>
    <t>L_50_10_4_3_0.7_4.json</t>
  </si>
  <si>
    <t>L_50_10_4_3_0.7_5.json</t>
  </si>
  <si>
    <t>HDHWS-1800</t>
  </si>
  <si>
    <t>HDHWS-600</t>
  </si>
  <si>
    <t>UB</t>
  </si>
  <si>
    <t>time</t>
  </si>
  <si>
    <t>time</t>
    <phoneticPr fontId="1" type="noConversion"/>
  </si>
  <si>
    <t>-</t>
  </si>
  <si>
    <t>XS_5_3_2_1_0.3_1.json</t>
  </si>
  <si>
    <t>XS_5_3_2_1_0.3_2.json</t>
  </si>
  <si>
    <t>XS_5_3_2_1_0.3_3.json</t>
  </si>
  <si>
    <t>XS_5_3_2_1_0.3_4.json</t>
  </si>
  <si>
    <t>XS_5_3_2_1_0.3_5.json</t>
  </si>
  <si>
    <t>XS_5_3_2_1_0.5_1.json</t>
  </si>
  <si>
    <t>XS_5_3_2_1_0.5_2.json</t>
  </si>
  <si>
    <t>XS_5_3_2_1_0.5_3.json</t>
  </si>
  <si>
    <t>XS_5_3_2_1_0.5_4.json</t>
  </si>
  <si>
    <t>XS_5_3_2_1_0.5_5.json</t>
  </si>
  <si>
    <t>XS_5_3_2_1_0.7_1.json</t>
  </si>
  <si>
    <t>XS_5_3_2_1_0.7_2.json</t>
  </si>
  <si>
    <t>XS_5_3_2_1_0.7_3.json</t>
  </si>
  <si>
    <t>XS_5_3_2_1_0.7_4.json</t>
  </si>
  <si>
    <t>XS_5_3_2_1_0.7_5.json</t>
  </si>
  <si>
    <t>XS_5_3_2_2_0.3_1.json</t>
  </si>
  <si>
    <t>XS_5_3_2_2_0.3_2.json</t>
  </si>
  <si>
    <t>XS_5_3_2_2_0.3_3.json</t>
  </si>
  <si>
    <t>XS_5_3_2_2_0.3_4.json</t>
  </si>
  <si>
    <t>XS_5_3_2_2_0.3_5.json</t>
  </si>
  <si>
    <t>XS_5_3_2_2_0.5_1.json</t>
  </si>
  <si>
    <t>XS_5_3_2_2_0.5_2.json</t>
  </si>
  <si>
    <t>XS_5_3_2_2_0.5_3.json</t>
  </si>
  <si>
    <t>XS_5_3_2_2_0.5_4.json</t>
  </si>
  <si>
    <t>XS_5_3_2_2_0.5_5.json</t>
  </si>
  <si>
    <t>XS_5_3_2_2_0.7_1.json</t>
  </si>
  <si>
    <t>XS_5_3_2_2_0.7_2.json</t>
  </si>
  <si>
    <t>XS_5_3_2_2_0.7_3.json</t>
  </si>
  <si>
    <t>XS_5_3_2_2_0.7_4.json</t>
  </si>
  <si>
    <t>XS_5_3_2_2_0.7_5.json</t>
  </si>
  <si>
    <t>S_10_4_3_1_0.3_1.json</t>
  </si>
  <si>
    <t>S_10_4_3_1_0.3_2.json</t>
  </si>
  <si>
    <t>S_10_4_3_1_0.3_3.json</t>
  </si>
  <si>
    <t>S_10_4_3_1_0.3_4.json</t>
  </si>
  <si>
    <t>S_10_4_3_1_0.3_5.json</t>
  </si>
  <si>
    <t>S_10_4_3_1_0.5_1.json</t>
  </si>
  <si>
    <t>S_10_4_3_1_0.5_2.json</t>
  </si>
  <si>
    <t>S_10_4_3_1_0.5_3.json</t>
  </si>
  <si>
    <t>S_10_4_3_1_0.5_4.json</t>
  </si>
  <si>
    <t>S_10_4_3_1_0.5_5.json</t>
  </si>
  <si>
    <t>S_10_4_3_1_0.7_1.json</t>
  </si>
  <si>
    <t>S_10_4_3_1_0.7_2.json</t>
  </si>
  <si>
    <t>S_10_4_3_1_0.7_3.json</t>
  </si>
  <si>
    <t>S_10_4_3_1_0.7_4.json</t>
  </si>
  <si>
    <t>S_10_4_3_1_0.7_5.json</t>
  </si>
  <si>
    <t>S_10_4_3_2_0.3_1.json</t>
  </si>
  <si>
    <t>S_10_4_3_2_0.3_2.json</t>
  </si>
  <si>
    <t>S_10_4_3_2_0.3_3.json</t>
  </si>
  <si>
    <t>S_10_4_3_2_0.3_4.json</t>
  </si>
  <si>
    <t>S_10_4_3_2_0.3_5.json</t>
  </si>
  <si>
    <t>S_10_4_3_2_0.5_1.json</t>
  </si>
  <si>
    <t>S_10_4_3_2_0.5_2.json</t>
  </si>
  <si>
    <t>S_10_4_3_2_0.5_3.json</t>
  </si>
  <si>
    <t>S_10_4_3_2_0.5_4.json</t>
  </si>
  <si>
    <t>S_10_4_3_2_0.5_5.json</t>
  </si>
  <si>
    <t>S_10_4_3_2_0.7_1.json</t>
  </si>
  <si>
    <t>S_10_4_3_2_0.7_2.json</t>
  </si>
  <si>
    <t>S_10_4_3_2_0.7_3.json</t>
  </si>
  <si>
    <t>S_10_4_3_2_0.7_4.json</t>
  </si>
  <si>
    <t>S_10_4_3_2_0.7_5.json</t>
  </si>
  <si>
    <t>S_10_4_3_2_0.7_5.json</t>
    <phoneticPr fontId="1" type="noConversion"/>
  </si>
  <si>
    <t>XS_5_3_2_1_0.7_5.json</t>
    <phoneticPr fontId="1" type="noConversion"/>
  </si>
  <si>
    <t>XS_5_3_2_2_0.7_5.json</t>
    <phoneticPr fontId="1" type="noConversion"/>
  </si>
  <si>
    <t>Time</t>
  </si>
  <si>
    <t>HDHWS</t>
  </si>
  <si>
    <t>count</t>
  </si>
  <si>
    <t>Numerical results of MIP-1, HDH, and HDH-WS</t>
  </si>
  <si>
    <t>M</t>
  </si>
  <si>
    <t>L</t>
  </si>
  <si>
    <t>[2,3]</t>
  </si>
  <si>
    <t>[3,4]</t>
  </si>
  <si>
    <t>gap-Gurobi</t>
  </si>
  <si>
    <t>UB-Gurobi</t>
  </si>
  <si>
    <t>BestObj</t>
  </si>
  <si>
    <t>gap-Best</t>
  </si>
  <si>
    <t>BestCount</t>
  </si>
  <si>
    <t>average-gap</t>
  </si>
  <si>
    <t>average-Time</t>
  </si>
  <si>
    <t>sum_count</t>
  </si>
  <si>
    <t>average-time</t>
  </si>
  <si>
    <t>HDH-WS-600</t>
  </si>
  <si>
    <t>HDH-WS-1800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</si>
</sst>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;[Red]0.00"/>
    <numFmt numFmtId="178" formatCode="0;[Red]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77" fontId="0" fillId="2" borderId="0" xfId="0" applyNumberFormat="1" applyFill="1"/>
    <xf numFmtId="177" fontId="0" fillId="0" borderId="0" xfId="0" applyNumberFormat="1"/>
    <xf numFmtId="2" fontId="0" fillId="2" borderId="0" xfId="0" applyNumberFormat="1" applyFill="1"/>
    <xf numFmtId="178" fontId="0" fillId="0" borderId="0" xfId="0" applyNumberFormat="1"/>
    <xf numFmtId="178" fontId="0" fillId="2" borderId="0" xfId="0" applyNumberForma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6" xfId="0" applyBorder="1" applyAlignment="1">
      <alignment horizontal="center" wrapText="1"/>
    </xf>
    <xf numFmtId="0" fontId="0" fillId="0" borderId="1" xfId="0" applyBorder="1"/>
    <xf numFmtId="0" fontId="0" fillId="0" borderId="7" xfId="0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3" xfId="0" applyBorder="1"/>
    <xf numFmtId="176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zoomScale="115" zoomScaleNormal="115" workbookViewId="0">
      <selection activeCell="A4" sqref="A4:A15"/>
    </sheetView>
  </sheetViews>
  <sheetFormatPr defaultRowHeight="13.8" x14ac:dyDescent="0.25"/>
  <cols>
    <col min="3" max="3" width="18.88671875" customWidth="1"/>
    <col min="4" max="4" width="23.44140625" customWidth="1"/>
    <col min="5" max="5" width="4.109375" customWidth="1"/>
  </cols>
  <sheetData>
    <row r="1" spans="1:17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x14ac:dyDescent="0.25">
      <c r="A2" s="36" t="s">
        <v>1</v>
      </c>
      <c r="B2" s="36"/>
      <c r="C2" s="36"/>
      <c r="D2" s="36"/>
      <c r="E2" s="2"/>
      <c r="F2" s="36" t="s">
        <v>7</v>
      </c>
      <c r="G2" s="36"/>
      <c r="H2" s="36"/>
      <c r="I2" s="2"/>
      <c r="J2" s="36" t="s">
        <v>8</v>
      </c>
      <c r="K2" s="36"/>
      <c r="L2" s="36"/>
      <c r="M2" s="2"/>
      <c r="N2" s="36" t="s">
        <v>9</v>
      </c>
      <c r="O2" s="36"/>
      <c r="P2" s="36"/>
    </row>
    <row r="3" spans="1:17" s="3" customFormat="1" x14ac:dyDescent="0.25">
      <c r="A3" s="4" t="s">
        <v>2</v>
      </c>
      <c r="B3" s="4" t="s">
        <v>4</v>
      </c>
      <c r="C3" s="4" t="s">
        <v>5</v>
      </c>
      <c r="D3" s="4" t="s">
        <v>6</v>
      </c>
      <c r="E3" s="4"/>
      <c r="F3" s="4" t="s">
        <v>13</v>
      </c>
      <c r="G3" s="4" t="s">
        <v>14</v>
      </c>
      <c r="H3" s="4" t="s">
        <v>15</v>
      </c>
      <c r="I3" s="4"/>
      <c r="J3" s="4" t="s">
        <v>13</v>
      </c>
      <c r="K3" s="4" t="s">
        <v>14</v>
      </c>
      <c r="L3" s="4" t="s">
        <v>15</v>
      </c>
      <c r="M3" s="4"/>
      <c r="N3" s="4" t="s">
        <v>13</v>
      </c>
      <c r="O3" s="4" t="s">
        <v>14</v>
      </c>
      <c r="P3" s="4" t="s">
        <v>15</v>
      </c>
    </row>
    <row r="4" spans="1:17" x14ac:dyDescent="0.25">
      <c r="A4" s="20" t="s">
        <v>3</v>
      </c>
      <c r="B4" s="1">
        <v>5</v>
      </c>
      <c r="C4" s="1" t="s">
        <v>10</v>
      </c>
      <c r="D4" s="1">
        <v>0.3</v>
      </c>
      <c r="E4" s="1"/>
      <c r="F4" s="1">
        <v>0.94</v>
      </c>
      <c r="G4" s="1">
        <v>5</v>
      </c>
      <c r="H4" s="6">
        <v>0</v>
      </c>
      <c r="I4" s="1"/>
      <c r="J4" s="1">
        <v>0.72</v>
      </c>
      <c r="K4" s="1">
        <v>5</v>
      </c>
      <c r="L4" s="6">
        <v>0</v>
      </c>
      <c r="M4" s="1"/>
      <c r="N4" s="1">
        <v>23.81</v>
      </c>
      <c r="O4" s="1">
        <v>5</v>
      </c>
      <c r="P4" s="6">
        <v>0</v>
      </c>
    </row>
    <row r="5" spans="1:17" x14ac:dyDescent="0.25">
      <c r="A5" s="20" t="s">
        <v>3</v>
      </c>
      <c r="B5" s="1">
        <v>5</v>
      </c>
      <c r="C5" s="1"/>
      <c r="D5" s="1">
        <v>0.5</v>
      </c>
      <c r="E5" s="1"/>
      <c r="F5" s="1">
        <v>0.14000000000000001</v>
      </c>
      <c r="G5" s="1">
        <v>5</v>
      </c>
      <c r="H5" s="6">
        <v>0</v>
      </c>
      <c r="I5" s="1"/>
      <c r="J5" s="1">
        <v>2.59</v>
      </c>
      <c r="K5" s="1">
        <v>5</v>
      </c>
      <c r="L5" s="6">
        <v>0</v>
      </c>
      <c r="M5" s="1"/>
      <c r="N5" s="1">
        <v>2.57</v>
      </c>
      <c r="O5" s="1">
        <v>5</v>
      </c>
      <c r="P5" s="6">
        <v>0</v>
      </c>
    </row>
    <row r="6" spans="1:17" x14ac:dyDescent="0.25">
      <c r="A6" s="20" t="s">
        <v>3</v>
      </c>
      <c r="B6" s="1">
        <v>5</v>
      </c>
      <c r="C6" s="1"/>
      <c r="D6" s="1">
        <v>0.7</v>
      </c>
      <c r="E6" s="1"/>
      <c r="F6" s="1">
        <v>0.35</v>
      </c>
      <c r="G6" s="1">
        <v>5</v>
      </c>
      <c r="H6" s="6">
        <v>0</v>
      </c>
      <c r="I6" s="1"/>
      <c r="J6" s="1">
        <v>0.26</v>
      </c>
      <c r="K6" s="1">
        <v>5</v>
      </c>
      <c r="L6" s="6">
        <v>0</v>
      </c>
      <c r="M6" s="1"/>
      <c r="N6" s="1">
        <v>3.05</v>
      </c>
      <c r="O6" s="1">
        <v>5</v>
      </c>
      <c r="P6" s="6">
        <v>0</v>
      </c>
    </row>
    <row r="7" spans="1:17" x14ac:dyDescent="0.25">
      <c r="A7" s="20" t="s">
        <v>3</v>
      </c>
      <c r="B7" s="1">
        <v>5</v>
      </c>
      <c r="C7" s="1" t="s">
        <v>11</v>
      </c>
      <c r="D7" s="1">
        <v>0.3</v>
      </c>
      <c r="E7" s="1"/>
      <c r="F7" s="1">
        <v>8.6199999999999992</v>
      </c>
      <c r="G7" s="1">
        <v>5</v>
      </c>
      <c r="H7" s="6">
        <v>0</v>
      </c>
      <c r="I7" s="1"/>
      <c r="J7" s="1">
        <v>360.66</v>
      </c>
      <c r="K7" s="1">
        <v>4</v>
      </c>
      <c r="L7" s="6">
        <v>0.01</v>
      </c>
      <c r="M7" s="1"/>
      <c r="N7" s="1">
        <v>281.35000000000002</v>
      </c>
      <c r="O7" s="1">
        <v>5</v>
      </c>
      <c r="P7" s="6">
        <v>0</v>
      </c>
    </row>
    <row r="8" spans="1:17" x14ac:dyDescent="0.25">
      <c r="A8" s="20" t="s">
        <v>3</v>
      </c>
      <c r="B8" s="1">
        <v>5</v>
      </c>
      <c r="C8" s="1"/>
      <c r="D8" s="1">
        <v>0.5</v>
      </c>
      <c r="E8" s="1"/>
      <c r="F8" s="1">
        <v>6.3</v>
      </c>
      <c r="G8" s="1">
        <v>5</v>
      </c>
      <c r="H8" s="6">
        <v>0</v>
      </c>
      <c r="I8" s="1"/>
      <c r="J8" s="1">
        <v>377.07</v>
      </c>
      <c r="K8" s="1">
        <v>4</v>
      </c>
      <c r="L8" s="6">
        <v>0.01</v>
      </c>
      <c r="M8" s="1"/>
      <c r="N8" s="1">
        <v>133.21</v>
      </c>
      <c r="O8" s="1">
        <v>5</v>
      </c>
      <c r="P8" s="6">
        <v>0</v>
      </c>
    </row>
    <row r="9" spans="1:17" x14ac:dyDescent="0.25">
      <c r="A9" s="20" t="s">
        <v>3</v>
      </c>
      <c r="B9" s="1">
        <v>5</v>
      </c>
      <c r="C9" s="1"/>
      <c r="D9" s="1">
        <v>0.7</v>
      </c>
      <c r="E9" s="1"/>
      <c r="F9" s="1">
        <v>0.96</v>
      </c>
      <c r="G9" s="1">
        <v>5</v>
      </c>
      <c r="H9" s="6">
        <v>0</v>
      </c>
      <c r="I9" s="1"/>
      <c r="J9" s="1">
        <v>1.47</v>
      </c>
      <c r="K9" s="1">
        <v>5</v>
      </c>
      <c r="L9" s="6">
        <v>0</v>
      </c>
      <c r="M9" s="1"/>
      <c r="N9" s="1">
        <v>3.35</v>
      </c>
      <c r="O9" s="1">
        <v>5</v>
      </c>
      <c r="P9" s="6">
        <v>0</v>
      </c>
    </row>
    <row r="10" spans="1:17" x14ac:dyDescent="0.25">
      <c r="A10" s="20" t="s">
        <v>12</v>
      </c>
      <c r="B10" s="1">
        <v>10</v>
      </c>
      <c r="C10" s="1" t="s">
        <v>10</v>
      </c>
      <c r="D10" s="1">
        <v>0.3</v>
      </c>
      <c r="E10" s="1"/>
      <c r="F10" s="1">
        <v>0.63</v>
      </c>
      <c r="G10" s="1">
        <v>5</v>
      </c>
      <c r="H10" s="6">
        <v>0</v>
      </c>
      <c r="I10" s="1"/>
      <c r="J10" s="1">
        <v>9.2899999999999991</v>
      </c>
      <c r="K10" s="1">
        <v>5</v>
      </c>
      <c r="L10" s="6">
        <v>0</v>
      </c>
      <c r="M10" s="1"/>
      <c r="N10" s="1">
        <v>170.46</v>
      </c>
      <c r="O10" s="1">
        <v>5</v>
      </c>
      <c r="P10" s="6">
        <v>0</v>
      </c>
    </row>
    <row r="11" spans="1:17" x14ac:dyDescent="0.25">
      <c r="A11" s="20" t="s">
        <v>12</v>
      </c>
      <c r="B11" s="1">
        <v>10</v>
      </c>
      <c r="C11" s="1"/>
      <c r="D11" s="1">
        <v>0.5</v>
      </c>
      <c r="E11" s="1"/>
      <c r="F11" s="1">
        <v>0.68</v>
      </c>
      <c r="G11" s="1">
        <v>5</v>
      </c>
      <c r="H11" s="6">
        <v>0</v>
      </c>
      <c r="I11" s="1"/>
      <c r="J11" s="1">
        <v>3.38</v>
      </c>
      <c r="K11" s="1">
        <v>5</v>
      </c>
      <c r="L11" s="6">
        <v>0</v>
      </c>
      <c r="M11" s="1"/>
      <c r="N11" s="1">
        <v>56.84</v>
      </c>
      <c r="O11" s="1">
        <v>5</v>
      </c>
      <c r="P11" s="6">
        <v>0</v>
      </c>
    </row>
    <row r="12" spans="1:17" x14ac:dyDescent="0.25">
      <c r="A12" s="20" t="s">
        <v>12</v>
      </c>
      <c r="B12" s="1">
        <v>10</v>
      </c>
      <c r="C12" s="1"/>
      <c r="D12" s="1">
        <v>0.7</v>
      </c>
      <c r="E12" s="1"/>
      <c r="F12" s="1">
        <v>0.43</v>
      </c>
      <c r="G12" s="1">
        <v>5</v>
      </c>
      <c r="H12" s="6">
        <v>0</v>
      </c>
      <c r="I12" s="1"/>
      <c r="J12" s="1">
        <v>1.33</v>
      </c>
      <c r="K12" s="1">
        <v>5</v>
      </c>
      <c r="L12" s="6">
        <v>0</v>
      </c>
      <c r="M12" s="1"/>
      <c r="N12" s="1">
        <v>71.569999999999993</v>
      </c>
      <c r="O12" s="1">
        <v>5</v>
      </c>
      <c r="P12" s="6">
        <v>0</v>
      </c>
    </row>
    <row r="13" spans="1:17" x14ac:dyDescent="0.25">
      <c r="A13" s="20" t="s">
        <v>12</v>
      </c>
      <c r="B13" s="1">
        <v>10</v>
      </c>
      <c r="C13" s="1" t="s">
        <v>11</v>
      </c>
      <c r="D13" s="1">
        <v>0.3</v>
      </c>
      <c r="E13" s="1"/>
      <c r="F13" s="1">
        <v>6.59</v>
      </c>
      <c r="G13" s="1">
        <v>5</v>
      </c>
      <c r="H13" s="6">
        <v>0</v>
      </c>
      <c r="I13" s="1"/>
      <c r="J13" s="1">
        <v>7.33</v>
      </c>
      <c r="K13" s="1">
        <v>5</v>
      </c>
      <c r="L13" s="6">
        <v>0</v>
      </c>
      <c r="M13" s="1"/>
      <c r="N13" s="1">
        <v>507.08</v>
      </c>
      <c r="O13" s="1">
        <v>4</v>
      </c>
      <c r="P13" s="6">
        <v>0.02</v>
      </c>
    </row>
    <row r="14" spans="1:17" x14ac:dyDescent="0.25">
      <c r="A14" s="20" t="s">
        <v>12</v>
      </c>
      <c r="B14" s="1">
        <v>10</v>
      </c>
      <c r="C14" s="1"/>
      <c r="D14" s="1">
        <v>0.5</v>
      </c>
      <c r="E14" s="1"/>
      <c r="F14" s="1">
        <v>90.31</v>
      </c>
      <c r="G14" s="1">
        <v>5</v>
      </c>
      <c r="H14" s="6">
        <v>0</v>
      </c>
      <c r="I14" s="1"/>
      <c r="J14" s="1">
        <v>472.32</v>
      </c>
      <c r="K14" s="1">
        <v>4</v>
      </c>
      <c r="L14" s="6">
        <v>0.02</v>
      </c>
      <c r="M14" s="1"/>
      <c r="N14" s="1">
        <v>1357.97</v>
      </c>
      <c r="O14" s="1">
        <v>2</v>
      </c>
      <c r="P14" s="6">
        <v>0.18</v>
      </c>
    </row>
    <row r="15" spans="1:17" x14ac:dyDescent="0.25">
      <c r="A15" s="20" t="s">
        <v>12</v>
      </c>
      <c r="B15" s="1">
        <v>10</v>
      </c>
      <c r="C15" s="1"/>
      <c r="D15" s="1">
        <v>0.7</v>
      </c>
      <c r="E15" s="1"/>
      <c r="F15" s="1">
        <v>51.45</v>
      </c>
      <c r="G15" s="1">
        <v>5</v>
      </c>
      <c r="H15" s="6">
        <v>0</v>
      </c>
      <c r="I15" s="1"/>
      <c r="J15" s="1">
        <v>668.04</v>
      </c>
      <c r="K15" s="1">
        <v>4</v>
      </c>
      <c r="L15" s="6">
        <v>0.01</v>
      </c>
      <c r="M15" s="1"/>
      <c r="N15" s="1">
        <v>1293.58</v>
      </c>
      <c r="O15" s="1">
        <v>3</v>
      </c>
      <c r="P15" s="6">
        <v>0.08</v>
      </c>
    </row>
    <row r="16" spans="1:17" x14ac:dyDescent="0.25">
      <c r="A16" s="34" t="s">
        <v>16</v>
      </c>
      <c r="B16" s="34"/>
      <c r="C16" s="34"/>
      <c r="D16" s="34"/>
      <c r="E16" s="5"/>
      <c r="F16" s="5">
        <f>AVERAGE(F4:F15)</f>
        <v>13.950000000000001</v>
      </c>
      <c r="G16" s="5">
        <f>SUM(G4:G15)</f>
        <v>60</v>
      </c>
      <c r="H16" s="7">
        <f>AVERAGE(H4:H15)</f>
        <v>0</v>
      </c>
      <c r="I16" s="5"/>
      <c r="J16" s="7">
        <f>AVERAGE(J4:J15)</f>
        <v>158.70500000000001</v>
      </c>
      <c r="K16" s="5">
        <f>SUM(K4:K15)</f>
        <v>56</v>
      </c>
      <c r="L16" s="7">
        <f>AVERAGE(L4:L15)</f>
        <v>4.1666666666666666E-3</v>
      </c>
      <c r="M16" s="5"/>
      <c r="N16" s="7">
        <f>AVERAGE(N4:N15)</f>
        <v>325.40333333333336</v>
      </c>
      <c r="O16" s="5">
        <f>SUM(O4:O15)</f>
        <v>54</v>
      </c>
      <c r="P16" s="7">
        <f>AVERAGE(P4:P15)</f>
        <v>2.3333333333333331E-2</v>
      </c>
    </row>
    <row r="22" spans="6:6" x14ac:dyDescent="0.25">
      <c r="F22">
        <f>J16/F16</f>
        <v>11.376702508960573</v>
      </c>
    </row>
    <row r="23" spans="6:6" x14ac:dyDescent="0.25">
      <c r="F23">
        <f>N16/F16</f>
        <v>23.326403823178016</v>
      </c>
    </row>
  </sheetData>
  <mergeCells count="6">
    <mergeCell ref="A16:D16"/>
    <mergeCell ref="A1:Q1"/>
    <mergeCell ref="F2:H2"/>
    <mergeCell ref="J2:L2"/>
    <mergeCell ref="N2:P2"/>
    <mergeCell ref="A2:D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691B-05BD-450B-9FED-EB4DB49CB3FF}">
  <dimension ref="A1:Q38"/>
  <sheetViews>
    <sheetView zoomScale="130" zoomScaleNormal="130" workbookViewId="0">
      <selection activeCell="A2" sqref="A2:P16"/>
    </sheetView>
  </sheetViews>
  <sheetFormatPr defaultRowHeight="13.8" x14ac:dyDescent="0.25"/>
  <sheetData>
    <row r="1" spans="1:17" x14ac:dyDescent="0.25">
      <c r="A1" s="34" t="s">
        <v>161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7" x14ac:dyDescent="0.25">
      <c r="A2" s="36" t="s">
        <v>1</v>
      </c>
      <c r="B2" s="36"/>
      <c r="C2" s="36"/>
      <c r="D2" s="36"/>
      <c r="E2" s="2"/>
      <c r="F2" s="36" t="s">
        <v>7</v>
      </c>
      <c r="G2" s="36"/>
      <c r="H2" s="36"/>
      <c r="I2" s="2"/>
      <c r="J2" s="36" t="s">
        <v>17</v>
      </c>
      <c r="K2" s="36"/>
      <c r="L2" s="36"/>
      <c r="M2" s="2"/>
      <c r="N2" s="36" t="s">
        <v>54</v>
      </c>
      <c r="O2" s="36"/>
      <c r="P2" s="36"/>
    </row>
    <row r="3" spans="1:17" ht="41.4" x14ac:dyDescent="0.25">
      <c r="A3" s="4" t="s">
        <v>2</v>
      </c>
      <c r="B3" s="4" t="s">
        <v>4</v>
      </c>
      <c r="C3" s="4" t="s">
        <v>5</v>
      </c>
      <c r="D3" s="4" t="s">
        <v>6</v>
      </c>
      <c r="E3" s="4"/>
      <c r="F3" s="4" t="s">
        <v>13</v>
      </c>
      <c r="G3" s="4" t="s">
        <v>14</v>
      </c>
      <c r="H3" s="4" t="s">
        <v>15</v>
      </c>
      <c r="I3" s="4"/>
      <c r="J3" s="4" t="s">
        <v>13</v>
      </c>
      <c r="K3" s="4" t="s">
        <v>14</v>
      </c>
      <c r="L3" s="4" t="s">
        <v>15</v>
      </c>
      <c r="M3" s="4"/>
      <c r="N3" s="4" t="s">
        <v>13</v>
      </c>
      <c r="O3" s="4" t="s">
        <v>14</v>
      </c>
      <c r="P3" s="4" t="s">
        <v>15</v>
      </c>
      <c r="Q3" s="3"/>
    </row>
    <row r="4" spans="1:17" x14ac:dyDescent="0.25">
      <c r="A4" s="20" t="s">
        <v>3</v>
      </c>
      <c r="B4" s="1">
        <v>5</v>
      </c>
      <c r="C4" s="1" t="s">
        <v>10</v>
      </c>
      <c r="D4" s="1">
        <v>0.3</v>
      </c>
      <c r="E4" s="1"/>
      <c r="F4" s="1">
        <v>0.94</v>
      </c>
      <c r="G4" s="1">
        <v>5</v>
      </c>
      <c r="H4" s="6">
        <v>0</v>
      </c>
      <c r="I4" s="1"/>
      <c r="J4" s="6">
        <v>0.06</v>
      </c>
      <c r="K4" s="1">
        <v>2</v>
      </c>
      <c r="L4" s="6">
        <v>7.4</v>
      </c>
      <c r="M4" s="1"/>
      <c r="N4" s="6">
        <v>0.42</v>
      </c>
      <c r="O4" s="1">
        <v>5</v>
      </c>
      <c r="P4" s="6">
        <v>0</v>
      </c>
    </row>
    <row r="5" spans="1:17" x14ac:dyDescent="0.25">
      <c r="A5" s="20" t="s">
        <v>3</v>
      </c>
      <c r="B5" s="1">
        <v>5</v>
      </c>
      <c r="C5" s="1"/>
      <c r="D5" s="1">
        <v>0.5</v>
      </c>
      <c r="E5" s="1"/>
      <c r="F5" s="1">
        <v>0.14000000000000001</v>
      </c>
      <c r="G5" s="1">
        <v>5</v>
      </c>
      <c r="H5" s="6">
        <v>0</v>
      </c>
      <c r="I5" s="1"/>
      <c r="J5" s="6">
        <v>7.0000000000000007E-2</v>
      </c>
      <c r="K5" s="1">
        <v>2</v>
      </c>
      <c r="L5" s="6">
        <v>6.94</v>
      </c>
      <c r="M5" s="1"/>
      <c r="N5" s="6">
        <v>0.16</v>
      </c>
      <c r="O5" s="1">
        <v>5</v>
      </c>
      <c r="P5" s="6">
        <v>0</v>
      </c>
    </row>
    <row r="6" spans="1:17" x14ac:dyDescent="0.25">
      <c r="A6" s="20" t="s">
        <v>3</v>
      </c>
      <c r="B6" s="1">
        <v>5</v>
      </c>
      <c r="C6" s="1"/>
      <c r="D6" s="1">
        <v>0.7</v>
      </c>
      <c r="E6" s="1"/>
      <c r="F6" s="1">
        <v>0.35</v>
      </c>
      <c r="G6" s="1">
        <v>5</v>
      </c>
      <c r="H6" s="6">
        <v>0</v>
      </c>
      <c r="I6" s="1"/>
      <c r="J6" s="6">
        <v>0.05</v>
      </c>
      <c r="K6" s="1">
        <v>3</v>
      </c>
      <c r="L6" s="6">
        <v>3.06</v>
      </c>
      <c r="M6" s="1"/>
      <c r="N6" s="6">
        <v>0.25</v>
      </c>
      <c r="O6" s="1">
        <v>5</v>
      </c>
      <c r="P6" s="6">
        <v>0</v>
      </c>
    </row>
    <row r="7" spans="1:17" x14ac:dyDescent="0.25">
      <c r="A7" s="20" t="s">
        <v>3</v>
      </c>
      <c r="B7" s="1">
        <v>5</v>
      </c>
      <c r="C7" s="1" t="s">
        <v>11</v>
      </c>
      <c r="D7" s="1">
        <v>0.3</v>
      </c>
      <c r="E7" s="1"/>
      <c r="F7" s="1">
        <v>8.6199999999999992</v>
      </c>
      <c r="G7" s="1">
        <v>5</v>
      </c>
      <c r="H7" s="6">
        <v>0</v>
      </c>
      <c r="I7" s="1"/>
      <c r="J7" s="6">
        <v>7.0000000000000007E-2</v>
      </c>
      <c r="K7" s="1">
        <v>2</v>
      </c>
      <c r="L7" s="6">
        <v>4.8499999999999996</v>
      </c>
      <c r="M7" s="1"/>
      <c r="N7" s="6">
        <v>3.39</v>
      </c>
      <c r="O7" s="1">
        <v>5</v>
      </c>
      <c r="P7" s="6">
        <v>0</v>
      </c>
    </row>
    <row r="8" spans="1:17" x14ac:dyDescent="0.25">
      <c r="A8" s="20" t="s">
        <v>3</v>
      </c>
      <c r="B8" s="1">
        <v>5</v>
      </c>
      <c r="C8" s="1"/>
      <c r="D8" s="1">
        <v>0.5</v>
      </c>
      <c r="E8" s="1"/>
      <c r="F8" s="1">
        <v>6.3</v>
      </c>
      <c r="G8" s="1">
        <v>5</v>
      </c>
      <c r="H8" s="6">
        <v>0</v>
      </c>
      <c r="I8" s="1"/>
      <c r="J8" s="6">
        <v>0.1</v>
      </c>
      <c r="K8" s="1">
        <v>1</v>
      </c>
      <c r="L8" s="6">
        <v>8.68</v>
      </c>
      <c r="M8" s="1"/>
      <c r="N8" s="6">
        <v>2.87</v>
      </c>
      <c r="O8" s="1">
        <v>5</v>
      </c>
      <c r="P8" s="6">
        <v>0</v>
      </c>
    </row>
    <row r="9" spans="1:17" x14ac:dyDescent="0.25">
      <c r="A9" s="20" t="s">
        <v>3</v>
      </c>
      <c r="B9" s="1">
        <v>5</v>
      </c>
      <c r="C9" s="1"/>
      <c r="D9" s="1">
        <v>0.7</v>
      </c>
      <c r="E9" s="1"/>
      <c r="F9" s="1">
        <v>0.96</v>
      </c>
      <c r="G9" s="1">
        <v>5</v>
      </c>
      <c r="H9" s="6">
        <v>0</v>
      </c>
      <c r="I9" s="1"/>
      <c r="J9" s="6">
        <v>0.08</v>
      </c>
      <c r="K9" s="1">
        <v>3</v>
      </c>
      <c r="L9" s="6">
        <v>5.38</v>
      </c>
      <c r="M9" s="1"/>
      <c r="N9" s="6">
        <v>0.97</v>
      </c>
      <c r="O9" s="1">
        <v>5</v>
      </c>
      <c r="P9" s="6">
        <v>0</v>
      </c>
    </row>
    <row r="10" spans="1:17" x14ac:dyDescent="0.25">
      <c r="A10" s="20" t="s">
        <v>12</v>
      </c>
      <c r="B10" s="1">
        <v>10</v>
      </c>
      <c r="C10" s="1" t="s">
        <v>10</v>
      </c>
      <c r="D10" s="1">
        <v>0.3</v>
      </c>
      <c r="E10" s="1"/>
      <c r="F10" s="1">
        <v>0.63</v>
      </c>
      <c r="G10" s="1">
        <v>5</v>
      </c>
      <c r="H10" s="6">
        <v>0</v>
      </c>
      <c r="I10" s="1"/>
      <c r="J10" s="6">
        <v>0.1</v>
      </c>
      <c r="K10" s="1">
        <v>0</v>
      </c>
      <c r="L10" s="6">
        <v>11.7</v>
      </c>
      <c r="M10" s="1"/>
      <c r="N10" s="6">
        <v>0.52</v>
      </c>
      <c r="O10" s="1">
        <v>5</v>
      </c>
      <c r="P10" s="6">
        <v>0</v>
      </c>
    </row>
    <row r="11" spans="1:17" x14ac:dyDescent="0.25">
      <c r="A11" s="20" t="s">
        <v>12</v>
      </c>
      <c r="B11" s="1">
        <v>10</v>
      </c>
      <c r="C11" s="1"/>
      <c r="D11" s="1">
        <v>0.5</v>
      </c>
      <c r="E11" s="1"/>
      <c r="F11" s="1">
        <v>0.68</v>
      </c>
      <c r="G11" s="1">
        <v>5</v>
      </c>
      <c r="H11" s="6">
        <v>0</v>
      </c>
      <c r="I11" s="1"/>
      <c r="J11" s="6">
        <v>0.18</v>
      </c>
      <c r="K11" s="1">
        <v>0</v>
      </c>
      <c r="L11" s="6">
        <v>15.95</v>
      </c>
      <c r="M11" s="1"/>
      <c r="N11" s="6">
        <v>0.69</v>
      </c>
      <c r="O11" s="1">
        <v>5</v>
      </c>
      <c r="P11" s="6">
        <v>0</v>
      </c>
    </row>
    <row r="12" spans="1:17" x14ac:dyDescent="0.25">
      <c r="A12" s="20" t="s">
        <v>12</v>
      </c>
      <c r="B12" s="1">
        <v>10</v>
      </c>
      <c r="C12" s="1"/>
      <c r="D12" s="1">
        <v>0.7</v>
      </c>
      <c r="E12" s="1"/>
      <c r="F12" s="1">
        <v>0.43</v>
      </c>
      <c r="G12" s="1">
        <v>5</v>
      </c>
      <c r="H12" s="6">
        <v>0</v>
      </c>
      <c r="I12" s="1"/>
      <c r="J12" s="6">
        <v>0.1</v>
      </c>
      <c r="K12" s="1">
        <v>0</v>
      </c>
      <c r="L12" s="6">
        <v>11.45</v>
      </c>
      <c r="M12" s="1"/>
      <c r="N12" s="6">
        <v>0.44</v>
      </c>
      <c r="O12" s="1">
        <v>5</v>
      </c>
      <c r="P12" s="6">
        <v>0</v>
      </c>
    </row>
    <row r="13" spans="1:17" x14ac:dyDescent="0.25">
      <c r="A13" s="20" t="s">
        <v>12</v>
      </c>
      <c r="B13" s="1">
        <v>10</v>
      </c>
      <c r="C13" s="1" t="s">
        <v>11</v>
      </c>
      <c r="D13" s="1">
        <v>0.3</v>
      </c>
      <c r="E13" s="1"/>
      <c r="F13" s="1">
        <v>6.59</v>
      </c>
      <c r="G13" s="1">
        <v>5</v>
      </c>
      <c r="H13" s="6">
        <v>0</v>
      </c>
      <c r="I13" s="1"/>
      <c r="J13" s="6">
        <v>0.1</v>
      </c>
      <c r="K13" s="1">
        <v>0</v>
      </c>
      <c r="L13" s="6">
        <v>12.22</v>
      </c>
      <c r="M13" s="1"/>
      <c r="N13" s="6">
        <v>2.46</v>
      </c>
      <c r="O13" s="1">
        <v>5</v>
      </c>
      <c r="P13" s="6">
        <v>0</v>
      </c>
    </row>
    <row r="14" spans="1:17" x14ac:dyDescent="0.25">
      <c r="A14" s="20" t="s">
        <v>12</v>
      </c>
      <c r="B14" s="1">
        <v>10</v>
      </c>
      <c r="C14" s="1"/>
      <c r="D14" s="1">
        <v>0.5</v>
      </c>
      <c r="E14" s="1"/>
      <c r="F14" s="1">
        <v>90.31</v>
      </c>
      <c r="G14" s="1">
        <v>5</v>
      </c>
      <c r="H14" s="6">
        <v>0</v>
      </c>
      <c r="I14" s="1"/>
      <c r="J14" s="6">
        <v>1.36</v>
      </c>
      <c r="K14" s="1">
        <v>0</v>
      </c>
      <c r="L14" s="6">
        <v>8.92</v>
      </c>
      <c r="M14" s="1"/>
      <c r="N14" s="6">
        <v>69.17</v>
      </c>
      <c r="O14" s="1">
        <v>5</v>
      </c>
      <c r="P14" s="6">
        <v>0</v>
      </c>
    </row>
    <row r="15" spans="1:17" x14ac:dyDescent="0.25">
      <c r="A15" s="20" t="s">
        <v>12</v>
      </c>
      <c r="B15" s="1">
        <v>10</v>
      </c>
      <c r="C15" s="1"/>
      <c r="D15" s="1">
        <v>0.7</v>
      </c>
      <c r="E15" s="1"/>
      <c r="F15" s="1">
        <v>51.45</v>
      </c>
      <c r="G15" s="1">
        <v>5</v>
      </c>
      <c r="H15" s="6">
        <v>0</v>
      </c>
      <c r="I15" s="1"/>
      <c r="J15" s="6">
        <v>0.37</v>
      </c>
      <c r="K15" s="1">
        <v>0</v>
      </c>
      <c r="L15" s="6">
        <v>15.24</v>
      </c>
      <c r="M15" s="1"/>
      <c r="N15" s="6">
        <v>6.65</v>
      </c>
      <c r="O15" s="1">
        <v>5</v>
      </c>
      <c r="P15" s="6">
        <v>0</v>
      </c>
    </row>
    <row r="16" spans="1:17" x14ac:dyDescent="0.25">
      <c r="A16" s="37" t="s">
        <v>16</v>
      </c>
      <c r="B16" s="37"/>
      <c r="C16" s="37"/>
      <c r="D16" s="37"/>
      <c r="E16" s="8"/>
      <c r="F16" s="8">
        <f>AVERAGE(F4:F15)</f>
        <v>13.950000000000001</v>
      </c>
      <c r="G16" s="8">
        <f>SUM(G4:G15)</f>
        <v>60</v>
      </c>
      <c r="H16" s="9">
        <f>AVERAGE(H4:H15)</f>
        <v>0</v>
      </c>
      <c r="I16" s="8"/>
      <c r="J16" s="9">
        <f>AVERAGE(J4:J15)</f>
        <v>0.22</v>
      </c>
      <c r="K16" s="8">
        <f>SUM(K4:K15)</f>
        <v>13</v>
      </c>
      <c r="L16" s="9">
        <f>AVERAGE(L4:L15)</f>
        <v>9.3158333333333339</v>
      </c>
      <c r="M16" s="8"/>
      <c r="N16" s="9">
        <f>AVERAGE(N4:N15)</f>
        <v>7.3325000000000005</v>
      </c>
      <c r="O16" s="8">
        <f>SUM(O4:O15)</f>
        <v>60</v>
      </c>
      <c r="P16" s="9">
        <f>AVERAGE(P4:P15)</f>
        <v>0</v>
      </c>
    </row>
    <row r="38" spans="7:7" x14ac:dyDescent="0.25">
      <c r="G38">
        <f>J16/F16</f>
        <v>1.5770609318996414E-2</v>
      </c>
    </row>
  </sheetData>
  <mergeCells count="6">
    <mergeCell ref="A1:P1"/>
    <mergeCell ref="A16:D16"/>
    <mergeCell ref="A2:D2"/>
    <mergeCell ref="F2:H2"/>
    <mergeCell ref="J2:L2"/>
    <mergeCell ref="N2:P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327D-D92B-4843-A2D2-A54FA638083E}">
  <dimension ref="A1:T16"/>
  <sheetViews>
    <sheetView zoomScale="175" zoomScaleNormal="175" workbookViewId="0">
      <selection activeCell="A2" sqref="A2:T16"/>
    </sheetView>
  </sheetViews>
  <sheetFormatPr defaultRowHeight="13.8" x14ac:dyDescent="0.25"/>
  <sheetData>
    <row r="1" spans="1:20" x14ac:dyDescent="0.25">
      <c r="A1" s="35" t="s">
        <v>161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20" x14ac:dyDescent="0.25">
      <c r="A2" s="40" t="s">
        <v>1</v>
      </c>
      <c r="B2" s="36"/>
      <c r="C2" s="36"/>
      <c r="D2" s="36"/>
      <c r="E2" s="2"/>
      <c r="F2" s="36" t="s">
        <v>7</v>
      </c>
      <c r="G2" s="36"/>
      <c r="H2" s="36"/>
      <c r="I2" s="2"/>
      <c r="J2" s="36" t="s">
        <v>17</v>
      </c>
      <c r="K2" s="36"/>
      <c r="L2" s="36"/>
      <c r="M2" s="2"/>
      <c r="N2" s="36" t="s">
        <v>175</v>
      </c>
      <c r="O2" s="36"/>
      <c r="P2" s="36"/>
      <c r="Q2" s="21"/>
      <c r="R2" s="36" t="s">
        <v>176</v>
      </c>
      <c r="S2" s="36"/>
      <c r="T2" s="39"/>
    </row>
    <row r="3" spans="1:20" ht="41.4" x14ac:dyDescent="0.25">
      <c r="A3" s="22" t="s">
        <v>2</v>
      </c>
      <c r="B3" s="4" t="s">
        <v>4</v>
      </c>
      <c r="C3" s="4" t="s">
        <v>5</v>
      </c>
      <c r="D3" s="4" t="s">
        <v>6</v>
      </c>
      <c r="E3" s="4"/>
      <c r="F3" s="4" t="s">
        <v>13</v>
      </c>
      <c r="G3" s="4" t="s">
        <v>14</v>
      </c>
      <c r="H3" s="4" t="s">
        <v>15</v>
      </c>
      <c r="I3" s="4"/>
      <c r="J3" s="4" t="s">
        <v>13</v>
      </c>
      <c r="K3" s="4" t="s">
        <v>14</v>
      </c>
      <c r="L3" s="4" t="s">
        <v>15</v>
      </c>
      <c r="M3" s="4"/>
      <c r="N3" s="4" t="s">
        <v>13</v>
      </c>
      <c r="O3" s="4" t="s">
        <v>14</v>
      </c>
      <c r="P3" s="4" t="s">
        <v>15</v>
      </c>
      <c r="Q3" s="23"/>
      <c r="R3" s="4" t="s">
        <v>13</v>
      </c>
      <c r="S3" s="4" t="s">
        <v>14</v>
      </c>
      <c r="T3" s="24" t="s">
        <v>15</v>
      </c>
    </row>
    <row r="4" spans="1:20" x14ac:dyDescent="0.25">
      <c r="A4" s="25" t="s">
        <v>162</v>
      </c>
      <c r="B4" s="2">
        <v>20</v>
      </c>
      <c r="C4" s="2" t="s">
        <v>164</v>
      </c>
      <c r="D4" s="2">
        <v>0.3</v>
      </c>
      <c r="E4" s="2"/>
      <c r="F4" s="2">
        <f>'0818ML'!I7</f>
        <v>1605.6983998118262</v>
      </c>
      <c r="G4" s="2">
        <f>'0818ML'!J7</f>
        <v>4</v>
      </c>
      <c r="H4" s="26">
        <f>'0818ML'!H7</f>
        <v>9.7879282218597069E-2</v>
      </c>
      <c r="I4" s="2"/>
      <c r="J4" s="26">
        <f>'0818ML'!AK7</f>
        <v>9.9220000000000006</v>
      </c>
      <c r="K4" s="2">
        <f>'0818ML'!AL7</f>
        <v>0</v>
      </c>
      <c r="L4" s="26">
        <f>'0818ML'!AJ7</f>
        <v>18.445197644870778</v>
      </c>
      <c r="M4" s="2"/>
      <c r="N4" s="26">
        <f>'0818ML'!AB7</f>
        <v>601.81600000000003</v>
      </c>
      <c r="O4" s="2">
        <f>'0818ML'!AC7</f>
        <v>3</v>
      </c>
      <c r="P4" s="26">
        <f>'0818ML'!AA7</f>
        <v>1.6299543412286859</v>
      </c>
      <c r="Q4" s="21"/>
      <c r="R4" s="26">
        <f>'0818ML'!S7</f>
        <v>1552.492</v>
      </c>
      <c r="S4" s="2">
        <f>'0818ML'!T7</f>
        <v>5</v>
      </c>
      <c r="T4" s="27">
        <f>'0818ML'!R7</f>
        <v>0</v>
      </c>
    </row>
    <row r="5" spans="1:20" x14ac:dyDescent="0.25">
      <c r="A5" s="28" t="s">
        <v>162</v>
      </c>
      <c r="B5" s="1">
        <v>20</v>
      </c>
      <c r="C5" s="1"/>
      <c r="D5" s="1">
        <v>0.5</v>
      </c>
      <c r="E5" s="1"/>
      <c r="F5" s="1">
        <f>'0818ML'!I12</f>
        <v>1801.4129999988559</v>
      </c>
      <c r="G5" s="1">
        <f>'0818ML'!J12</f>
        <v>4</v>
      </c>
      <c r="H5" s="6">
        <f>'0818ML'!H12</f>
        <v>0.61889250814332253</v>
      </c>
      <c r="I5" s="1"/>
      <c r="J5" s="6">
        <f>'0818ML'!AK12</f>
        <v>106.09400000000001</v>
      </c>
      <c r="K5" s="1">
        <f>'0818ML'!AL12</f>
        <v>0</v>
      </c>
      <c r="L5" s="6">
        <f>'0818ML'!AJ12</f>
        <v>9.5929068535775919</v>
      </c>
      <c r="M5" s="1"/>
      <c r="N5" s="6">
        <f>'0818ML'!AB12</f>
        <v>601.88400000000001</v>
      </c>
      <c r="O5" s="1">
        <f>'0818ML'!AC12</f>
        <v>1</v>
      </c>
      <c r="P5" s="6">
        <f>'0818ML'!AA12</f>
        <v>1.8946107542778214</v>
      </c>
      <c r="R5" s="6">
        <f>'0818ML'!S12</f>
        <v>1802.5400000000002</v>
      </c>
      <c r="S5" s="1">
        <f>'0818ML'!T12</f>
        <v>5</v>
      </c>
      <c r="T5" s="29">
        <f>'0818ML'!R12</f>
        <v>0</v>
      </c>
    </row>
    <row r="6" spans="1:20" x14ac:dyDescent="0.25">
      <c r="A6" s="28" t="s">
        <v>162</v>
      </c>
      <c r="B6" s="1">
        <v>20</v>
      </c>
      <c r="C6" s="1"/>
      <c r="D6" s="1">
        <v>0.7</v>
      </c>
      <c r="E6" s="1"/>
      <c r="F6" s="1">
        <f>'0818ML'!I17</f>
        <v>1801.3441999912259</v>
      </c>
      <c r="G6" s="1">
        <f>'0818ML'!J17</f>
        <v>3</v>
      </c>
      <c r="H6" s="6">
        <f>'0818ML'!H17</f>
        <v>0.26489050472917319</v>
      </c>
      <c r="I6" s="1"/>
      <c r="J6" s="6">
        <f>'0818ML'!AK17</f>
        <v>54.317999999999984</v>
      </c>
      <c r="K6" s="1">
        <f>'0818ML'!AL17</f>
        <v>0</v>
      </c>
      <c r="L6" s="6">
        <f>'0818ML'!AJ17</f>
        <v>9.1555078853767036</v>
      </c>
      <c r="M6" s="1"/>
      <c r="N6" s="6">
        <f>'0818ML'!AB17</f>
        <v>601.90800000000013</v>
      </c>
      <c r="O6" s="1">
        <f>'0818ML'!AC17</f>
        <v>1</v>
      </c>
      <c r="P6" s="6">
        <f>'0818ML'!AA17</f>
        <v>1.1144092265188512</v>
      </c>
      <c r="R6" s="6">
        <f>'0818ML'!S17</f>
        <v>1802.4120000000003</v>
      </c>
      <c r="S6" s="1">
        <f>'0818ML'!T17</f>
        <v>5</v>
      </c>
      <c r="T6" s="29">
        <f>'0818ML'!R17</f>
        <v>0</v>
      </c>
    </row>
    <row r="7" spans="1:20" x14ac:dyDescent="0.25">
      <c r="A7" s="28" t="s">
        <v>162</v>
      </c>
      <c r="B7" s="1">
        <v>20</v>
      </c>
      <c r="C7" s="1" t="s">
        <v>165</v>
      </c>
      <c r="D7" s="1">
        <v>0.3</v>
      </c>
      <c r="E7" s="1"/>
      <c r="F7" s="1">
        <f>'0818ML'!I22</f>
        <v>1801.7622000217441</v>
      </c>
      <c r="G7" s="1">
        <f>'0818ML'!J22</f>
        <v>2</v>
      </c>
      <c r="H7" s="6">
        <f>'0818ML'!H22</f>
        <v>0.32952118504140721</v>
      </c>
      <c r="I7" s="1"/>
      <c r="J7" s="6">
        <f>'0818ML'!AK22</f>
        <v>96.381999999999991</v>
      </c>
      <c r="K7" s="1">
        <f>'0818ML'!AL22</f>
        <v>0</v>
      </c>
      <c r="L7" s="6">
        <f>'0818ML'!AJ22</f>
        <v>11.530797444657496</v>
      </c>
      <c r="M7" s="1"/>
      <c r="N7" s="6">
        <f>'0818ML'!AB22</f>
        <v>602.44599999999991</v>
      </c>
      <c r="O7" s="1">
        <f>'0818ML'!AC22</f>
        <v>0</v>
      </c>
      <c r="P7" s="6">
        <f>'0818ML'!AA22</f>
        <v>3.1376478198238531</v>
      </c>
      <c r="R7" s="6">
        <f>'0818ML'!S22</f>
        <v>1802.4940000000001</v>
      </c>
      <c r="S7" s="1">
        <f>'0818ML'!T22</f>
        <v>5</v>
      </c>
      <c r="T7" s="29">
        <f>'0818ML'!R22</f>
        <v>0</v>
      </c>
    </row>
    <row r="8" spans="1:20" x14ac:dyDescent="0.25">
      <c r="A8" s="28" t="s">
        <v>162</v>
      </c>
      <c r="B8" s="1">
        <v>20</v>
      </c>
      <c r="C8" s="1"/>
      <c r="D8" s="1">
        <v>0.5</v>
      </c>
      <c r="E8" s="1"/>
      <c r="F8" s="1">
        <f>'0818ML'!I27</f>
        <v>1801.5095999702457</v>
      </c>
      <c r="G8" s="1">
        <f>'0818ML'!J27</f>
        <v>4</v>
      </c>
      <c r="H8" s="6">
        <f>'0818ML'!H27</f>
        <v>9.2165898617511524E-2</v>
      </c>
      <c r="I8" s="1"/>
      <c r="J8" s="6">
        <f>'0818ML'!AK27</f>
        <v>136.72600000000003</v>
      </c>
      <c r="K8" s="1">
        <f>'0818ML'!AL27</f>
        <v>0</v>
      </c>
      <c r="L8" s="6">
        <f>'0818ML'!AJ27</f>
        <v>12.067058309599641</v>
      </c>
      <c r="M8" s="1"/>
      <c r="N8" s="6">
        <f>'0818ML'!AB27</f>
        <v>602.07999999999993</v>
      </c>
      <c r="O8" s="1">
        <f>'0818ML'!AC27</f>
        <v>0</v>
      </c>
      <c r="P8" s="6">
        <f>'0818ML'!AA27</f>
        <v>1.1885637397380719</v>
      </c>
      <c r="R8" s="6">
        <f>'0818ML'!S27</f>
        <v>1802.7080000000005</v>
      </c>
      <c r="S8" s="1">
        <f>'0818ML'!T27</f>
        <v>5</v>
      </c>
      <c r="T8" s="29">
        <f>'0818ML'!R27</f>
        <v>0</v>
      </c>
    </row>
    <row r="9" spans="1:20" x14ac:dyDescent="0.25">
      <c r="A9" s="28" t="s">
        <v>162</v>
      </c>
      <c r="B9" s="1">
        <v>20</v>
      </c>
      <c r="C9" s="1"/>
      <c r="D9" s="1">
        <v>0.7</v>
      </c>
      <c r="E9" s="1"/>
      <c r="F9" s="1">
        <f>'0818ML'!I32</f>
        <v>1801.2190000057221</v>
      </c>
      <c r="G9" s="1">
        <f>'0818ML'!J32</f>
        <v>4</v>
      </c>
      <c r="H9" s="6">
        <f>'0818ML'!H32</f>
        <v>0.13400335008375211</v>
      </c>
      <c r="I9" s="1"/>
      <c r="J9" s="6">
        <f>'0818ML'!AK32</f>
        <v>101.958</v>
      </c>
      <c r="K9" s="1">
        <f>'0818ML'!AL32</f>
        <v>0</v>
      </c>
      <c r="L9" s="6">
        <f>'0818ML'!AJ32</f>
        <v>12.17233861373774</v>
      </c>
      <c r="M9" s="1"/>
      <c r="N9" s="6">
        <f>'0818ML'!AB32</f>
        <v>602.19799999999998</v>
      </c>
      <c r="O9" s="1">
        <f>'0818ML'!AC32</f>
        <v>1</v>
      </c>
      <c r="P9" s="6">
        <f>'0818ML'!AA32</f>
        <v>2.3168129085582292</v>
      </c>
      <c r="R9" s="6">
        <f>'0818ML'!S32</f>
        <v>1802.586</v>
      </c>
      <c r="S9" s="1">
        <f>'0818ML'!T32</f>
        <v>5</v>
      </c>
      <c r="T9" s="29">
        <f>'0818ML'!R32</f>
        <v>0</v>
      </c>
    </row>
    <row r="10" spans="1:20" x14ac:dyDescent="0.25">
      <c r="A10" s="28" t="s">
        <v>163</v>
      </c>
      <c r="B10" s="1">
        <v>50</v>
      </c>
      <c r="C10" s="1" t="s">
        <v>164</v>
      </c>
      <c r="D10" s="1">
        <v>0.3</v>
      </c>
      <c r="E10" s="1"/>
      <c r="F10" s="1">
        <v>1801.32</v>
      </c>
      <c r="G10" s="1" t="s">
        <v>94</v>
      </c>
      <c r="H10" s="6" t="s">
        <v>94</v>
      </c>
      <c r="I10" s="1"/>
      <c r="J10" s="6">
        <f>'0818ML'!AK37</f>
        <v>176.66</v>
      </c>
      <c r="K10" s="1">
        <f>'0818ML'!AL37</f>
        <v>0</v>
      </c>
      <c r="L10" s="6">
        <f>'0818ML'!AJ37</f>
        <v>10.522426608047349</v>
      </c>
      <c r="M10" s="1"/>
      <c r="N10" s="6">
        <f>'0818ML'!AB37</f>
        <v>607.03399999999999</v>
      </c>
      <c r="O10" s="1">
        <f>'0818ML'!AC37</f>
        <v>0</v>
      </c>
      <c r="P10" s="6">
        <f>'0818ML'!AA37</f>
        <v>5.0599280526399033</v>
      </c>
      <c r="R10" s="6">
        <f>'0818ML'!S37</f>
        <v>1808.086</v>
      </c>
      <c r="S10" s="1">
        <f>'0818ML'!T37</f>
        <v>5</v>
      </c>
      <c r="T10" s="29">
        <f>'0818ML'!R37</f>
        <v>0</v>
      </c>
    </row>
    <row r="11" spans="1:20" x14ac:dyDescent="0.25">
      <c r="A11" s="28" t="s">
        <v>163</v>
      </c>
      <c r="B11" s="1">
        <v>50</v>
      </c>
      <c r="C11" s="1"/>
      <c r="D11" s="1">
        <v>0.5</v>
      </c>
      <c r="E11" s="1"/>
      <c r="F11" s="1">
        <v>1802.34</v>
      </c>
      <c r="G11" s="1" t="s">
        <v>94</v>
      </c>
      <c r="H11" s="6" t="s">
        <v>94</v>
      </c>
      <c r="I11" s="1"/>
      <c r="J11" s="6">
        <f>'0818ML'!AK42</f>
        <v>244.39200000000005</v>
      </c>
      <c r="K11" s="1">
        <f>'0818ML'!AL42</f>
        <v>2</v>
      </c>
      <c r="L11" s="6">
        <f>'0818ML'!AJ42</f>
        <v>5.842984152774612</v>
      </c>
      <c r="M11" s="1"/>
      <c r="N11" s="6">
        <f>'0818ML'!AB42</f>
        <v>607.71600000000001</v>
      </c>
      <c r="O11" s="1">
        <f>'0818ML'!AC42</f>
        <v>2</v>
      </c>
      <c r="P11" s="6">
        <f>'0818ML'!AA42</f>
        <v>3.8521748615845959</v>
      </c>
      <c r="R11" s="6">
        <f>'0818ML'!S42</f>
        <v>1808.1839999999997</v>
      </c>
      <c r="S11" s="1">
        <f>'0818ML'!T42</f>
        <v>5</v>
      </c>
      <c r="T11" s="29">
        <f>'0818ML'!R42</f>
        <v>0</v>
      </c>
    </row>
    <row r="12" spans="1:20" x14ac:dyDescent="0.25">
      <c r="A12" s="28" t="s">
        <v>163</v>
      </c>
      <c r="B12" s="1">
        <v>50</v>
      </c>
      <c r="C12" s="1"/>
      <c r="D12" s="1">
        <v>0.7</v>
      </c>
      <c r="E12" s="1"/>
      <c r="F12" s="1">
        <v>1801.16</v>
      </c>
      <c r="G12" s="1" t="s">
        <v>94</v>
      </c>
      <c r="H12" s="6" t="s">
        <v>94</v>
      </c>
      <c r="I12" s="1"/>
      <c r="J12" s="6">
        <f>'0818ML'!AK47</f>
        <v>220.29799999999994</v>
      </c>
      <c r="K12" s="1">
        <f>'0818ML'!AL47</f>
        <v>0</v>
      </c>
      <c r="L12" s="6">
        <f>'0818ML'!AJ47</f>
        <v>12.41863287272596</v>
      </c>
      <c r="M12" s="1"/>
      <c r="N12" s="6">
        <f>'0818ML'!AB47</f>
        <v>607.15400000000011</v>
      </c>
      <c r="O12" s="1">
        <f>'0818ML'!AC47</f>
        <v>1</v>
      </c>
      <c r="P12" s="6">
        <f>'0818ML'!AA47</f>
        <v>9.6513205961091213</v>
      </c>
      <c r="R12" s="6">
        <f>'0818ML'!S47</f>
        <v>1809.8899999999994</v>
      </c>
      <c r="S12" s="1">
        <f>'0818ML'!T47</f>
        <v>5</v>
      </c>
      <c r="T12" s="29">
        <f>'0818ML'!R47</f>
        <v>0</v>
      </c>
    </row>
    <row r="13" spans="1:20" x14ac:dyDescent="0.25">
      <c r="A13" s="28" t="s">
        <v>163</v>
      </c>
      <c r="B13" s="1">
        <v>50</v>
      </c>
      <c r="C13" s="1" t="s">
        <v>165</v>
      </c>
      <c r="D13" s="1">
        <v>0.3</v>
      </c>
      <c r="E13" s="1"/>
      <c r="F13" s="1">
        <v>1801.79</v>
      </c>
      <c r="G13" s="1" t="s">
        <v>94</v>
      </c>
      <c r="H13" s="6" t="s">
        <v>94</v>
      </c>
      <c r="I13" s="1"/>
      <c r="J13" s="6">
        <f>'0818ML'!AK52</f>
        <v>235.82600000000002</v>
      </c>
      <c r="K13" s="1">
        <f>'0818ML'!AL52</f>
        <v>0</v>
      </c>
      <c r="L13" s="6">
        <f>'0818ML'!AJ52</f>
        <v>6.4607724878615524</v>
      </c>
      <c r="M13" s="1"/>
      <c r="N13" s="6">
        <f>'0818ML'!AB52</f>
        <v>608.74599999999987</v>
      </c>
      <c r="O13" s="1">
        <f>'0818ML'!AC52</f>
        <v>0</v>
      </c>
      <c r="P13" s="6">
        <f>'0818ML'!AA52</f>
        <v>4.9604494254984512</v>
      </c>
      <c r="R13" s="6">
        <f>'0818ML'!S52</f>
        <v>1808.3820000000001</v>
      </c>
      <c r="S13" s="1">
        <f>'0818ML'!T52</f>
        <v>5</v>
      </c>
      <c r="T13" s="29">
        <f>'0818ML'!R52</f>
        <v>0</v>
      </c>
    </row>
    <row r="14" spans="1:20" x14ac:dyDescent="0.25">
      <c r="A14" s="28" t="s">
        <v>163</v>
      </c>
      <c r="B14" s="1">
        <v>50</v>
      </c>
      <c r="C14" s="1"/>
      <c r="D14" s="1">
        <v>0.5</v>
      </c>
      <c r="E14" s="1"/>
      <c r="F14" s="1">
        <v>1802.01</v>
      </c>
      <c r="G14" s="1" t="s">
        <v>94</v>
      </c>
      <c r="H14" s="6" t="s">
        <v>94</v>
      </c>
      <c r="I14" s="1"/>
      <c r="J14" s="6">
        <f>'0818ML'!AK57</f>
        <v>236.07199999999995</v>
      </c>
      <c r="K14" s="1">
        <f>'0818ML'!AL57</f>
        <v>1</v>
      </c>
      <c r="L14" s="6">
        <f>'0818ML'!AJ57</f>
        <v>5.5825624045540438</v>
      </c>
      <c r="M14" s="1"/>
      <c r="N14" s="6">
        <f>'0818ML'!AB57</f>
        <v>613.75800000000015</v>
      </c>
      <c r="O14" s="1">
        <f>'0818ML'!AC57</f>
        <v>0</v>
      </c>
      <c r="P14" s="6">
        <f>'0818ML'!AA57</f>
        <v>6.988067167270418</v>
      </c>
      <c r="R14" s="6">
        <f>'0818ML'!S57</f>
        <v>1807.4180000000008</v>
      </c>
      <c r="S14" s="1">
        <f>'0818ML'!T57</f>
        <v>5</v>
      </c>
      <c r="T14" s="29">
        <f>'0818ML'!R57</f>
        <v>0</v>
      </c>
    </row>
    <row r="15" spans="1:20" x14ac:dyDescent="0.25">
      <c r="A15" s="30" t="s">
        <v>163</v>
      </c>
      <c r="B15" s="5">
        <v>50</v>
      </c>
      <c r="C15" s="5"/>
      <c r="D15" s="5">
        <v>0.7</v>
      </c>
      <c r="E15" s="5"/>
      <c r="F15" s="5">
        <v>1801.67</v>
      </c>
      <c r="G15" s="5" t="s">
        <v>94</v>
      </c>
      <c r="H15" s="7" t="s">
        <v>94</v>
      </c>
      <c r="I15" s="5"/>
      <c r="J15" s="7">
        <f>'0818ML'!AK62</f>
        <v>229.84200000000001</v>
      </c>
      <c r="K15" s="5">
        <f>'0818ML'!AL62</f>
        <v>0</v>
      </c>
      <c r="L15" s="7">
        <f>'0818ML'!AJ62</f>
        <v>5.6524443492592624</v>
      </c>
      <c r="M15" s="5"/>
      <c r="N15" s="7">
        <f>'0818ML'!AB62</f>
        <v>619.32799999999986</v>
      </c>
      <c r="O15" s="5">
        <f>'0818ML'!AC62</f>
        <v>0</v>
      </c>
      <c r="P15" s="7">
        <f>'0818ML'!AA62</f>
        <v>7.2251910335445073</v>
      </c>
      <c r="Q15" s="23"/>
      <c r="R15" s="7">
        <f>'0818ML'!S62</f>
        <v>1807.2779999999998</v>
      </c>
      <c r="S15" s="5">
        <f>'0818ML'!T62</f>
        <v>5</v>
      </c>
      <c r="T15" s="31">
        <f>'0818ML'!R62</f>
        <v>0</v>
      </c>
    </row>
    <row r="16" spans="1:20" x14ac:dyDescent="0.25">
      <c r="A16" s="38" t="s">
        <v>16</v>
      </c>
      <c r="B16" s="37"/>
      <c r="C16" s="37"/>
      <c r="D16" s="37"/>
      <c r="E16" s="8"/>
      <c r="F16" s="8">
        <f>AVERAGE(F4:F15)</f>
        <v>1785.2696999833013</v>
      </c>
      <c r="G16" s="8">
        <f>SUM(G4:G15)</f>
        <v>21</v>
      </c>
      <c r="H16" s="9">
        <f>AVERAGE(H4:H15)</f>
        <v>0.25622545480562725</v>
      </c>
      <c r="I16" s="8"/>
      <c r="J16" s="9">
        <f>AVERAGE(J4:J15)</f>
        <v>154.04083333333332</v>
      </c>
      <c r="K16" s="8">
        <f>SUM(K4:K15)</f>
        <v>3</v>
      </c>
      <c r="L16" s="9">
        <f>AVERAGE(L4:L15)</f>
        <v>9.9536358022535598</v>
      </c>
      <c r="M16" s="8"/>
      <c r="N16" s="9">
        <f>AVERAGE(N4:N15)</f>
        <v>606.33900000000006</v>
      </c>
      <c r="O16" s="8">
        <f>SUM(O4:O15)</f>
        <v>9</v>
      </c>
      <c r="P16" s="9">
        <f>AVERAGE(P4:P15)</f>
        <v>4.084927493899376</v>
      </c>
      <c r="Q16" s="32"/>
      <c r="R16" s="9">
        <f>AVERAGE(R4:R15)</f>
        <v>1784.5391666666665</v>
      </c>
      <c r="S16" s="8">
        <f>SUM(S4:S15)</f>
        <v>60</v>
      </c>
      <c r="T16" s="33">
        <f>AVERAGE(T4:T15)</f>
        <v>0</v>
      </c>
    </row>
  </sheetData>
  <mergeCells count="7">
    <mergeCell ref="A16:D16"/>
    <mergeCell ref="R2:T2"/>
    <mergeCell ref="A1:P1"/>
    <mergeCell ref="A2:D2"/>
    <mergeCell ref="F2:H2"/>
    <mergeCell ref="J2:L2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3C96-FA16-4E7F-A679-C21CBC1E22D2}">
  <dimension ref="A1:AM62"/>
  <sheetViews>
    <sheetView zoomScale="55" zoomScaleNormal="55" workbookViewId="0">
      <selection activeCell="AQ75" sqref="AQ75"/>
    </sheetView>
  </sheetViews>
  <sheetFormatPr defaultRowHeight="13.8" x14ac:dyDescent="0.25"/>
  <cols>
    <col min="1" max="1" width="31.6640625" customWidth="1"/>
    <col min="2" max="2" width="8.88671875" style="10"/>
    <col min="3" max="3" width="9.109375" style="10"/>
    <col min="4" max="4" width="8.33203125" customWidth="1"/>
    <col min="5" max="5" width="11.109375" customWidth="1"/>
    <col min="6" max="6" width="11.109375" style="16" customWidth="1"/>
    <col min="7" max="7" width="11.109375" style="18" customWidth="1"/>
    <col min="8" max="9" width="11.109375" style="16" customWidth="1"/>
    <col min="10" max="10" width="11.109375" customWidth="1"/>
    <col min="12" max="12" width="9.109375" customWidth="1"/>
    <col min="14" max="14" width="9.109375" style="10"/>
    <col min="22" max="22" width="8.88671875" style="10"/>
    <col min="23" max="23" width="9.109375" style="10"/>
    <col min="30" max="30" width="10.6640625" customWidth="1"/>
    <col min="31" max="31" width="8.88671875" style="10"/>
    <col min="32" max="32" width="9.109375" style="10"/>
    <col min="39" max="39" width="9.109375" style="13"/>
  </cols>
  <sheetData>
    <row r="1" spans="1:39" x14ac:dyDescent="0.25">
      <c r="A1" s="35" t="s">
        <v>50</v>
      </c>
      <c r="B1" s="35"/>
      <c r="C1" s="35"/>
      <c r="D1" s="35"/>
      <c r="E1" s="35"/>
      <c r="F1" s="35"/>
      <c r="G1" s="35"/>
      <c r="H1" s="35"/>
      <c r="I1" s="35"/>
      <c r="J1" s="35"/>
      <c r="L1" t="s">
        <v>89</v>
      </c>
      <c r="N1" s="41"/>
      <c r="U1" t="s">
        <v>90</v>
      </c>
      <c r="AD1" t="s">
        <v>57</v>
      </c>
    </row>
    <row r="2" spans="1:39" x14ac:dyDescent="0.25">
      <c r="A2" t="s">
        <v>51</v>
      </c>
      <c r="B2" s="10" t="s">
        <v>48</v>
      </c>
      <c r="C2" s="10" t="s">
        <v>93</v>
      </c>
      <c r="D2" t="s">
        <v>166</v>
      </c>
      <c r="E2" t="s">
        <v>167</v>
      </c>
      <c r="F2" s="16" t="s">
        <v>169</v>
      </c>
      <c r="G2" s="18" t="s">
        <v>170</v>
      </c>
      <c r="H2" s="16" t="s">
        <v>171</v>
      </c>
      <c r="I2" s="16" t="s">
        <v>172</v>
      </c>
      <c r="J2" s="18" t="s">
        <v>173</v>
      </c>
      <c r="K2" t="s">
        <v>51</v>
      </c>
      <c r="L2" t="s">
        <v>52</v>
      </c>
      <c r="M2" t="s">
        <v>158</v>
      </c>
      <c r="N2" s="41" t="s">
        <v>55</v>
      </c>
      <c r="O2" t="s">
        <v>91</v>
      </c>
      <c r="P2" t="s">
        <v>169</v>
      </c>
      <c r="Q2" t="s">
        <v>170</v>
      </c>
      <c r="R2" t="s">
        <v>171</v>
      </c>
      <c r="S2" t="s">
        <v>174</v>
      </c>
      <c r="T2" t="s">
        <v>173</v>
      </c>
      <c r="U2" t="s">
        <v>51</v>
      </c>
      <c r="V2" s="10" t="s">
        <v>52</v>
      </c>
      <c r="W2" s="10" t="s">
        <v>158</v>
      </c>
      <c r="X2" t="s">
        <v>55</v>
      </c>
      <c r="Y2" t="s">
        <v>169</v>
      </c>
      <c r="Z2" t="s">
        <v>170</v>
      </c>
      <c r="AA2" t="s">
        <v>171</v>
      </c>
      <c r="AB2" t="s">
        <v>174</v>
      </c>
      <c r="AC2" t="s">
        <v>173</v>
      </c>
      <c r="AD2" t="s">
        <v>51</v>
      </c>
      <c r="AE2" s="10" t="s">
        <v>52</v>
      </c>
      <c r="AF2" s="10" t="s">
        <v>158</v>
      </c>
      <c r="AG2" t="s">
        <v>55</v>
      </c>
      <c r="AH2" t="s">
        <v>169</v>
      </c>
      <c r="AI2" t="s">
        <v>170</v>
      </c>
      <c r="AJ2" t="s">
        <v>171</v>
      </c>
      <c r="AK2" t="s">
        <v>174</v>
      </c>
      <c r="AL2" t="s">
        <v>173</v>
      </c>
      <c r="AM2" s="13" t="s">
        <v>168</v>
      </c>
    </row>
    <row r="3" spans="1:39" x14ac:dyDescent="0.25">
      <c r="A3" t="s">
        <v>18</v>
      </c>
      <c r="B3" s="10">
        <v>489</v>
      </c>
      <c r="C3" s="10">
        <v>821.75500011444103</v>
      </c>
      <c r="D3">
        <v>0</v>
      </c>
      <c r="E3">
        <v>489</v>
      </c>
      <c r="F3" s="16">
        <f t="shared" ref="F3:F32" si="0">100*(AM3-B3)/AM3</f>
        <v>0</v>
      </c>
      <c r="G3" s="18">
        <f t="shared" ref="G3:G32" si="1">IF(B3=AM3,1,0)</f>
        <v>1</v>
      </c>
      <c r="K3" t="s">
        <v>18</v>
      </c>
      <c r="L3" s="10">
        <v>489</v>
      </c>
      <c r="M3" s="10">
        <v>552.84</v>
      </c>
      <c r="N3">
        <v>376</v>
      </c>
      <c r="O3">
        <v>489</v>
      </c>
      <c r="P3">
        <f t="shared" ref="P3:P34" si="2">100*(AM3-L3)/AM3</f>
        <v>0</v>
      </c>
      <c r="Q3">
        <f t="shared" ref="Q3:Q34" si="3">IF(L3=AM3,1,0)</f>
        <v>1</v>
      </c>
      <c r="U3" t="s">
        <v>18</v>
      </c>
      <c r="V3" s="10">
        <v>489</v>
      </c>
      <c r="W3" s="10">
        <v>601.11</v>
      </c>
      <c r="X3">
        <v>376</v>
      </c>
      <c r="Y3">
        <f t="shared" ref="Y3:Y34" si="4">100*(AM3-V3)/AM3</f>
        <v>0</v>
      </c>
      <c r="Z3">
        <f t="shared" ref="Z3:Z34" si="5">IF(V3=AM3,1,0)</f>
        <v>1</v>
      </c>
      <c r="AD3" t="s">
        <v>18</v>
      </c>
      <c r="AE3" s="10">
        <v>365</v>
      </c>
      <c r="AF3" s="10">
        <v>8.14</v>
      </c>
      <c r="AG3">
        <v>376</v>
      </c>
      <c r="AH3">
        <f>100*(AM3-AE3)/AM3</f>
        <v>25.357873210633947</v>
      </c>
      <c r="AI3">
        <f>IF(AE3=AM3,1,0)</f>
        <v>0</v>
      </c>
      <c r="AM3" s="13">
        <f t="shared" ref="AM3:AM34" si="6">MAX(B3,L3,V3,AE3)</f>
        <v>489</v>
      </c>
    </row>
    <row r="4" spans="1:39" x14ac:dyDescent="0.25">
      <c r="A4" t="s">
        <v>19</v>
      </c>
      <c r="B4" s="10">
        <v>527</v>
      </c>
      <c r="C4" s="10">
        <v>1801.9269999999999</v>
      </c>
      <c r="D4">
        <v>4.3639999999999998E-2</v>
      </c>
      <c r="E4">
        <v>550</v>
      </c>
      <c r="F4" s="16">
        <f t="shared" si="0"/>
        <v>0</v>
      </c>
      <c r="G4" s="18">
        <f t="shared" si="1"/>
        <v>1</v>
      </c>
      <c r="K4" t="s">
        <v>19</v>
      </c>
      <c r="L4" s="10">
        <v>527</v>
      </c>
      <c r="M4" s="10">
        <v>1801.5299999999997</v>
      </c>
      <c r="N4">
        <v>370</v>
      </c>
      <c r="O4">
        <v>541</v>
      </c>
      <c r="P4">
        <f t="shared" si="2"/>
        <v>0</v>
      </c>
      <c r="Q4">
        <f t="shared" si="3"/>
        <v>1</v>
      </c>
      <c r="U4" t="s">
        <v>19</v>
      </c>
      <c r="V4" s="10">
        <v>527</v>
      </c>
      <c r="W4" s="10">
        <v>601.45999999999992</v>
      </c>
      <c r="X4">
        <v>370</v>
      </c>
      <c r="Y4">
        <f t="shared" si="4"/>
        <v>0</v>
      </c>
      <c r="Z4">
        <f t="shared" si="5"/>
        <v>1</v>
      </c>
      <c r="AD4" t="s">
        <v>19</v>
      </c>
      <c r="AE4" s="10">
        <v>486</v>
      </c>
      <c r="AF4" s="10">
        <v>10.09</v>
      </c>
      <c r="AG4">
        <v>370</v>
      </c>
      <c r="AH4">
        <f t="shared" ref="AH4:AH62" si="7">100*(AM4-AE4)/AM4</f>
        <v>7.7798861480075905</v>
      </c>
      <c r="AI4">
        <f t="shared" ref="AI4:AI62" si="8">IF(AE4=AM4,1,0)</f>
        <v>0</v>
      </c>
      <c r="AM4" s="13">
        <f t="shared" si="6"/>
        <v>527</v>
      </c>
    </row>
    <row r="5" spans="1:39" x14ac:dyDescent="0.25">
      <c r="A5" t="s">
        <v>20</v>
      </c>
      <c r="B5" s="10">
        <v>631</v>
      </c>
      <c r="C5" s="10">
        <v>1801.59399986267</v>
      </c>
      <c r="D5">
        <v>2.2187004754352799E-2</v>
      </c>
      <c r="E5">
        <v>644.99999999999704</v>
      </c>
      <c r="F5" s="16">
        <f t="shared" si="0"/>
        <v>0</v>
      </c>
      <c r="G5" s="18">
        <f t="shared" si="1"/>
        <v>1</v>
      </c>
      <c r="K5" t="s">
        <v>20</v>
      </c>
      <c r="L5" s="10">
        <v>631</v>
      </c>
      <c r="M5" s="10">
        <v>1802.2600000000002</v>
      </c>
      <c r="N5">
        <v>400</v>
      </c>
      <c r="O5">
        <v>644</v>
      </c>
      <c r="P5">
        <f t="shared" si="2"/>
        <v>0</v>
      </c>
      <c r="Q5">
        <f t="shared" si="3"/>
        <v>1</v>
      </c>
      <c r="U5" t="s">
        <v>20</v>
      </c>
      <c r="V5" s="10">
        <v>631</v>
      </c>
      <c r="W5" s="10">
        <v>602.29999999999995</v>
      </c>
      <c r="X5">
        <v>400</v>
      </c>
      <c r="Y5">
        <f t="shared" si="4"/>
        <v>0</v>
      </c>
      <c r="Z5">
        <f t="shared" si="5"/>
        <v>1</v>
      </c>
      <c r="AD5" t="s">
        <v>20</v>
      </c>
      <c r="AE5" s="10">
        <v>492</v>
      </c>
      <c r="AF5" s="10">
        <v>15.8</v>
      </c>
      <c r="AG5">
        <v>400</v>
      </c>
      <c r="AH5">
        <f t="shared" si="7"/>
        <v>22.028526148969888</v>
      </c>
      <c r="AI5">
        <f t="shared" si="8"/>
        <v>0</v>
      </c>
      <c r="AM5" s="13">
        <f t="shared" si="6"/>
        <v>631</v>
      </c>
    </row>
    <row r="6" spans="1:39" x14ac:dyDescent="0.25">
      <c r="A6" t="s">
        <v>21</v>
      </c>
      <c r="B6" s="10">
        <v>610</v>
      </c>
      <c r="C6" s="10">
        <v>1801.6419989999999</v>
      </c>
      <c r="D6">
        <v>3.2786799999999998E-2</v>
      </c>
      <c r="E6">
        <v>630</v>
      </c>
      <c r="F6" s="16">
        <f t="shared" si="0"/>
        <v>0.48939641109298532</v>
      </c>
      <c r="G6" s="18">
        <f t="shared" si="1"/>
        <v>0</v>
      </c>
      <c r="K6" t="s">
        <v>21</v>
      </c>
      <c r="L6" s="10">
        <v>613</v>
      </c>
      <c r="M6" s="10">
        <v>1802.7299999999996</v>
      </c>
      <c r="N6">
        <v>406</v>
      </c>
      <c r="O6">
        <v>630</v>
      </c>
      <c r="P6">
        <f t="shared" si="2"/>
        <v>0</v>
      </c>
      <c r="Q6">
        <f t="shared" si="3"/>
        <v>1</v>
      </c>
      <c r="U6" t="s">
        <v>21</v>
      </c>
      <c r="V6" s="10">
        <v>599</v>
      </c>
      <c r="W6" s="10">
        <v>602.13000000000011</v>
      </c>
      <c r="X6">
        <v>406</v>
      </c>
      <c r="Y6">
        <f t="shared" si="4"/>
        <v>2.2838499184339316</v>
      </c>
      <c r="Z6">
        <f t="shared" si="5"/>
        <v>0</v>
      </c>
      <c r="AD6" t="s">
        <v>21</v>
      </c>
      <c r="AE6" s="10">
        <v>480</v>
      </c>
      <c r="AF6" s="10">
        <v>9.3799999999999955</v>
      </c>
      <c r="AG6">
        <v>406</v>
      </c>
      <c r="AH6">
        <f t="shared" si="7"/>
        <v>21.696574225122347</v>
      </c>
      <c r="AI6">
        <f t="shared" si="8"/>
        <v>0</v>
      </c>
      <c r="AM6" s="13">
        <f t="shared" si="6"/>
        <v>613</v>
      </c>
    </row>
    <row r="7" spans="1:39" s="10" customFormat="1" x14ac:dyDescent="0.25">
      <c r="A7" s="10" t="s">
        <v>22</v>
      </c>
      <c r="B7" s="10">
        <v>716</v>
      </c>
      <c r="C7" s="10">
        <v>1801.5740000820199</v>
      </c>
      <c r="D7" s="10">
        <v>3.7708999999999999E-2</v>
      </c>
      <c r="E7" s="10">
        <v>743</v>
      </c>
      <c r="F7" s="15">
        <f t="shared" si="0"/>
        <v>0</v>
      </c>
      <c r="G7" s="19">
        <f t="shared" si="1"/>
        <v>1</v>
      </c>
      <c r="H7" s="15">
        <f>AVERAGE(F3:F7)</f>
        <v>9.7879282218597069E-2</v>
      </c>
      <c r="I7" s="15">
        <f>AVERAGE(C3:C7)</f>
        <v>1605.6983998118262</v>
      </c>
      <c r="J7" s="19">
        <f>SUM(G3:G7)</f>
        <v>4</v>
      </c>
      <c r="K7" s="10" t="s">
        <v>22</v>
      </c>
      <c r="L7" s="10">
        <v>716</v>
      </c>
      <c r="M7" s="10">
        <v>1803.1000000000004</v>
      </c>
      <c r="N7" s="10">
        <v>421</v>
      </c>
      <c r="O7" s="10">
        <v>739</v>
      </c>
      <c r="P7" s="10">
        <f t="shared" si="2"/>
        <v>0</v>
      </c>
      <c r="Q7" s="10">
        <f t="shared" si="3"/>
        <v>1</v>
      </c>
      <c r="R7" s="10">
        <f>AVERAGE(P3:P7)</f>
        <v>0</v>
      </c>
      <c r="S7" s="10">
        <f>AVERAGE(M3:M7)</f>
        <v>1552.492</v>
      </c>
      <c r="T7" s="10">
        <f>SUM(Q3:Q7)</f>
        <v>5</v>
      </c>
      <c r="U7" s="10" t="s">
        <v>22</v>
      </c>
      <c r="V7" s="10">
        <v>674</v>
      </c>
      <c r="W7" s="10">
        <v>602.07999999999993</v>
      </c>
      <c r="X7" s="10">
        <v>421</v>
      </c>
      <c r="Y7" s="10">
        <f t="shared" si="4"/>
        <v>5.8659217877094969</v>
      </c>
      <c r="Z7" s="10">
        <f t="shared" si="5"/>
        <v>0</v>
      </c>
      <c r="AA7" s="10">
        <f>AVERAGE(Y3:Y7)</f>
        <v>1.6299543412286859</v>
      </c>
      <c r="AB7" s="10">
        <f>AVERAGE(W3:W7)</f>
        <v>601.81600000000003</v>
      </c>
      <c r="AC7" s="10">
        <f>SUM(Z3:Z7)</f>
        <v>3</v>
      </c>
      <c r="AD7" s="10" t="s">
        <v>22</v>
      </c>
      <c r="AE7" s="10">
        <v>606</v>
      </c>
      <c r="AF7" s="10">
        <v>6.2000000000000028</v>
      </c>
      <c r="AG7" s="10">
        <v>421</v>
      </c>
      <c r="AH7" s="10">
        <f t="shared" si="7"/>
        <v>15.363128491620111</v>
      </c>
      <c r="AI7" s="10">
        <f t="shared" si="8"/>
        <v>0</v>
      </c>
      <c r="AJ7" s="10">
        <f>AVERAGE(AH3:AH7)</f>
        <v>18.445197644870778</v>
      </c>
      <c r="AK7" s="10">
        <f>AVERAGE(AF3:AF7)</f>
        <v>9.9220000000000006</v>
      </c>
      <c r="AL7" s="10">
        <f>SUM(AI3:AI7)</f>
        <v>0</v>
      </c>
      <c r="AM7" s="10">
        <f t="shared" si="6"/>
        <v>716</v>
      </c>
    </row>
    <row r="8" spans="1:39" x14ac:dyDescent="0.25">
      <c r="A8" t="s">
        <v>23</v>
      </c>
      <c r="B8" s="10">
        <v>582</v>
      </c>
      <c r="C8" s="10">
        <v>1802.5149998664899</v>
      </c>
      <c r="D8">
        <v>0.21477663230240501</v>
      </c>
      <c r="E8">
        <v>707</v>
      </c>
      <c r="F8" s="16">
        <f t="shared" si="0"/>
        <v>0</v>
      </c>
      <c r="G8" s="18">
        <f t="shared" si="1"/>
        <v>1</v>
      </c>
      <c r="K8" t="s">
        <v>23</v>
      </c>
      <c r="L8" s="10">
        <v>582</v>
      </c>
      <c r="M8" s="10">
        <v>1802.2699999999995</v>
      </c>
      <c r="N8">
        <v>405</v>
      </c>
      <c r="O8">
        <v>706</v>
      </c>
      <c r="P8">
        <f t="shared" si="2"/>
        <v>0</v>
      </c>
      <c r="Q8">
        <f t="shared" si="3"/>
        <v>1</v>
      </c>
      <c r="U8" t="s">
        <v>23</v>
      </c>
      <c r="V8" s="10">
        <v>579</v>
      </c>
      <c r="W8" s="10">
        <v>602.15000000000009</v>
      </c>
      <c r="X8">
        <v>405</v>
      </c>
      <c r="Y8">
        <f t="shared" si="4"/>
        <v>0.51546391752577314</v>
      </c>
      <c r="Z8">
        <f t="shared" si="5"/>
        <v>0</v>
      </c>
      <c r="AD8" t="s">
        <v>23</v>
      </c>
      <c r="AE8" s="10">
        <v>533</v>
      </c>
      <c r="AF8" s="10">
        <v>245.32</v>
      </c>
      <c r="AG8">
        <v>405</v>
      </c>
      <c r="AH8">
        <f t="shared" si="7"/>
        <v>8.4192439862542958</v>
      </c>
      <c r="AI8">
        <f t="shared" si="8"/>
        <v>0</v>
      </c>
      <c r="AM8" s="13">
        <f t="shared" si="6"/>
        <v>582</v>
      </c>
    </row>
    <row r="9" spans="1:39" x14ac:dyDescent="0.25">
      <c r="A9" t="s">
        <v>24</v>
      </c>
      <c r="B9" s="10">
        <v>595</v>
      </c>
      <c r="C9" s="10">
        <v>1800.634</v>
      </c>
      <c r="D9">
        <v>0.16806699999999999</v>
      </c>
      <c r="E9">
        <v>695</v>
      </c>
      <c r="F9" s="16">
        <f t="shared" si="0"/>
        <v>3.0944625407166124</v>
      </c>
      <c r="G9" s="18">
        <f t="shared" si="1"/>
        <v>0</v>
      </c>
      <c r="K9" t="s">
        <v>24</v>
      </c>
      <c r="L9" s="10">
        <v>614</v>
      </c>
      <c r="M9" s="10">
        <v>1802.8500000000004</v>
      </c>
      <c r="N9">
        <v>404</v>
      </c>
      <c r="O9">
        <v>688</v>
      </c>
      <c r="P9">
        <f t="shared" si="2"/>
        <v>0</v>
      </c>
      <c r="Q9">
        <f t="shared" si="3"/>
        <v>1</v>
      </c>
      <c r="U9" t="s">
        <v>24</v>
      </c>
      <c r="V9" s="10">
        <v>572</v>
      </c>
      <c r="W9" s="10">
        <v>601.67999999999984</v>
      </c>
      <c r="X9">
        <v>404</v>
      </c>
      <c r="Y9">
        <f t="shared" si="4"/>
        <v>6.8403908794788277</v>
      </c>
      <c r="Z9">
        <f t="shared" si="5"/>
        <v>0</v>
      </c>
      <c r="AD9" t="s">
        <v>24</v>
      </c>
      <c r="AE9" s="10">
        <v>563</v>
      </c>
      <c r="AF9" s="10">
        <v>215.31</v>
      </c>
      <c r="AG9">
        <v>404</v>
      </c>
      <c r="AH9">
        <f t="shared" si="7"/>
        <v>8.3061889250814325</v>
      </c>
      <c r="AI9">
        <f t="shared" si="8"/>
        <v>0</v>
      </c>
      <c r="AM9" s="13">
        <f t="shared" si="6"/>
        <v>614</v>
      </c>
    </row>
    <row r="10" spans="1:39" x14ac:dyDescent="0.25">
      <c r="A10" t="s">
        <v>25</v>
      </c>
      <c r="B10" s="10">
        <v>578</v>
      </c>
      <c r="C10" s="10">
        <v>1801.57800006866</v>
      </c>
      <c r="D10">
        <v>4.8442906574394498E-2</v>
      </c>
      <c r="E10">
        <v>606</v>
      </c>
      <c r="F10" s="16">
        <f t="shared" si="0"/>
        <v>0</v>
      </c>
      <c r="G10" s="18">
        <f t="shared" si="1"/>
        <v>1</v>
      </c>
      <c r="K10" t="s">
        <v>25</v>
      </c>
      <c r="L10" s="10">
        <v>578</v>
      </c>
      <c r="M10" s="10">
        <v>1802.5300000000007</v>
      </c>
      <c r="N10">
        <v>404</v>
      </c>
      <c r="O10">
        <v>597</v>
      </c>
      <c r="P10">
        <f t="shared" si="2"/>
        <v>0</v>
      </c>
      <c r="Q10">
        <f t="shared" si="3"/>
        <v>1</v>
      </c>
      <c r="U10" t="s">
        <v>25</v>
      </c>
      <c r="V10" s="10">
        <v>572</v>
      </c>
      <c r="W10" s="10">
        <v>601.98000000000047</v>
      </c>
      <c r="X10">
        <v>404</v>
      </c>
      <c r="Y10">
        <f t="shared" si="4"/>
        <v>1.0380622837370241</v>
      </c>
      <c r="Z10">
        <f t="shared" si="5"/>
        <v>0</v>
      </c>
      <c r="AD10" t="s">
        <v>25</v>
      </c>
      <c r="AE10" s="10">
        <v>529</v>
      </c>
      <c r="AF10" s="10">
        <v>15.809999999999945</v>
      </c>
      <c r="AG10">
        <v>404</v>
      </c>
      <c r="AH10">
        <f t="shared" si="7"/>
        <v>8.4775086505190309</v>
      </c>
      <c r="AI10">
        <f t="shared" si="8"/>
        <v>0</v>
      </c>
      <c r="AM10" s="13">
        <f t="shared" si="6"/>
        <v>578</v>
      </c>
    </row>
    <row r="11" spans="1:39" x14ac:dyDescent="0.25">
      <c r="A11" t="s">
        <v>26</v>
      </c>
      <c r="B11" s="10">
        <v>556</v>
      </c>
      <c r="C11" s="10">
        <v>1801.0889999866499</v>
      </c>
      <c r="D11">
        <v>7.5539568345323702E-2</v>
      </c>
      <c r="E11">
        <v>598</v>
      </c>
      <c r="F11" s="16">
        <f t="shared" si="0"/>
        <v>0</v>
      </c>
      <c r="G11" s="18">
        <f t="shared" si="1"/>
        <v>1</v>
      </c>
      <c r="K11" t="s">
        <v>26</v>
      </c>
      <c r="L11" s="10">
        <v>556</v>
      </c>
      <c r="M11" s="10">
        <v>1802.4599999999991</v>
      </c>
      <c r="N11">
        <v>400</v>
      </c>
      <c r="O11">
        <v>586</v>
      </c>
      <c r="P11">
        <f t="shared" si="2"/>
        <v>0</v>
      </c>
      <c r="Q11">
        <f t="shared" si="3"/>
        <v>1</v>
      </c>
      <c r="U11" t="s">
        <v>26</v>
      </c>
      <c r="V11" s="10">
        <v>550</v>
      </c>
      <c r="W11" s="10">
        <v>601.5</v>
      </c>
      <c r="X11">
        <v>400</v>
      </c>
      <c r="Y11">
        <f t="shared" si="4"/>
        <v>1.079136690647482</v>
      </c>
      <c r="Z11">
        <f t="shared" si="5"/>
        <v>0</v>
      </c>
      <c r="AD11" t="s">
        <v>26</v>
      </c>
      <c r="AE11" s="10">
        <v>490</v>
      </c>
      <c r="AF11" s="10">
        <v>19.480000000000018</v>
      </c>
      <c r="AG11">
        <v>400</v>
      </c>
      <c r="AH11">
        <f t="shared" si="7"/>
        <v>11.870503597122303</v>
      </c>
      <c r="AI11">
        <f t="shared" si="8"/>
        <v>0</v>
      </c>
      <c r="AM11" s="13">
        <f t="shared" si="6"/>
        <v>556</v>
      </c>
    </row>
    <row r="12" spans="1:39" s="10" customFormat="1" x14ac:dyDescent="0.25">
      <c r="A12" s="10" t="s">
        <v>27</v>
      </c>
      <c r="B12" s="10">
        <v>606</v>
      </c>
      <c r="C12" s="10">
        <v>1801.2490000724799</v>
      </c>
      <c r="D12" s="10">
        <v>3.6303630363036299E-2</v>
      </c>
      <c r="E12" s="10">
        <v>628</v>
      </c>
      <c r="F12" s="15">
        <f t="shared" si="0"/>
        <v>0</v>
      </c>
      <c r="G12" s="19">
        <f t="shared" si="1"/>
        <v>1</v>
      </c>
      <c r="H12" s="15">
        <f>AVERAGE(F8:F12)</f>
        <v>0.61889250814332253</v>
      </c>
      <c r="I12" s="15">
        <f>AVERAGE(C8:C12)</f>
        <v>1801.4129999988559</v>
      </c>
      <c r="J12" s="19">
        <f>SUM(G8:G12)</f>
        <v>4</v>
      </c>
      <c r="K12" s="10" t="s">
        <v>27</v>
      </c>
      <c r="L12" s="10">
        <v>606</v>
      </c>
      <c r="M12" s="10">
        <v>1802.5900000000001</v>
      </c>
      <c r="N12" s="10">
        <v>410</v>
      </c>
      <c r="O12" s="10">
        <v>633</v>
      </c>
      <c r="P12" s="10">
        <f t="shared" si="2"/>
        <v>0</v>
      </c>
      <c r="Q12" s="10">
        <f t="shared" si="3"/>
        <v>1</v>
      </c>
      <c r="R12" s="10">
        <f>AVERAGE(P8:P12)</f>
        <v>0</v>
      </c>
      <c r="S12" s="10">
        <f>AVERAGE(M8:M12)</f>
        <v>1802.5400000000002</v>
      </c>
      <c r="T12" s="10">
        <f>SUM(Q8:Q12)</f>
        <v>5</v>
      </c>
      <c r="U12" s="10" t="s">
        <v>27</v>
      </c>
      <c r="V12" s="10">
        <v>606</v>
      </c>
      <c r="W12" s="10">
        <v>602.10999999999967</v>
      </c>
      <c r="X12" s="10">
        <v>410</v>
      </c>
      <c r="Y12" s="10">
        <f t="shared" si="4"/>
        <v>0</v>
      </c>
      <c r="Z12" s="10">
        <f t="shared" si="5"/>
        <v>1</v>
      </c>
      <c r="AA12" s="10">
        <f>AVERAGE(Y8:Y12)</f>
        <v>1.8946107542778214</v>
      </c>
      <c r="AB12" s="10">
        <f>AVERAGE(W8:W12)</f>
        <v>601.88400000000001</v>
      </c>
      <c r="AC12" s="10">
        <f>SUM(Z8:Z12)</f>
        <v>1</v>
      </c>
      <c r="AD12" s="10" t="s">
        <v>27</v>
      </c>
      <c r="AE12" s="10">
        <v>540</v>
      </c>
      <c r="AF12" s="10">
        <v>34.550000000000068</v>
      </c>
      <c r="AG12" s="10">
        <v>410</v>
      </c>
      <c r="AH12" s="10">
        <f t="shared" si="7"/>
        <v>10.891089108910892</v>
      </c>
      <c r="AI12" s="10">
        <f t="shared" si="8"/>
        <v>0</v>
      </c>
      <c r="AJ12" s="10">
        <f>AVERAGE(AH8:AH12)</f>
        <v>9.5929068535775919</v>
      </c>
      <c r="AK12" s="10">
        <f>AVERAGE(AF8:AF12)</f>
        <v>106.09400000000001</v>
      </c>
      <c r="AL12" s="10">
        <f>SUM(AI8:AI12)</f>
        <v>0</v>
      </c>
      <c r="AM12" s="10">
        <f t="shared" si="6"/>
        <v>606</v>
      </c>
    </row>
    <row r="13" spans="1:39" x14ac:dyDescent="0.25">
      <c r="A13" t="s">
        <v>28</v>
      </c>
      <c r="B13" s="10">
        <v>542</v>
      </c>
      <c r="C13" s="10">
        <v>1801.2400000095399</v>
      </c>
      <c r="D13">
        <v>5.7195571955716E-2</v>
      </c>
      <c r="E13">
        <v>572.99999999999795</v>
      </c>
      <c r="F13" s="16">
        <f t="shared" si="0"/>
        <v>0.55045871559633031</v>
      </c>
      <c r="G13" s="18">
        <f t="shared" si="1"/>
        <v>0</v>
      </c>
      <c r="K13" t="s">
        <v>28</v>
      </c>
      <c r="L13" s="10">
        <v>545</v>
      </c>
      <c r="M13" s="10">
        <v>1802.0900000000001</v>
      </c>
      <c r="N13">
        <v>387</v>
      </c>
      <c r="O13">
        <v>573</v>
      </c>
      <c r="P13">
        <f t="shared" si="2"/>
        <v>0</v>
      </c>
      <c r="Q13">
        <f t="shared" si="3"/>
        <v>1</v>
      </c>
      <c r="U13" t="s">
        <v>28</v>
      </c>
      <c r="V13" s="10">
        <v>544.00000025347003</v>
      </c>
      <c r="W13" s="10">
        <v>601.69999999999982</v>
      </c>
      <c r="X13">
        <v>387</v>
      </c>
      <c r="Y13">
        <f t="shared" si="4"/>
        <v>0.18348619202384692</v>
      </c>
      <c r="Z13">
        <f t="shared" si="5"/>
        <v>0</v>
      </c>
      <c r="AD13" t="s">
        <v>28</v>
      </c>
      <c r="AE13" s="10">
        <v>490</v>
      </c>
      <c r="AF13" s="10">
        <v>5.9199999999999591</v>
      </c>
      <c r="AG13">
        <v>387</v>
      </c>
      <c r="AH13">
        <f t="shared" si="7"/>
        <v>10.091743119266056</v>
      </c>
      <c r="AI13">
        <f t="shared" si="8"/>
        <v>0</v>
      </c>
      <c r="AM13" s="13">
        <f t="shared" si="6"/>
        <v>545</v>
      </c>
    </row>
    <row r="14" spans="1:39" x14ac:dyDescent="0.25">
      <c r="A14" t="s">
        <v>29</v>
      </c>
      <c r="B14" s="10">
        <v>527</v>
      </c>
      <c r="C14" s="10">
        <v>1800.8830001354199</v>
      </c>
      <c r="D14">
        <v>7.02087286527458E-2</v>
      </c>
      <c r="E14">
        <v>563.99999999999704</v>
      </c>
      <c r="F14" s="16">
        <f t="shared" si="0"/>
        <v>0</v>
      </c>
      <c r="G14" s="18">
        <f t="shared" si="1"/>
        <v>1</v>
      </c>
      <c r="K14" t="s">
        <v>29</v>
      </c>
      <c r="L14" s="10">
        <v>527</v>
      </c>
      <c r="M14" s="10">
        <v>1802.5499999999993</v>
      </c>
      <c r="N14">
        <v>396</v>
      </c>
      <c r="O14">
        <v>559</v>
      </c>
      <c r="P14">
        <f t="shared" si="2"/>
        <v>0</v>
      </c>
      <c r="Q14">
        <f t="shared" si="3"/>
        <v>1</v>
      </c>
      <c r="U14" t="s">
        <v>29</v>
      </c>
      <c r="V14" s="10">
        <v>520</v>
      </c>
      <c r="W14" s="10">
        <v>601.71</v>
      </c>
      <c r="X14">
        <v>396</v>
      </c>
      <c r="Y14">
        <f t="shared" si="4"/>
        <v>1.3282732447817838</v>
      </c>
      <c r="Z14">
        <f t="shared" si="5"/>
        <v>0</v>
      </c>
      <c r="AD14" t="s">
        <v>29</v>
      </c>
      <c r="AE14" s="10">
        <v>467</v>
      </c>
      <c r="AF14" s="10">
        <v>19.990000000000009</v>
      </c>
      <c r="AG14">
        <v>396</v>
      </c>
      <c r="AH14">
        <f t="shared" si="7"/>
        <v>11.385199240986717</v>
      </c>
      <c r="AI14">
        <f t="shared" si="8"/>
        <v>0</v>
      </c>
      <c r="AM14" s="13">
        <f t="shared" si="6"/>
        <v>527</v>
      </c>
    </row>
    <row r="15" spans="1:39" x14ac:dyDescent="0.25">
      <c r="A15" t="s">
        <v>30</v>
      </c>
      <c r="B15" s="10">
        <v>641</v>
      </c>
      <c r="C15" s="10">
        <v>1801.6879999637599</v>
      </c>
      <c r="D15">
        <v>4.8361934477377501E-2</v>
      </c>
      <c r="E15">
        <v>671.99999999999898</v>
      </c>
      <c r="F15" s="16">
        <f t="shared" si="0"/>
        <v>0.77399380804953566</v>
      </c>
      <c r="G15" s="18">
        <f t="shared" si="1"/>
        <v>0</v>
      </c>
      <c r="K15" t="s">
        <v>30</v>
      </c>
      <c r="L15" s="10">
        <v>646</v>
      </c>
      <c r="M15" s="10">
        <v>1802.8199999999997</v>
      </c>
      <c r="N15">
        <v>414</v>
      </c>
      <c r="O15">
        <v>672</v>
      </c>
      <c r="P15">
        <f t="shared" si="2"/>
        <v>0</v>
      </c>
      <c r="Q15">
        <f t="shared" si="3"/>
        <v>1</v>
      </c>
      <c r="U15" t="s">
        <v>30</v>
      </c>
      <c r="V15" s="10">
        <v>643</v>
      </c>
      <c r="W15" s="10">
        <v>602.94000000000051</v>
      </c>
      <c r="X15">
        <v>414</v>
      </c>
      <c r="Y15">
        <f t="shared" si="4"/>
        <v>0.46439628482972134</v>
      </c>
      <c r="Z15">
        <f t="shared" si="5"/>
        <v>0</v>
      </c>
      <c r="AD15" t="s">
        <v>30</v>
      </c>
      <c r="AE15" s="10">
        <v>612</v>
      </c>
      <c r="AF15" s="10">
        <v>90.63</v>
      </c>
      <c r="AG15">
        <v>414</v>
      </c>
      <c r="AH15">
        <f t="shared" si="7"/>
        <v>5.2631578947368425</v>
      </c>
      <c r="AI15">
        <f t="shared" si="8"/>
        <v>0</v>
      </c>
      <c r="AM15" s="13">
        <f t="shared" si="6"/>
        <v>646</v>
      </c>
    </row>
    <row r="16" spans="1:39" x14ac:dyDescent="0.25">
      <c r="A16" t="s">
        <v>31</v>
      </c>
      <c r="B16" s="10">
        <v>584</v>
      </c>
      <c r="C16" s="10">
        <v>1802.14599990845</v>
      </c>
      <c r="D16">
        <v>5.1369863013661102E-2</v>
      </c>
      <c r="E16">
        <v>613.99999999997794</v>
      </c>
      <c r="F16" s="16">
        <f t="shared" si="0"/>
        <v>0</v>
      </c>
      <c r="G16" s="18">
        <f t="shared" si="1"/>
        <v>1</v>
      </c>
      <c r="K16" t="s">
        <v>31</v>
      </c>
      <c r="L16" s="10">
        <v>584</v>
      </c>
      <c r="M16" s="10">
        <v>1802.760000000002</v>
      </c>
      <c r="N16">
        <v>397</v>
      </c>
      <c r="O16">
        <v>613</v>
      </c>
      <c r="P16">
        <f t="shared" si="2"/>
        <v>0</v>
      </c>
      <c r="Q16">
        <f t="shared" si="3"/>
        <v>1</v>
      </c>
      <c r="U16" t="s">
        <v>31</v>
      </c>
      <c r="V16" s="10">
        <v>563</v>
      </c>
      <c r="W16" s="10">
        <v>601.54999999999927</v>
      </c>
      <c r="X16">
        <v>397</v>
      </c>
      <c r="Y16">
        <f t="shared" si="4"/>
        <v>3.595890410958904</v>
      </c>
      <c r="Z16">
        <f t="shared" si="5"/>
        <v>0</v>
      </c>
      <c r="AD16" t="s">
        <v>31</v>
      </c>
      <c r="AE16" s="10">
        <v>504</v>
      </c>
      <c r="AF16" s="10">
        <v>140.83000000000004</v>
      </c>
      <c r="AG16">
        <v>397</v>
      </c>
      <c r="AH16">
        <f t="shared" si="7"/>
        <v>13.698630136986301</v>
      </c>
      <c r="AI16">
        <f t="shared" si="8"/>
        <v>0</v>
      </c>
      <c r="AM16" s="13">
        <f t="shared" si="6"/>
        <v>584</v>
      </c>
    </row>
    <row r="17" spans="1:39" s="10" customFormat="1" x14ac:dyDescent="0.25">
      <c r="A17" s="10" t="s">
        <v>32</v>
      </c>
      <c r="B17" s="10">
        <v>487</v>
      </c>
      <c r="C17" s="10">
        <v>1800.7639999389601</v>
      </c>
      <c r="D17" s="10">
        <v>5.5441478439425103E-2</v>
      </c>
      <c r="E17" s="10">
        <v>514</v>
      </c>
      <c r="F17" s="15">
        <f t="shared" si="0"/>
        <v>0</v>
      </c>
      <c r="G17" s="19">
        <f t="shared" si="1"/>
        <v>1</v>
      </c>
      <c r="H17" s="15">
        <f>AVERAGE(F13:F17)</f>
        <v>0.26489050472917319</v>
      </c>
      <c r="I17" s="15">
        <f>AVERAGE(C13:C17)</f>
        <v>1801.3441999912259</v>
      </c>
      <c r="J17" s="19">
        <f>SUM(G13:G17)</f>
        <v>3</v>
      </c>
      <c r="K17" s="10" t="s">
        <v>32</v>
      </c>
      <c r="L17" s="10">
        <v>487</v>
      </c>
      <c r="M17" s="10">
        <v>1801.8400000000001</v>
      </c>
      <c r="N17" s="10">
        <v>378</v>
      </c>
      <c r="O17" s="10">
        <v>503</v>
      </c>
      <c r="P17" s="10">
        <f t="shared" si="2"/>
        <v>0</v>
      </c>
      <c r="Q17" s="10">
        <f t="shared" si="3"/>
        <v>1</v>
      </c>
      <c r="R17" s="10">
        <f>AVERAGE(P13:P17)</f>
        <v>0</v>
      </c>
      <c r="S17" s="10">
        <f>AVERAGE(M13:M17)</f>
        <v>1802.4120000000003</v>
      </c>
      <c r="T17" s="10">
        <f>SUM(Q13:Q17)</f>
        <v>5</v>
      </c>
      <c r="U17" s="10" t="s">
        <v>32</v>
      </c>
      <c r="V17" s="10">
        <v>487</v>
      </c>
      <c r="W17" s="10">
        <v>601.64000000000124</v>
      </c>
      <c r="X17" s="10">
        <v>378</v>
      </c>
      <c r="Y17" s="10">
        <f t="shared" si="4"/>
        <v>0</v>
      </c>
      <c r="Z17" s="10">
        <f t="shared" si="5"/>
        <v>1</v>
      </c>
      <c r="AA17" s="10">
        <f>AVERAGE(Y13:Y17)</f>
        <v>1.1144092265188512</v>
      </c>
      <c r="AB17" s="10">
        <f>AVERAGE(W13:W17)</f>
        <v>601.90800000000013</v>
      </c>
      <c r="AC17" s="10">
        <f>SUM(Z13:Z17)</f>
        <v>1</v>
      </c>
      <c r="AD17" s="10" t="s">
        <v>32</v>
      </c>
      <c r="AE17" s="10">
        <v>461</v>
      </c>
      <c r="AF17" s="10">
        <v>14.219999999999914</v>
      </c>
      <c r="AG17" s="10">
        <v>378</v>
      </c>
      <c r="AH17" s="10">
        <f t="shared" si="7"/>
        <v>5.3388090349075972</v>
      </c>
      <c r="AI17" s="10">
        <f t="shared" si="8"/>
        <v>0</v>
      </c>
      <c r="AJ17" s="10">
        <f>AVERAGE(AH13:AH17)</f>
        <v>9.1555078853767036</v>
      </c>
      <c r="AK17" s="10">
        <f>AVERAGE(AF13:AF17)</f>
        <v>54.317999999999984</v>
      </c>
      <c r="AL17" s="10">
        <f>SUM(AI13:AI17)</f>
        <v>0</v>
      </c>
      <c r="AM17" s="10">
        <f t="shared" si="6"/>
        <v>487</v>
      </c>
    </row>
    <row r="18" spans="1:39" x14ac:dyDescent="0.25">
      <c r="A18" t="s">
        <v>33</v>
      </c>
      <c r="B18" s="10">
        <v>620</v>
      </c>
      <c r="C18" s="10">
        <v>1800.5539999008199</v>
      </c>
      <c r="D18">
        <v>0.206451612903226</v>
      </c>
      <c r="E18">
        <v>748</v>
      </c>
      <c r="F18" s="16">
        <f t="shared" si="0"/>
        <v>0</v>
      </c>
      <c r="G18" s="18">
        <f t="shared" si="1"/>
        <v>1</v>
      </c>
      <c r="K18" t="s">
        <v>33</v>
      </c>
      <c r="L18" s="10">
        <v>620</v>
      </c>
      <c r="M18" s="10">
        <v>1802.0099999999984</v>
      </c>
      <c r="N18">
        <v>413</v>
      </c>
      <c r="O18">
        <v>748</v>
      </c>
      <c r="P18">
        <f t="shared" si="2"/>
        <v>0</v>
      </c>
      <c r="Q18">
        <f t="shared" si="3"/>
        <v>1</v>
      </c>
      <c r="U18" t="s">
        <v>33</v>
      </c>
      <c r="V18" s="10">
        <v>565</v>
      </c>
      <c r="W18" s="10">
        <v>601.88999999999942</v>
      </c>
      <c r="X18">
        <v>413</v>
      </c>
      <c r="Y18">
        <f t="shared" si="4"/>
        <v>8.870967741935484</v>
      </c>
      <c r="Z18">
        <f t="shared" si="5"/>
        <v>0</v>
      </c>
      <c r="AD18" t="s">
        <v>33</v>
      </c>
      <c r="AE18" s="10">
        <v>552</v>
      </c>
      <c r="AF18" s="10">
        <v>171.07000000000005</v>
      </c>
      <c r="AG18">
        <v>413</v>
      </c>
      <c r="AH18">
        <f t="shared" si="7"/>
        <v>10.96774193548387</v>
      </c>
      <c r="AI18">
        <f t="shared" si="8"/>
        <v>0</v>
      </c>
      <c r="AM18" s="13">
        <f t="shared" si="6"/>
        <v>620</v>
      </c>
    </row>
    <row r="19" spans="1:39" x14ac:dyDescent="0.25">
      <c r="A19" t="s">
        <v>34</v>
      </c>
      <c r="B19" s="10">
        <v>652</v>
      </c>
      <c r="C19" s="10">
        <v>1802.1219999790201</v>
      </c>
      <c r="D19">
        <v>3.2208588957049998E-2</v>
      </c>
      <c r="E19">
        <v>672.99999999999704</v>
      </c>
      <c r="F19" s="16">
        <f t="shared" si="0"/>
        <v>0.15313935681470137</v>
      </c>
      <c r="G19" s="18">
        <f t="shared" si="1"/>
        <v>0</v>
      </c>
      <c r="K19" t="s">
        <v>34</v>
      </c>
      <c r="L19" s="10">
        <v>653</v>
      </c>
      <c r="M19" s="10">
        <v>1803.0200000000004</v>
      </c>
      <c r="N19">
        <v>418</v>
      </c>
      <c r="O19">
        <v>676</v>
      </c>
      <c r="P19">
        <f t="shared" si="2"/>
        <v>0</v>
      </c>
      <c r="Q19">
        <f t="shared" si="3"/>
        <v>1</v>
      </c>
      <c r="U19" t="s">
        <v>34</v>
      </c>
      <c r="V19" s="10">
        <v>630</v>
      </c>
      <c r="W19" s="10">
        <v>603.94999999999891</v>
      </c>
      <c r="X19">
        <v>418</v>
      </c>
      <c r="Y19">
        <f t="shared" si="4"/>
        <v>3.5222052067381315</v>
      </c>
      <c r="Z19">
        <f t="shared" si="5"/>
        <v>0</v>
      </c>
      <c r="AD19" t="s">
        <v>34</v>
      </c>
      <c r="AE19" s="10">
        <v>608</v>
      </c>
      <c r="AF19" s="10">
        <v>29.910000000000082</v>
      </c>
      <c r="AG19">
        <v>418</v>
      </c>
      <c r="AH19">
        <f t="shared" si="7"/>
        <v>6.8912710566615623</v>
      </c>
      <c r="AI19">
        <f t="shared" si="8"/>
        <v>0</v>
      </c>
      <c r="AM19" s="13">
        <f t="shared" si="6"/>
        <v>653</v>
      </c>
    </row>
    <row r="20" spans="1:39" x14ac:dyDescent="0.25">
      <c r="A20" t="s">
        <v>35</v>
      </c>
      <c r="B20" s="10">
        <v>717</v>
      </c>
      <c r="C20" s="10">
        <v>1801.9460000991801</v>
      </c>
      <c r="D20">
        <v>1.1157601115759501E-2</v>
      </c>
      <c r="E20">
        <v>725</v>
      </c>
      <c r="F20" s="16">
        <f t="shared" si="0"/>
        <v>0</v>
      </c>
      <c r="G20" s="18">
        <f t="shared" si="1"/>
        <v>1</v>
      </c>
      <c r="K20" t="s">
        <v>35</v>
      </c>
      <c r="L20" s="10">
        <v>717</v>
      </c>
      <c r="M20" s="10">
        <v>1802.3600000000006</v>
      </c>
      <c r="N20">
        <v>403</v>
      </c>
      <c r="O20">
        <v>724</v>
      </c>
      <c r="P20">
        <f t="shared" si="2"/>
        <v>0</v>
      </c>
      <c r="Q20">
        <f t="shared" si="3"/>
        <v>1</v>
      </c>
      <c r="U20" t="s">
        <v>35</v>
      </c>
      <c r="V20" s="10">
        <v>716</v>
      </c>
      <c r="W20" s="10">
        <v>602.1200000000008</v>
      </c>
      <c r="X20">
        <v>403</v>
      </c>
      <c r="Y20">
        <f t="shared" si="4"/>
        <v>0.1394700139470014</v>
      </c>
      <c r="Z20">
        <f t="shared" si="5"/>
        <v>0</v>
      </c>
      <c r="AD20" t="s">
        <v>35</v>
      </c>
      <c r="AE20" s="10">
        <v>671</v>
      </c>
      <c r="AF20" s="10">
        <v>140.23000000000002</v>
      </c>
      <c r="AG20">
        <v>403</v>
      </c>
      <c r="AH20">
        <f t="shared" si="7"/>
        <v>6.4156206415620645</v>
      </c>
      <c r="AI20">
        <f t="shared" si="8"/>
        <v>0</v>
      </c>
      <c r="AM20" s="13">
        <f t="shared" si="6"/>
        <v>717</v>
      </c>
    </row>
    <row r="21" spans="1:39" x14ac:dyDescent="0.25">
      <c r="A21" t="s">
        <v>36</v>
      </c>
      <c r="B21" s="10">
        <v>603</v>
      </c>
      <c r="C21" s="10">
        <v>1801.6530001163501</v>
      </c>
      <c r="D21">
        <v>4.97512437810936E-2</v>
      </c>
      <c r="E21">
        <v>632.99999999999898</v>
      </c>
      <c r="F21" s="16">
        <f t="shared" si="0"/>
        <v>0.16556291390728478</v>
      </c>
      <c r="G21" s="18">
        <f t="shared" si="1"/>
        <v>0</v>
      </c>
      <c r="K21" t="s">
        <v>36</v>
      </c>
      <c r="L21" s="10">
        <v>604</v>
      </c>
      <c r="M21" s="10">
        <v>1803.3099999999977</v>
      </c>
      <c r="N21">
        <v>409</v>
      </c>
      <c r="O21">
        <v>630</v>
      </c>
      <c r="P21">
        <f t="shared" si="2"/>
        <v>0</v>
      </c>
      <c r="Q21">
        <f t="shared" si="3"/>
        <v>1</v>
      </c>
      <c r="U21" t="s">
        <v>36</v>
      </c>
      <c r="V21" s="10">
        <v>603</v>
      </c>
      <c r="W21" s="10">
        <v>602.88999999999942</v>
      </c>
      <c r="X21">
        <v>409</v>
      </c>
      <c r="Y21">
        <f t="shared" si="4"/>
        <v>0.16556291390728478</v>
      </c>
      <c r="Z21">
        <f t="shared" si="5"/>
        <v>0</v>
      </c>
      <c r="AD21" t="s">
        <v>36</v>
      </c>
      <c r="AE21" s="10">
        <v>587</v>
      </c>
      <c r="AF21" s="10">
        <v>12.079999999999927</v>
      </c>
      <c r="AG21">
        <v>409</v>
      </c>
      <c r="AH21">
        <f t="shared" si="7"/>
        <v>2.814569536423841</v>
      </c>
      <c r="AI21">
        <f t="shared" si="8"/>
        <v>0</v>
      </c>
      <c r="AM21" s="13">
        <f t="shared" si="6"/>
        <v>604</v>
      </c>
    </row>
    <row r="22" spans="1:39" s="10" customFormat="1" x14ac:dyDescent="0.25">
      <c r="A22" s="10" t="s">
        <v>37</v>
      </c>
      <c r="B22" s="10">
        <v>594</v>
      </c>
      <c r="C22" s="10">
        <v>1802.5360000133501</v>
      </c>
      <c r="D22" s="10">
        <v>1.3468000000000001E-2</v>
      </c>
      <c r="E22" s="10">
        <v>602</v>
      </c>
      <c r="F22" s="15">
        <f t="shared" si="0"/>
        <v>1.3289036544850499</v>
      </c>
      <c r="G22" s="19">
        <f t="shared" si="1"/>
        <v>0</v>
      </c>
      <c r="H22" s="15">
        <f>AVERAGE(F18:F22)</f>
        <v>0.32952118504140721</v>
      </c>
      <c r="I22" s="15">
        <f>AVERAGE(C18:C22)</f>
        <v>1801.7622000217441</v>
      </c>
      <c r="J22" s="19">
        <f>SUM(G18:G22)</f>
        <v>2</v>
      </c>
      <c r="K22" s="10" t="s">
        <v>37</v>
      </c>
      <c r="L22" s="10">
        <v>602</v>
      </c>
      <c r="M22" s="10">
        <v>1801.7700000000041</v>
      </c>
      <c r="N22" s="10">
        <v>393</v>
      </c>
      <c r="O22" s="10">
        <v>602</v>
      </c>
      <c r="P22" s="10">
        <f t="shared" si="2"/>
        <v>0</v>
      </c>
      <c r="Q22" s="10">
        <f t="shared" si="3"/>
        <v>1</v>
      </c>
      <c r="R22" s="10">
        <f>AVERAGE(P18:P22)</f>
        <v>0</v>
      </c>
      <c r="S22" s="10">
        <f>AVERAGE(M18:M22)</f>
        <v>1802.4940000000001</v>
      </c>
      <c r="T22" s="10">
        <f>SUM(Q18:Q22)</f>
        <v>5</v>
      </c>
      <c r="U22" s="10" t="s">
        <v>37</v>
      </c>
      <c r="V22" s="10">
        <v>584</v>
      </c>
      <c r="W22" s="10">
        <v>601.38000000000102</v>
      </c>
      <c r="X22" s="10">
        <v>393</v>
      </c>
      <c r="Y22" s="10">
        <f t="shared" si="4"/>
        <v>2.9900332225913622</v>
      </c>
      <c r="Z22" s="10">
        <f t="shared" si="5"/>
        <v>0</v>
      </c>
      <c r="AA22" s="10">
        <f>AVERAGE(Y18:Y22)</f>
        <v>3.1376478198238531</v>
      </c>
      <c r="AB22" s="10">
        <f>AVERAGE(W18:W22)</f>
        <v>602.44599999999991</v>
      </c>
      <c r="AC22" s="10">
        <f>SUM(Z18:Z22)</f>
        <v>0</v>
      </c>
      <c r="AD22" s="10" t="s">
        <v>37</v>
      </c>
      <c r="AE22" s="10">
        <v>418</v>
      </c>
      <c r="AF22" s="10">
        <v>128.61999999999989</v>
      </c>
      <c r="AG22" s="10">
        <v>393</v>
      </c>
      <c r="AH22" s="10">
        <f t="shared" si="7"/>
        <v>30.564784053156146</v>
      </c>
      <c r="AI22" s="10">
        <f t="shared" si="8"/>
        <v>0</v>
      </c>
      <c r="AJ22" s="10">
        <f>AVERAGE(AH18:AH22)</f>
        <v>11.530797444657496</v>
      </c>
      <c r="AK22" s="10">
        <f>AVERAGE(AF18:AF22)</f>
        <v>96.381999999999991</v>
      </c>
      <c r="AL22" s="10">
        <f>SUM(AI18:AI22)</f>
        <v>0</v>
      </c>
      <c r="AM22" s="10">
        <f t="shared" si="6"/>
        <v>602</v>
      </c>
    </row>
    <row r="23" spans="1:39" x14ac:dyDescent="0.25">
      <c r="A23" t="s">
        <v>38</v>
      </c>
      <c r="B23" s="10">
        <v>648</v>
      </c>
      <c r="C23" s="10">
        <v>1801.6079998016401</v>
      </c>
      <c r="D23">
        <v>6.7901000000000003E-2</v>
      </c>
      <c r="E23">
        <v>692</v>
      </c>
      <c r="F23" s="16">
        <f t="shared" si="0"/>
        <v>0.46082949308755761</v>
      </c>
      <c r="G23" s="18">
        <f t="shared" si="1"/>
        <v>0</v>
      </c>
      <c r="K23" t="s">
        <v>38</v>
      </c>
      <c r="L23" s="10">
        <v>651</v>
      </c>
      <c r="M23" s="10">
        <v>1803.49</v>
      </c>
      <c r="N23">
        <v>404</v>
      </c>
      <c r="O23">
        <v>691</v>
      </c>
      <c r="P23">
        <f t="shared" si="2"/>
        <v>0</v>
      </c>
      <c r="Q23">
        <f t="shared" si="3"/>
        <v>1</v>
      </c>
      <c r="U23" t="s">
        <v>38</v>
      </c>
      <c r="V23" s="10">
        <v>650</v>
      </c>
      <c r="W23" s="10">
        <v>602.36999999999898</v>
      </c>
      <c r="X23">
        <v>404</v>
      </c>
      <c r="Y23">
        <f t="shared" si="4"/>
        <v>0.15360983102918588</v>
      </c>
      <c r="Z23">
        <f t="shared" si="5"/>
        <v>0</v>
      </c>
      <c r="AD23" t="s">
        <v>38</v>
      </c>
      <c r="AE23" s="10">
        <v>593</v>
      </c>
      <c r="AF23" s="10">
        <v>121.41000000000008</v>
      </c>
      <c r="AG23">
        <v>404</v>
      </c>
      <c r="AH23">
        <f t="shared" si="7"/>
        <v>8.9093701996927805</v>
      </c>
      <c r="AI23">
        <f t="shared" si="8"/>
        <v>0</v>
      </c>
      <c r="AM23" s="13">
        <f t="shared" si="6"/>
        <v>651</v>
      </c>
    </row>
    <row r="24" spans="1:39" x14ac:dyDescent="0.25">
      <c r="A24" t="s">
        <v>39</v>
      </c>
      <c r="B24" s="10">
        <v>591</v>
      </c>
      <c r="C24" s="10">
        <v>1801.9880000000001</v>
      </c>
      <c r="D24">
        <v>4.9069000000000002E-2</v>
      </c>
      <c r="E24">
        <v>620</v>
      </c>
      <c r="F24" s="16">
        <f t="shared" si="0"/>
        <v>0</v>
      </c>
      <c r="G24" s="18">
        <f t="shared" si="1"/>
        <v>1</v>
      </c>
      <c r="K24" t="s">
        <v>39</v>
      </c>
      <c r="L24" s="10">
        <v>591</v>
      </c>
      <c r="M24" s="10">
        <v>1802.8799999999974</v>
      </c>
      <c r="N24">
        <v>393</v>
      </c>
      <c r="O24">
        <v>612</v>
      </c>
      <c r="P24">
        <f t="shared" si="2"/>
        <v>0</v>
      </c>
      <c r="Q24">
        <f t="shared" si="3"/>
        <v>1</v>
      </c>
      <c r="U24" t="s">
        <v>39</v>
      </c>
      <c r="V24" s="10">
        <v>585</v>
      </c>
      <c r="W24" s="10">
        <v>601.70000000000073</v>
      </c>
      <c r="X24">
        <v>393</v>
      </c>
      <c r="Y24">
        <f t="shared" si="4"/>
        <v>1.015228426395939</v>
      </c>
      <c r="Z24">
        <f t="shared" si="5"/>
        <v>0</v>
      </c>
      <c r="AD24" t="s">
        <v>39</v>
      </c>
      <c r="AE24" s="10">
        <v>503</v>
      </c>
      <c r="AF24" s="10">
        <v>36.589999999999918</v>
      </c>
      <c r="AG24">
        <v>393</v>
      </c>
      <c r="AH24">
        <f t="shared" si="7"/>
        <v>14.890016920473773</v>
      </c>
      <c r="AI24">
        <f t="shared" si="8"/>
        <v>0</v>
      </c>
      <c r="AM24" s="13">
        <f t="shared" si="6"/>
        <v>591</v>
      </c>
    </row>
    <row r="25" spans="1:39" x14ac:dyDescent="0.25">
      <c r="A25" t="s">
        <v>40</v>
      </c>
      <c r="B25" s="10">
        <v>529</v>
      </c>
      <c r="C25" s="10">
        <v>1802.104</v>
      </c>
      <c r="D25">
        <v>4.7258000000000001E-2</v>
      </c>
      <c r="E25">
        <v>554</v>
      </c>
      <c r="F25" s="16">
        <f t="shared" si="0"/>
        <v>0</v>
      </c>
      <c r="G25" s="18">
        <f t="shared" si="1"/>
        <v>1</v>
      </c>
      <c r="K25" t="s">
        <v>40</v>
      </c>
      <c r="L25" s="10">
        <v>529</v>
      </c>
      <c r="M25" s="10">
        <v>1802.6000000000058</v>
      </c>
      <c r="N25">
        <v>377</v>
      </c>
      <c r="O25">
        <v>747</v>
      </c>
      <c r="P25">
        <f t="shared" si="2"/>
        <v>0</v>
      </c>
      <c r="Q25">
        <f t="shared" si="3"/>
        <v>1</v>
      </c>
      <c r="U25" t="s">
        <v>40</v>
      </c>
      <c r="V25" s="10">
        <v>523</v>
      </c>
      <c r="W25" s="10">
        <v>602.61000000000058</v>
      </c>
      <c r="X25">
        <v>377</v>
      </c>
      <c r="Y25">
        <f t="shared" si="4"/>
        <v>1.1342155009451795</v>
      </c>
      <c r="Z25">
        <f t="shared" si="5"/>
        <v>0</v>
      </c>
      <c r="AD25" t="s">
        <v>40</v>
      </c>
      <c r="AE25" s="10">
        <v>470</v>
      </c>
      <c r="AF25" s="10">
        <v>246.83000000000015</v>
      </c>
      <c r="AG25">
        <v>377</v>
      </c>
      <c r="AH25">
        <f t="shared" si="7"/>
        <v>11.1531190926276</v>
      </c>
      <c r="AI25">
        <f t="shared" si="8"/>
        <v>0</v>
      </c>
      <c r="AM25" s="13">
        <f t="shared" si="6"/>
        <v>529</v>
      </c>
    </row>
    <row r="26" spans="1:39" x14ac:dyDescent="0.25">
      <c r="A26" t="s">
        <v>41</v>
      </c>
      <c r="B26" s="10">
        <v>507</v>
      </c>
      <c r="C26" s="10">
        <v>1801.30700016022</v>
      </c>
      <c r="D26">
        <v>9.6646942800788893E-2</v>
      </c>
      <c r="E26">
        <v>556</v>
      </c>
      <c r="F26" s="16">
        <f t="shared" si="0"/>
        <v>0</v>
      </c>
      <c r="G26" s="18">
        <f t="shared" si="1"/>
        <v>1</v>
      </c>
      <c r="K26" t="s">
        <v>41</v>
      </c>
      <c r="L26" s="10">
        <v>507</v>
      </c>
      <c r="M26" s="10">
        <v>1802.6599999999962</v>
      </c>
      <c r="N26">
        <v>390</v>
      </c>
      <c r="O26">
        <v>555</v>
      </c>
      <c r="P26">
        <f t="shared" si="2"/>
        <v>0</v>
      </c>
      <c r="Q26">
        <f t="shared" si="3"/>
        <v>1</v>
      </c>
      <c r="U26" t="s">
        <v>41</v>
      </c>
      <c r="V26" s="10">
        <v>499</v>
      </c>
      <c r="W26" s="10">
        <v>601.97999999999956</v>
      </c>
      <c r="X26">
        <v>390</v>
      </c>
      <c r="Y26">
        <f t="shared" si="4"/>
        <v>1.5779092702169626</v>
      </c>
      <c r="Z26">
        <f t="shared" si="5"/>
        <v>0</v>
      </c>
      <c r="AD26" t="s">
        <v>41</v>
      </c>
      <c r="AE26" s="10">
        <v>448</v>
      </c>
      <c r="AF26" s="10">
        <v>141.80999999999995</v>
      </c>
      <c r="AG26">
        <v>390</v>
      </c>
      <c r="AH26">
        <f t="shared" si="7"/>
        <v>11.637080867850099</v>
      </c>
      <c r="AI26">
        <f t="shared" si="8"/>
        <v>0</v>
      </c>
      <c r="AM26" s="13">
        <f t="shared" si="6"/>
        <v>507</v>
      </c>
    </row>
    <row r="27" spans="1:39" s="10" customFormat="1" x14ac:dyDescent="0.25">
      <c r="A27" s="10" t="s">
        <v>42</v>
      </c>
      <c r="B27" s="10">
        <v>582</v>
      </c>
      <c r="C27" s="10">
        <v>1800.5409998893699</v>
      </c>
      <c r="D27" s="10">
        <v>0.13573883161511999</v>
      </c>
      <c r="E27" s="10">
        <v>661</v>
      </c>
      <c r="F27" s="15">
        <f t="shared" si="0"/>
        <v>0</v>
      </c>
      <c r="G27" s="19">
        <f t="shared" si="1"/>
        <v>1</v>
      </c>
      <c r="H27" s="15">
        <f>AVERAGE(F23:F27)</f>
        <v>9.2165898617511524E-2</v>
      </c>
      <c r="I27" s="15">
        <f>AVERAGE(C23:C27)</f>
        <v>1801.5095999702457</v>
      </c>
      <c r="J27" s="19">
        <f>SUM(G23:G27)</f>
        <v>4</v>
      </c>
      <c r="K27" s="10" t="s">
        <v>42</v>
      </c>
      <c r="L27" s="10">
        <v>582</v>
      </c>
      <c r="M27" s="10">
        <v>1801.9100000000035</v>
      </c>
      <c r="N27" s="10">
        <v>400</v>
      </c>
      <c r="O27" s="10">
        <v>651</v>
      </c>
      <c r="P27" s="10">
        <f t="shared" si="2"/>
        <v>0</v>
      </c>
      <c r="Q27" s="10">
        <f t="shared" si="3"/>
        <v>1</v>
      </c>
      <c r="R27" s="10">
        <f>AVERAGE(P23:P27)</f>
        <v>0</v>
      </c>
      <c r="S27" s="10">
        <f>AVERAGE(M23:M27)</f>
        <v>1802.7080000000005</v>
      </c>
      <c r="T27" s="10">
        <f>SUM(Q23:Q27)</f>
        <v>5</v>
      </c>
      <c r="U27" s="10" t="s">
        <v>42</v>
      </c>
      <c r="V27" s="10">
        <v>570</v>
      </c>
      <c r="W27" s="10">
        <v>601.73999999999978</v>
      </c>
      <c r="X27" s="10">
        <v>400</v>
      </c>
      <c r="Y27" s="10">
        <f t="shared" si="4"/>
        <v>2.0618556701030926</v>
      </c>
      <c r="Z27" s="10">
        <f t="shared" si="5"/>
        <v>0</v>
      </c>
      <c r="AA27" s="10">
        <f>AVERAGE(Y23:Y27)</f>
        <v>1.1885637397380719</v>
      </c>
      <c r="AB27" s="10">
        <f>AVERAGE(W23:W27)</f>
        <v>602.07999999999993</v>
      </c>
      <c r="AC27" s="10">
        <f>SUM(Z23:Z27)</f>
        <v>0</v>
      </c>
      <c r="AD27" s="10" t="s">
        <v>42</v>
      </c>
      <c r="AE27" s="10">
        <v>502</v>
      </c>
      <c r="AF27" s="10">
        <v>136.99</v>
      </c>
      <c r="AG27" s="10">
        <v>400</v>
      </c>
      <c r="AH27" s="10">
        <f t="shared" si="7"/>
        <v>13.745704467353951</v>
      </c>
      <c r="AI27" s="10">
        <f t="shared" si="8"/>
        <v>0</v>
      </c>
      <c r="AJ27" s="10">
        <f>AVERAGE(AH23:AH27)</f>
        <v>12.067058309599641</v>
      </c>
      <c r="AK27" s="10">
        <f>AVERAGE(AF23:AF27)</f>
        <v>136.72600000000003</v>
      </c>
      <c r="AL27" s="10">
        <f>SUM(AI23:AI27)</f>
        <v>0</v>
      </c>
      <c r="AM27" s="10">
        <f t="shared" si="6"/>
        <v>582</v>
      </c>
    </row>
    <row r="28" spans="1:39" x14ac:dyDescent="0.25">
      <c r="A28" t="s">
        <v>43</v>
      </c>
      <c r="B28" s="10">
        <v>611</v>
      </c>
      <c r="C28" s="10">
        <v>1801.0319998264299</v>
      </c>
      <c r="D28">
        <v>0.10965630114566299</v>
      </c>
      <c r="E28">
        <v>678</v>
      </c>
      <c r="F28" s="16">
        <f t="shared" si="0"/>
        <v>0</v>
      </c>
      <c r="G28" s="18">
        <f t="shared" si="1"/>
        <v>1</v>
      </c>
      <c r="K28" t="s">
        <v>43</v>
      </c>
      <c r="L28" s="10">
        <v>611</v>
      </c>
      <c r="M28" s="10">
        <v>1801.8099999999977</v>
      </c>
      <c r="N28">
        <v>399</v>
      </c>
      <c r="O28">
        <v>678</v>
      </c>
      <c r="P28">
        <f t="shared" si="2"/>
        <v>0</v>
      </c>
      <c r="Q28">
        <f t="shared" si="3"/>
        <v>1</v>
      </c>
      <c r="U28" t="s">
        <v>43</v>
      </c>
      <c r="V28" s="10">
        <v>586</v>
      </c>
      <c r="W28" s="10">
        <v>601.56999999999971</v>
      </c>
      <c r="X28">
        <v>399</v>
      </c>
      <c r="Y28">
        <f t="shared" si="4"/>
        <v>4.0916530278232406</v>
      </c>
      <c r="Z28">
        <f t="shared" si="5"/>
        <v>0</v>
      </c>
      <c r="AD28" t="s">
        <v>43</v>
      </c>
      <c r="AE28" s="10">
        <v>480</v>
      </c>
      <c r="AF28" s="10">
        <v>95.259999999999764</v>
      </c>
      <c r="AG28">
        <v>399</v>
      </c>
      <c r="AH28">
        <f t="shared" si="7"/>
        <v>21.440261865793779</v>
      </c>
      <c r="AI28">
        <f t="shared" si="8"/>
        <v>0</v>
      </c>
      <c r="AM28" s="13">
        <f t="shared" si="6"/>
        <v>611</v>
      </c>
    </row>
    <row r="29" spans="1:39" x14ac:dyDescent="0.25">
      <c r="A29" t="s">
        <v>44</v>
      </c>
      <c r="B29" s="10">
        <v>539</v>
      </c>
      <c r="C29" s="10">
        <v>1801.11199998856</v>
      </c>
      <c r="D29">
        <v>9.4619666048237502E-2</v>
      </c>
      <c r="E29">
        <v>590</v>
      </c>
      <c r="F29" s="16">
        <f t="shared" si="0"/>
        <v>0</v>
      </c>
      <c r="G29" s="18">
        <f t="shared" si="1"/>
        <v>1</v>
      </c>
      <c r="K29" t="s">
        <v>44</v>
      </c>
      <c r="L29" s="10">
        <v>539</v>
      </c>
      <c r="M29" s="10">
        <v>1802.7799999999988</v>
      </c>
      <c r="N29">
        <v>400</v>
      </c>
      <c r="O29">
        <v>581</v>
      </c>
      <c r="P29">
        <f t="shared" si="2"/>
        <v>0</v>
      </c>
      <c r="Q29">
        <f t="shared" si="3"/>
        <v>1</v>
      </c>
      <c r="U29" t="s">
        <v>44</v>
      </c>
      <c r="V29" s="10">
        <v>507</v>
      </c>
      <c r="W29" s="10">
        <v>601.73999999999978</v>
      </c>
      <c r="X29">
        <v>400</v>
      </c>
      <c r="Y29">
        <f t="shared" si="4"/>
        <v>5.9369202226345079</v>
      </c>
      <c r="Z29">
        <f t="shared" si="5"/>
        <v>0</v>
      </c>
      <c r="AD29" t="s">
        <v>44</v>
      </c>
      <c r="AE29" s="10">
        <v>494</v>
      </c>
      <c r="AF29" s="10">
        <v>25.210000000000036</v>
      </c>
      <c r="AG29">
        <v>400</v>
      </c>
      <c r="AH29">
        <f t="shared" si="7"/>
        <v>8.3487940630797777</v>
      </c>
      <c r="AI29">
        <f t="shared" si="8"/>
        <v>0</v>
      </c>
      <c r="AM29" s="13">
        <f t="shared" si="6"/>
        <v>539</v>
      </c>
    </row>
    <row r="30" spans="1:39" x14ac:dyDescent="0.25">
      <c r="A30" t="s">
        <v>45</v>
      </c>
      <c r="B30" s="10">
        <v>593</v>
      </c>
      <c r="C30" s="10">
        <v>1801.06100010872</v>
      </c>
      <c r="D30">
        <v>3.03541315345663E-2</v>
      </c>
      <c r="E30">
        <v>610.99999999999795</v>
      </c>
      <c r="F30" s="16">
        <f t="shared" si="0"/>
        <v>0.67001675041876052</v>
      </c>
      <c r="G30" s="18">
        <f t="shared" si="1"/>
        <v>0</v>
      </c>
      <c r="K30" t="s">
        <v>45</v>
      </c>
      <c r="L30" s="10">
        <v>597</v>
      </c>
      <c r="M30" s="10">
        <v>1802.239999999998</v>
      </c>
      <c r="N30">
        <v>384</v>
      </c>
      <c r="O30">
        <v>611</v>
      </c>
      <c r="P30">
        <f t="shared" si="2"/>
        <v>0</v>
      </c>
      <c r="Q30">
        <f t="shared" si="3"/>
        <v>1</v>
      </c>
      <c r="U30" t="s">
        <v>45</v>
      </c>
      <c r="V30" s="10">
        <v>597</v>
      </c>
      <c r="W30" s="10">
        <v>602.35000000000218</v>
      </c>
      <c r="X30">
        <v>384</v>
      </c>
      <c r="Y30">
        <f t="shared" si="4"/>
        <v>0</v>
      </c>
      <c r="Z30">
        <f t="shared" si="5"/>
        <v>1</v>
      </c>
      <c r="AD30" t="s">
        <v>45</v>
      </c>
      <c r="AE30" s="10">
        <v>557</v>
      </c>
      <c r="AF30" s="10">
        <v>129.99000000000024</v>
      </c>
      <c r="AG30">
        <v>384</v>
      </c>
      <c r="AH30">
        <f t="shared" si="7"/>
        <v>6.700167504187605</v>
      </c>
      <c r="AI30">
        <f t="shared" si="8"/>
        <v>0</v>
      </c>
      <c r="AM30" s="13">
        <f t="shared" si="6"/>
        <v>597</v>
      </c>
    </row>
    <row r="31" spans="1:39" x14ac:dyDescent="0.25">
      <c r="A31" t="s">
        <v>46</v>
      </c>
      <c r="B31" s="10">
        <v>532</v>
      </c>
      <c r="C31" s="10">
        <v>1801.2620000839199</v>
      </c>
      <c r="D31">
        <v>1.8796992481203E-2</v>
      </c>
      <c r="E31">
        <v>542</v>
      </c>
      <c r="F31" s="16">
        <f t="shared" si="0"/>
        <v>0</v>
      </c>
      <c r="G31" s="18">
        <f t="shared" si="1"/>
        <v>1</v>
      </c>
      <c r="K31" t="s">
        <v>46</v>
      </c>
      <c r="L31" s="10">
        <v>532</v>
      </c>
      <c r="M31" s="10">
        <v>1802.0200000000041</v>
      </c>
      <c r="N31">
        <v>389</v>
      </c>
      <c r="O31">
        <v>542</v>
      </c>
      <c r="P31">
        <f t="shared" si="2"/>
        <v>0</v>
      </c>
      <c r="Q31">
        <f t="shared" si="3"/>
        <v>1</v>
      </c>
      <c r="U31" t="s">
        <v>46</v>
      </c>
      <c r="V31" s="10">
        <v>531</v>
      </c>
      <c r="W31" s="10">
        <v>601.72999999999956</v>
      </c>
      <c r="X31">
        <v>389</v>
      </c>
      <c r="Y31">
        <f t="shared" si="4"/>
        <v>0.18796992481203006</v>
      </c>
      <c r="Z31">
        <f t="shared" si="5"/>
        <v>0</v>
      </c>
      <c r="AD31" t="s">
        <v>46</v>
      </c>
      <c r="AE31" s="10">
        <v>476</v>
      </c>
      <c r="AF31" s="10">
        <v>15.119999999999891</v>
      </c>
      <c r="AG31">
        <v>389</v>
      </c>
      <c r="AH31">
        <f t="shared" si="7"/>
        <v>10.526315789473685</v>
      </c>
      <c r="AI31">
        <f t="shared" si="8"/>
        <v>0</v>
      </c>
      <c r="AM31" s="13">
        <f t="shared" si="6"/>
        <v>532</v>
      </c>
    </row>
    <row r="32" spans="1:39" s="10" customFormat="1" x14ac:dyDescent="0.25">
      <c r="A32" s="10" t="s">
        <v>47</v>
      </c>
      <c r="B32" s="10">
        <v>585</v>
      </c>
      <c r="C32" s="10">
        <v>1801.6280000209799</v>
      </c>
      <c r="D32" s="10">
        <v>0.104273504273501</v>
      </c>
      <c r="E32" s="10">
        <v>645.99999999999795</v>
      </c>
      <c r="F32" s="15">
        <f t="shared" si="0"/>
        <v>0</v>
      </c>
      <c r="G32" s="19">
        <f t="shared" si="1"/>
        <v>1</v>
      </c>
      <c r="H32" s="15">
        <f>AVERAGE(F28:F32)</f>
        <v>0.13400335008375211</v>
      </c>
      <c r="I32" s="15">
        <f>AVERAGE(C28:C32)</f>
        <v>1801.2190000057221</v>
      </c>
      <c r="J32" s="19">
        <f>SUM(G28:G32)</f>
        <v>4</v>
      </c>
      <c r="K32" s="10" t="s">
        <v>47</v>
      </c>
      <c r="L32" s="10">
        <v>585</v>
      </c>
      <c r="M32" s="10">
        <v>1804.0800000000017</v>
      </c>
      <c r="N32" s="10">
        <v>397</v>
      </c>
      <c r="O32" s="10">
        <v>646</v>
      </c>
      <c r="P32" s="10">
        <f t="shared" si="2"/>
        <v>0</v>
      </c>
      <c r="Q32" s="10">
        <f t="shared" si="3"/>
        <v>1</v>
      </c>
      <c r="R32" s="10">
        <f>AVERAGE(P28:P32)</f>
        <v>0</v>
      </c>
      <c r="S32" s="10">
        <f>AVERAGE(M28:M32)</f>
        <v>1802.586</v>
      </c>
      <c r="T32" s="10">
        <f>SUM(Q28:Q32)</f>
        <v>5</v>
      </c>
      <c r="U32" s="10" t="s">
        <v>47</v>
      </c>
      <c r="V32" s="10">
        <v>577</v>
      </c>
      <c r="W32" s="10">
        <v>603.59999999999854</v>
      </c>
      <c r="X32" s="10">
        <v>397</v>
      </c>
      <c r="Y32" s="10">
        <f t="shared" si="4"/>
        <v>1.3675213675213675</v>
      </c>
      <c r="Z32" s="10">
        <f t="shared" si="5"/>
        <v>0</v>
      </c>
      <c r="AA32" s="10">
        <f>AVERAGE(Y28:Y32)</f>
        <v>2.3168129085582292</v>
      </c>
      <c r="AB32" s="10">
        <f>AVERAGE(W28:W32)</f>
        <v>602.19799999999998</v>
      </c>
      <c r="AC32" s="10">
        <f>SUM(Z28:Z32)</f>
        <v>1</v>
      </c>
      <c r="AD32" s="10" t="s">
        <v>47</v>
      </c>
      <c r="AE32" s="10">
        <v>504</v>
      </c>
      <c r="AF32" s="10">
        <v>244.21000000000004</v>
      </c>
      <c r="AG32" s="10">
        <v>397</v>
      </c>
      <c r="AH32" s="10">
        <f t="shared" si="7"/>
        <v>13.846153846153847</v>
      </c>
      <c r="AI32" s="10">
        <f t="shared" si="8"/>
        <v>0</v>
      </c>
      <c r="AJ32" s="10">
        <f>AVERAGE(AH28:AH32)</f>
        <v>12.17233861373774</v>
      </c>
      <c r="AK32" s="10">
        <f>AVERAGE(AF28:AF32)</f>
        <v>101.958</v>
      </c>
      <c r="AL32" s="10">
        <f>SUM(AI28:AI32)</f>
        <v>0</v>
      </c>
      <c r="AM32" s="10">
        <f t="shared" si="6"/>
        <v>585</v>
      </c>
    </row>
    <row r="33" spans="1:39" x14ac:dyDescent="0.25">
      <c r="A33" t="s">
        <v>59</v>
      </c>
      <c r="B33" s="10" t="s">
        <v>94</v>
      </c>
      <c r="C33" s="10">
        <v>1802.95700001717</v>
      </c>
      <c r="D33">
        <v>0.14771599999999999</v>
      </c>
      <c r="K33" t="s">
        <v>59</v>
      </c>
      <c r="L33" s="10">
        <v>1124</v>
      </c>
      <c r="M33" s="10">
        <v>1812.12</v>
      </c>
      <c r="N33">
        <v>804</v>
      </c>
      <c r="O33">
        <v>1181</v>
      </c>
      <c r="P33">
        <f t="shared" si="2"/>
        <v>0</v>
      </c>
      <c r="Q33">
        <f t="shared" si="3"/>
        <v>1</v>
      </c>
      <c r="U33" t="s">
        <v>59</v>
      </c>
      <c r="V33" s="10">
        <v>1106</v>
      </c>
      <c r="W33" s="10">
        <v>604.95000000000005</v>
      </c>
      <c r="X33">
        <v>804</v>
      </c>
      <c r="Y33">
        <f t="shared" si="4"/>
        <v>1.6014234875444839</v>
      </c>
      <c r="Z33">
        <f t="shared" si="5"/>
        <v>0</v>
      </c>
      <c r="AD33" t="s">
        <v>59</v>
      </c>
      <c r="AE33" s="10">
        <v>979</v>
      </c>
      <c r="AF33" s="10">
        <v>132.30000000000001</v>
      </c>
      <c r="AG33">
        <v>804</v>
      </c>
      <c r="AH33">
        <f t="shared" si="7"/>
        <v>12.900355871886122</v>
      </c>
      <c r="AI33">
        <f t="shared" si="8"/>
        <v>0</v>
      </c>
      <c r="AM33" s="13">
        <f t="shared" si="6"/>
        <v>1124</v>
      </c>
    </row>
    <row r="34" spans="1:39" x14ac:dyDescent="0.25">
      <c r="A34" t="s">
        <v>60</v>
      </c>
      <c r="B34" s="10" t="s">
        <v>94</v>
      </c>
      <c r="C34" s="10">
        <v>1802.56900000572</v>
      </c>
      <c r="D34">
        <v>3.9308176100626299E-2</v>
      </c>
      <c r="K34" t="s">
        <v>60</v>
      </c>
      <c r="L34" s="10">
        <v>1133</v>
      </c>
      <c r="M34" s="10">
        <v>1805.0100000000002</v>
      </c>
      <c r="N34">
        <v>934</v>
      </c>
      <c r="O34">
        <v>1380</v>
      </c>
      <c r="P34">
        <f t="shared" si="2"/>
        <v>0</v>
      </c>
      <c r="Q34">
        <f t="shared" si="3"/>
        <v>1</v>
      </c>
      <c r="U34" t="s">
        <v>60</v>
      </c>
      <c r="V34" s="10">
        <v>1025</v>
      </c>
      <c r="W34" s="10">
        <v>605.25</v>
      </c>
      <c r="X34">
        <v>934</v>
      </c>
      <c r="Y34">
        <f t="shared" si="4"/>
        <v>9.5322153574580764</v>
      </c>
      <c r="Z34">
        <f t="shared" si="5"/>
        <v>0</v>
      </c>
      <c r="AD34" t="s">
        <v>60</v>
      </c>
      <c r="AE34" s="10">
        <v>951</v>
      </c>
      <c r="AF34" s="10">
        <v>159.46999999999997</v>
      </c>
      <c r="AG34">
        <v>934</v>
      </c>
      <c r="AH34">
        <f t="shared" si="7"/>
        <v>16.063548102383052</v>
      </c>
      <c r="AI34">
        <f t="shared" si="8"/>
        <v>0</v>
      </c>
      <c r="AM34" s="13">
        <f t="shared" si="6"/>
        <v>1133</v>
      </c>
    </row>
    <row r="35" spans="1:39" x14ac:dyDescent="0.25">
      <c r="A35" t="s">
        <v>61</v>
      </c>
      <c r="B35" s="10" t="s">
        <v>94</v>
      </c>
      <c r="C35" s="10">
        <v>1804.5529999733001</v>
      </c>
      <c r="D35">
        <v>1.04321907600594E-2</v>
      </c>
      <c r="K35" t="s">
        <v>61</v>
      </c>
      <c r="L35" s="10">
        <v>1209</v>
      </c>
      <c r="M35" s="10">
        <v>1807.8400000000001</v>
      </c>
      <c r="N35">
        <v>996</v>
      </c>
      <c r="O35">
        <v>1429</v>
      </c>
      <c r="P35">
        <f t="shared" ref="P35:P62" si="9">100*(AM35-L35)/AM35</f>
        <v>0</v>
      </c>
      <c r="Q35">
        <f t="shared" ref="Q35:Q62" si="10">IF(L35=AM35,1,0)</f>
        <v>1</v>
      </c>
      <c r="U35" t="s">
        <v>61</v>
      </c>
      <c r="V35" s="10">
        <v>1160</v>
      </c>
      <c r="W35" s="10">
        <v>607.66999999999985</v>
      </c>
      <c r="X35">
        <v>996</v>
      </c>
      <c r="Y35">
        <f t="shared" ref="Y35:Y62" si="11">100*(AM35-V35)/AM35</f>
        <v>4.0529363110008267</v>
      </c>
      <c r="Z35">
        <f t="shared" ref="Z35:Z62" si="12">IF(V35=AM35,1,0)</f>
        <v>0</v>
      </c>
      <c r="AD35" t="s">
        <v>61</v>
      </c>
      <c r="AE35" s="10">
        <v>1102</v>
      </c>
      <c r="AF35" s="10">
        <v>163.22000000000003</v>
      </c>
      <c r="AG35">
        <v>996</v>
      </c>
      <c r="AH35">
        <f t="shared" si="7"/>
        <v>8.8502894954507862</v>
      </c>
      <c r="AI35">
        <f t="shared" si="8"/>
        <v>0</v>
      </c>
      <c r="AM35" s="13">
        <f t="shared" ref="AM35:AM62" si="13">MAX(B35,L35,V35,AE35)</f>
        <v>1209</v>
      </c>
    </row>
    <row r="36" spans="1:39" x14ac:dyDescent="0.25">
      <c r="A36" t="s">
        <v>62</v>
      </c>
      <c r="B36" s="10" t="s">
        <v>94</v>
      </c>
      <c r="C36" s="10">
        <v>1801.5889999866499</v>
      </c>
      <c r="D36">
        <v>0.14746543778801799</v>
      </c>
      <c r="K36" t="s">
        <v>62</v>
      </c>
      <c r="L36" s="10">
        <v>1268</v>
      </c>
      <c r="M36" s="10">
        <v>1807.8899999999994</v>
      </c>
      <c r="N36">
        <v>994</v>
      </c>
      <c r="O36">
        <v>1520</v>
      </c>
      <c r="P36">
        <f t="shared" si="9"/>
        <v>0</v>
      </c>
      <c r="Q36">
        <f t="shared" si="10"/>
        <v>1</v>
      </c>
      <c r="U36" t="s">
        <v>62</v>
      </c>
      <c r="V36" s="10">
        <v>1151</v>
      </c>
      <c r="W36" s="10">
        <v>608.16000000000031</v>
      </c>
      <c r="X36">
        <v>994</v>
      </c>
      <c r="Y36">
        <f t="shared" si="11"/>
        <v>9.2271293375394325</v>
      </c>
      <c r="Z36">
        <f t="shared" si="12"/>
        <v>0</v>
      </c>
      <c r="AD36" t="s">
        <v>62</v>
      </c>
      <c r="AE36" s="10">
        <v>1093</v>
      </c>
      <c r="AF36" s="10">
        <v>163.20000000000005</v>
      </c>
      <c r="AG36">
        <v>994</v>
      </c>
      <c r="AH36">
        <f t="shared" si="7"/>
        <v>13.801261829652997</v>
      </c>
      <c r="AI36">
        <f t="shared" si="8"/>
        <v>0</v>
      </c>
      <c r="AM36" s="13">
        <f t="shared" si="13"/>
        <v>1268</v>
      </c>
    </row>
    <row r="37" spans="1:39" s="10" customFormat="1" x14ac:dyDescent="0.25">
      <c r="A37" s="10" t="s">
        <v>63</v>
      </c>
      <c r="B37" s="10" t="s">
        <v>94</v>
      </c>
      <c r="C37" s="10">
        <v>1802.5940001010899</v>
      </c>
      <c r="D37" s="10">
        <v>3.1626506024096397E-2</v>
      </c>
      <c r="F37" s="15"/>
      <c r="G37" s="19"/>
      <c r="H37" s="15"/>
      <c r="I37" s="15"/>
      <c r="K37" s="10" t="s">
        <v>63</v>
      </c>
      <c r="L37" s="10">
        <v>903</v>
      </c>
      <c r="M37" s="10">
        <v>1807.5700000000006</v>
      </c>
      <c r="N37" s="10">
        <v>864</v>
      </c>
      <c r="O37" s="10">
        <v>1373</v>
      </c>
      <c r="P37" s="10">
        <f t="shared" si="9"/>
        <v>0</v>
      </c>
      <c r="Q37" s="10">
        <f t="shared" si="10"/>
        <v>1</v>
      </c>
      <c r="R37" s="10">
        <f>AVERAGE(P33:P37)</f>
        <v>0</v>
      </c>
      <c r="S37" s="10">
        <f>AVERAGE(M33:M37)</f>
        <v>1808.086</v>
      </c>
      <c r="T37" s="10">
        <f>SUM(Q33:Q37)</f>
        <v>5</v>
      </c>
      <c r="U37" s="10" t="s">
        <v>63</v>
      </c>
      <c r="V37" s="10">
        <v>895</v>
      </c>
      <c r="W37" s="10">
        <v>609.13999999999987</v>
      </c>
      <c r="X37" s="10">
        <v>864</v>
      </c>
      <c r="Y37" s="10">
        <f t="shared" si="11"/>
        <v>0.88593576965669985</v>
      </c>
      <c r="Z37" s="10">
        <f t="shared" si="12"/>
        <v>0</v>
      </c>
      <c r="AA37" s="10">
        <f>AVERAGE(Y33:Y37)</f>
        <v>5.0599280526399033</v>
      </c>
      <c r="AB37" s="10">
        <f>AVERAGE(W33:W37)</f>
        <v>607.03399999999999</v>
      </c>
      <c r="AC37" s="10">
        <f>SUM(Z33:Z37)</f>
        <v>0</v>
      </c>
      <c r="AD37" s="10" t="s">
        <v>63</v>
      </c>
      <c r="AE37" s="10">
        <v>894</v>
      </c>
      <c r="AF37" s="10">
        <v>265.1099999999999</v>
      </c>
      <c r="AG37" s="10">
        <v>864</v>
      </c>
      <c r="AH37" s="10">
        <f t="shared" si="7"/>
        <v>0.99667774086378735</v>
      </c>
      <c r="AI37" s="10">
        <f t="shared" si="8"/>
        <v>0</v>
      </c>
      <c r="AJ37" s="10">
        <f>AVERAGE(AH33:AH37)</f>
        <v>10.522426608047349</v>
      </c>
      <c r="AK37" s="10">
        <f>AVERAGE(AF33:AF37)</f>
        <v>176.66</v>
      </c>
      <c r="AL37" s="10">
        <f>SUM(AI33:AI37)</f>
        <v>0</v>
      </c>
      <c r="AM37" s="10">
        <f t="shared" si="13"/>
        <v>903</v>
      </c>
    </row>
    <row r="38" spans="1:39" x14ac:dyDescent="0.25">
      <c r="A38" t="s">
        <v>64</v>
      </c>
      <c r="B38" s="10" t="s">
        <v>94</v>
      </c>
      <c r="C38" s="10">
        <v>1802.7079999446901</v>
      </c>
      <c r="D38">
        <v>7.3208722741433002E-2</v>
      </c>
      <c r="K38" t="s">
        <v>64</v>
      </c>
      <c r="L38" s="10">
        <v>1196</v>
      </c>
      <c r="M38" s="10">
        <v>1812.9899999999998</v>
      </c>
      <c r="N38">
        <v>1045</v>
      </c>
      <c r="O38">
        <v>1714</v>
      </c>
      <c r="P38">
        <f t="shared" si="9"/>
        <v>0</v>
      </c>
      <c r="Q38">
        <f t="shared" si="10"/>
        <v>1</v>
      </c>
      <c r="U38" t="s">
        <v>64</v>
      </c>
      <c r="V38" s="10">
        <v>1196</v>
      </c>
      <c r="W38" s="10">
        <v>613.48</v>
      </c>
      <c r="X38">
        <v>1045</v>
      </c>
      <c r="Y38">
        <f t="shared" si="11"/>
        <v>0</v>
      </c>
      <c r="Z38">
        <f t="shared" si="12"/>
        <v>1</v>
      </c>
      <c r="AD38" t="s">
        <v>64</v>
      </c>
      <c r="AE38" s="10">
        <v>1196</v>
      </c>
      <c r="AF38" s="10">
        <v>281.12000000000012</v>
      </c>
      <c r="AG38">
        <v>1045</v>
      </c>
      <c r="AH38">
        <f t="shared" si="7"/>
        <v>0</v>
      </c>
      <c r="AI38">
        <f t="shared" si="8"/>
        <v>1</v>
      </c>
      <c r="AM38" s="13">
        <f t="shared" si="13"/>
        <v>1196</v>
      </c>
    </row>
    <row r="39" spans="1:39" x14ac:dyDescent="0.25">
      <c r="A39" t="s">
        <v>65</v>
      </c>
      <c r="B39" s="10" t="s">
        <v>94</v>
      </c>
      <c r="C39" s="10">
        <v>1803.1440000534101</v>
      </c>
      <c r="D39">
        <v>2.86493860845792E-2</v>
      </c>
      <c r="K39" t="s">
        <v>65</v>
      </c>
      <c r="L39" s="10">
        <v>1257</v>
      </c>
      <c r="M39" s="10">
        <v>1808.7000000000007</v>
      </c>
      <c r="N39">
        <v>984</v>
      </c>
      <c r="O39">
        <v>1505</v>
      </c>
      <c r="P39">
        <f t="shared" si="9"/>
        <v>0</v>
      </c>
      <c r="Q39">
        <f t="shared" si="10"/>
        <v>1</v>
      </c>
      <c r="U39" t="s">
        <v>65</v>
      </c>
      <c r="V39" s="10">
        <v>1161</v>
      </c>
      <c r="W39" s="10">
        <v>607.5300000000002</v>
      </c>
      <c r="X39">
        <v>984</v>
      </c>
      <c r="Y39">
        <f t="shared" si="11"/>
        <v>7.6372315035799518</v>
      </c>
      <c r="Z39">
        <f t="shared" si="12"/>
        <v>0</v>
      </c>
      <c r="AD39" t="s">
        <v>65</v>
      </c>
      <c r="AE39" s="10">
        <v>1140</v>
      </c>
      <c r="AF39" s="10">
        <v>263.68999999999983</v>
      </c>
      <c r="AG39">
        <v>984</v>
      </c>
      <c r="AH39">
        <f t="shared" si="7"/>
        <v>9.3078758949880669</v>
      </c>
      <c r="AI39">
        <f t="shared" si="8"/>
        <v>0</v>
      </c>
      <c r="AM39" s="13">
        <f t="shared" si="13"/>
        <v>1257</v>
      </c>
    </row>
    <row r="40" spans="1:39" x14ac:dyDescent="0.25">
      <c r="A40" t="s">
        <v>66</v>
      </c>
      <c r="B40" s="10" t="s">
        <v>94</v>
      </c>
      <c r="C40" s="10">
        <v>1803.1899998188001</v>
      </c>
      <c r="D40">
        <v>4.00572246065799E-2</v>
      </c>
      <c r="K40" t="s">
        <v>66</v>
      </c>
      <c r="L40" s="10">
        <v>1078</v>
      </c>
      <c r="M40" s="10">
        <v>1805.2699999999986</v>
      </c>
      <c r="N40">
        <v>961</v>
      </c>
      <c r="O40">
        <v>1384</v>
      </c>
      <c r="P40">
        <f t="shared" si="9"/>
        <v>0</v>
      </c>
      <c r="Q40">
        <f t="shared" si="10"/>
        <v>1</v>
      </c>
      <c r="U40" t="s">
        <v>66</v>
      </c>
      <c r="V40" s="10">
        <v>1078</v>
      </c>
      <c r="W40" s="10">
        <v>604.51999999999953</v>
      </c>
      <c r="X40">
        <v>961</v>
      </c>
      <c r="Y40">
        <f t="shared" si="11"/>
        <v>0</v>
      </c>
      <c r="Z40">
        <f t="shared" si="12"/>
        <v>1</v>
      </c>
      <c r="AD40" t="s">
        <v>66</v>
      </c>
      <c r="AE40" s="10">
        <v>1078</v>
      </c>
      <c r="AF40" s="10">
        <v>253.79000000000019</v>
      </c>
      <c r="AG40">
        <v>961</v>
      </c>
      <c r="AH40">
        <f t="shared" si="7"/>
        <v>0</v>
      </c>
      <c r="AI40">
        <f t="shared" si="8"/>
        <v>1</v>
      </c>
      <c r="AM40" s="13">
        <f t="shared" si="13"/>
        <v>1078</v>
      </c>
    </row>
    <row r="41" spans="1:39" x14ac:dyDescent="0.25">
      <c r="A41" t="s">
        <v>67</v>
      </c>
      <c r="B41" s="10" t="s">
        <v>94</v>
      </c>
      <c r="C41" s="10">
        <v>1802.8039999008199</v>
      </c>
      <c r="D41">
        <v>5.3237410071940001E-2</v>
      </c>
      <c r="K41" t="s">
        <v>67</v>
      </c>
      <c r="L41" s="10">
        <v>1294</v>
      </c>
      <c r="M41" s="10">
        <v>1808.83</v>
      </c>
      <c r="N41">
        <v>983</v>
      </c>
      <c r="O41">
        <v>1510</v>
      </c>
      <c r="P41">
        <f t="shared" si="9"/>
        <v>0</v>
      </c>
      <c r="Q41">
        <f t="shared" si="10"/>
        <v>1</v>
      </c>
      <c r="U41" t="s">
        <v>67</v>
      </c>
      <c r="V41" s="10">
        <v>1232</v>
      </c>
      <c r="W41" s="10">
        <v>607.40999999999985</v>
      </c>
      <c r="X41">
        <v>983</v>
      </c>
      <c r="Y41">
        <f t="shared" si="11"/>
        <v>4.7913446676970635</v>
      </c>
      <c r="Z41">
        <f t="shared" si="12"/>
        <v>0</v>
      </c>
      <c r="AD41" t="s">
        <v>67</v>
      </c>
      <c r="AE41" s="10">
        <v>1196</v>
      </c>
      <c r="AF41" s="10">
        <v>239.12999999999988</v>
      </c>
      <c r="AG41">
        <v>983</v>
      </c>
      <c r="AH41">
        <f t="shared" si="7"/>
        <v>7.5734157650695515</v>
      </c>
      <c r="AI41">
        <f t="shared" si="8"/>
        <v>0</v>
      </c>
      <c r="AM41" s="13">
        <f t="shared" si="13"/>
        <v>1294</v>
      </c>
    </row>
    <row r="42" spans="1:39" s="10" customFormat="1" x14ac:dyDescent="0.25">
      <c r="A42" s="10" t="s">
        <v>68</v>
      </c>
      <c r="B42" s="10" t="s">
        <v>94</v>
      </c>
      <c r="C42" s="10">
        <v>1801.47</v>
      </c>
      <c r="D42" s="10">
        <v>0</v>
      </c>
      <c r="F42" s="15"/>
      <c r="G42" s="19"/>
      <c r="H42" s="15"/>
      <c r="I42" s="15"/>
      <c r="K42" s="10" t="s">
        <v>68</v>
      </c>
      <c r="L42" s="10">
        <v>1127</v>
      </c>
      <c r="M42" s="10">
        <v>1805.1299999999992</v>
      </c>
      <c r="N42" s="10">
        <v>958</v>
      </c>
      <c r="O42" s="10">
        <v>1311</v>
      </c>
      <c r="P42" s="10">
        <f t="shared" si="9"/>
        <v>0</v>
      </c>
      <c r="Q42" s="10">
        <f t="shared" si="10"/>
        <v>1</v>
      </c>
      <c r="R42" s="10">
        <f>AVERAGE(P38:P42)</f>
        <v>0</v>
      </c>
      <c r="S42" s="10">
        <f>AVERAGE(M38:M42)</f>
        <v>1808.1839999999997</v>
      </c>
      <c r="T42" s="10">
        <f>SUM(Q38:Q42)</f>
        <v>5</v>
      </c>
      <c r="U42" s="10" t="s">
        <v>68</v>
      </c>
      <c r="V42" s="10">
        <v>1050</v>
      </c>
      <c r="W42" s="10">
        <v>605.64000000000033</v>
      </c>
      <c r="X42" s="10">
        <v>958</v>
      </c>
      <c r="Y42" s="10">
        <f t="shared" si="11"/>
        <v>6.8322981366459627</v>
      </c>
      <c r="Z42" s="10">
        <f t="shared" si="12"/>
        <v>0</v>
      </c>
      <c r="AA42" s="10">
        <f>AVERAGE(Y38:Y42)</f>
        <v>3.8521748615845959</v>
      </c>
      <c r="AB42" s="10">
        <f>AVERAGE(W38:W42)</f>
        <v>607.71600000000001</v>
      </c>
      <c r="AC42" s="10">
        <f>SUM(Z38:Z42)</f>
        <v>2</v>
      </c>
      <c r="AD42" s="10" t="s">
        <v>68</v>
      </c>
      <c r="AE42" s="10">
        <v>988</v>
      </c>
      <c r="AF42" s="10">
        <v>184.23000000000025</v>
      </c>
      <c r="AG42" s="10">
        <v>958</v>
      </c>
      <c r="AH42" s="10">
        <f t="shared" si="7"/>
        <v>12.33362910381544</v>
      </c>
      <c r="AI42" s="10">
        <f t="shared" si="8"/>
        <v>0</v>
      </c>
      <c r="AJ42" s="10">
        <f>AVERAGE(AH38:AH42)</f>
        <v>5.842984152774612</v>
      </c>
      <c r="AK42" s="10">
        <f>AVERAGE(AF38:AF42)</f>
        <v>244.39200000000005</v>
      </c>
      <c r="AL42" s="10">
        <f>SUM(AI38:AI42)</f>
        <v>2</v>
      </c>
      <c r="AM42" s="10">
        <f t="shared" si="13"/>
        <v>1127</v>
      </c>
    </row>
    <row r="43" spans="1:39" x14ac:dyDescent="0.25">
      <c r="A43" t="s">
        <v>69</v>
      </c>
      <c r="B43" s="10" t="s">
        <v>94</v>
      </c>
      <c r="C43" s="10">
        <v>1802.30599999428</v>
      </c>
      <c r="D43">
        <v>5.9790732436469797E-2</v>
      </c>
      <c r="K43" t="s">
        <v>69</v>
      </c>
      <c r="L43" s="10">
        <v>1265</v>
      </c>
      <c r="M43" s="10">
        <v>1820.8400000000001</v>
      </c>
      <c r="N43">
        <v>989</v>
      </c>
      <c r="O43">
        <v>1454</v>
      </c>
      <c r="P43">
        <f t="shared" si="9"/>
        <v>0</v>
      </c>
      <c r="Q43">
        <f t="shared" si="10"/>
        <v>1</v>
      </c>
      <c r="U43" t="s">
        <v>69</v>
      </c>
      <c r="V43" s="10">
        <v>1210</v>
      </c>
      <c r="W43" s="10">
        <v>605.77000000000044</v>
      </c>
      <c r="X43">
        <v>989</v>
      </c>
      <c r="Y43">
        <f t="shared" si="11"/>
        <v>4.3478260869565215</v>
      </c>
      <c r="Z43">
        <f t="shared" si="12"/>
        <v>0</v>
      </c>
      <c r="AD43" t="s">
        <v>69</v>
      </c>
      <c r="AE43" s="10">
        <v>1203</v>
      </c>
      <c r="AF43" s="10">
        <v>144.77999999999975</v>
      </c>
      <c r="AG43">
        <v>989</v>
      </c>
      <c r="AH43">
        <f t="shared" si="7"/>
        <v>4.9011857707509883</v>
      </c>
      <c r="AI43">
        <f t="shared" si="8"/>
        <v>0</v>
      </c>
      <c r="AM43" s="13">
        <f t="shared" si="13"/>
        <v>1265</v>
      </c>
    </row>
    <row r="44" spans="1:39" x14ac:dyDescent="0.25">
      <c r="A44" t="s">
        <v>70</v>
      </c>
      <c r="B44" s="10" t="s">
        <v>94</v>
      </c>
      <c r="C44" s="10">
        <v>1802.1789999008199</v>
      </c>
      <c r="D44">
        <v>0.110260336906582</v>
      </c>
      <c r="K44" t="s">
        <v>70</v>
      </c>
      <c r="L44" s="10">
        <v>1276</v>
      </c>
      <c r="M44" s="10">
        <v>1805.7299999999996</v>
      </c>
      <c r="N44">
        <v>1012</v>
      </c>
      <c r="O44">
        <v>1422</v>
      </c>
      <c r="P44">
        <f t="shared" si="9"/>
        <v>0</v>
      </c>
      <c r="Q44">
        <f t="shared" si="10"/>
        <v>1</v>
      </c>
      <c r="U44" t="s">
        <v>70</v>
      </c>
      <c r="V44" s="10">
        <v>1090</v>
      </c>
      <c r="W44" s="10">
        <v>605.30999999999949</v>
      </c>
      <c r="X44">
        <v>1012</v>
      </c>
      <c r="Y44">
        <f t="shared" si="11"/>
        <v>14.576802507836991</v>
      </c>
      <c r="Z44">
        <f t="shared" si="12"/>
        <v>0</v>
      </c>
      <c r="AD44" t="s">
        <v>70</v>
      </c>
      <c r="AE44" s="10">
        <v>1053</v>
      </c>
      <c r="AF44" s="10">
        <v>256.82999999999993</v>
      </c>
      <c r="AG44">
        <v>1012</v>
      </c>
      <c r="AH44">
        <f t="shared" si="7"/>
        <v>17.476489028213166</v>
      </c>
      <c r="AI44">
        <f t="shared" si="8"/>
        <v>0</v>
      </c>
      <c r="AM44" s="13">
        <f t="shared" si="13"/>
        <v>1276</v>
      </c>
    </row>
    <row r="45" spans="1:39" x14ac:dyDescent="0.25">
      <c r="A45" t="s">
        <v>71</v>
      </c>
      <c r="B45" s="10" t="s">
        <v>94</v>
      </c>
      <c r="C45" s="10">
        <v>1803.0990002155299</v>
      </c>
      <c r="D45">
        <v>1.8099547511312201E-2</v>
      </c>
      <c r="K45" t="s">
        <v>71</v>
      </c>
      <c r="L45" s="10">
        <v>965</v>
      </c>
      <c r="M45" s="10">
        <v>1808.5400000000009</v>
      </c>
      <c r="N45">
        <v>992</v>
      </c>
      <c r="O45">
        <v>1531</v>
      </c>
      <c r="P45">
        <f t="shared" si="9"/>
        <v>0</v>
      </c>
      <c r="Q45">
        <f t="shared" si="10"/>
        <v>1</v>
      </c>
      <c r="U45" t="s">
        <v>71</v>
      </c>
      <c r="V45" s="10">
        <v>965</v>
      </c>
      <c r="W45" s="10">
        <v>609.57999999999993</v>
      </c>
      <c r="X45">
        <v>992</v>
      </c>
      <c r="Y45">
        <f t="shared" si="11"/>
        <v>0</v>
      </c>
      <c r="Z45">
        <f t="shared" si="12"/>
        <v>1</v>
      </c>
      <c r="AD45" t="s">
        <v>71</v>
      </c>
      <c r="AE45" s="10">
        <v>959</v>
      </c>
      <c r="AF45" s="10">
        <v>227</v>
      </c>
      <c r="AG45">
        <v>992</v>
      </c>
      <c r="AH45">
        <f t="shared" si="7"/>
        <v>0.62176165803108807</v>
      </c>
      <c r="AI45">
        <f t="shared" si="8"/>
        <v>0</v>
      </c>
      <c r="AM45" s="13">
        <f t="shared" si="13"/>
        <v>965</v>
      </c>
    </row>
    <row r="46" spans="1:39" x14ac:dyDescent="0.25">
      <c r="A46" t="s">
        <v>72</v>
      </c>
      <c r="B46" s="10" t="s">
        <v>94</v>
      </c>
      <c r="C46" s="10">
        <v>1802.89999985695</v>
      </c>
      <c r="D46">
        <v>3.6050156739811899E-2</v>
      </c>
      <c r="K46" t="s">
        <v>72</v>
      </c>
      <c r="L46" s="10">
        <v>1258</v>
      </c>
      <c r="M46" s="10">
        <v>1806.28</v>
      </c>
      <c r="N46">
        <v>968</v>
      </c>
      <c r="O46">
        <v>1381</v>
      </c>
      <c r="P46">
        <f t="shared" si="9"/>
        <v>0</v>
      </c>
      <c r="Q46">
        <f t="shared" si="10"/>
        <v>1</v>
      </c>
      <c r="U46" t="s">
        <v>72</v>
      </c>
      <c r="V46" s="10">
        <v>1208</v>
      </c>
      <c r="W46" s="10">
        <v>605.44000000000051</v>
      </c>
      <c r="X46">
        <v>968</v>
      </c>
      <c r="Y46">
        <f t="shared" si="11"/>
        <v>3.9745627980922098</v>
      </c>
      <c r="Z46">
        <f t="shared" si="12"/>
        <v>0</v>
      </c>
      <c r="AD46" t="s">
        <v>72</v>
      </c>
      <c r="AE46" s="10">
        <v>1195</v>
      </c>
      <c r="AF46" s="10">
        <v>208.86000000000013</v>
      </c>
      <c r="AG46">
        <v>968</v>
      </c>
      <c r="AH46">
        <f t="shared" si="7"/>
        <v>5.0079491255961841</v>
      </c>
      <c r="AI46">
        <f t="shared" si="8"/>
        <v>0</v>
      </c>
      <c r="AM46" s="13">
        <f t="shared" si="13"/>
        <v>1258</v>
      </c>
    </row>
    <row r="47" spans="1:39" s="10" customFormat="1" x14ac:dyDescent="0.25">
      <c r="A47" s="10" t="s">
        <v>73</v>
      </c>
      <c r="B47" s="10" t="s">
        <v>94</v>
      </c>
      <c r="C47" s="10">
        <v>1801.9409999847401</v>
      </c>
      <c r="D47" s="10">
        <v>1.2323943661971801E-2</v>
      </c>
      <c r="F47" s="15"/>
      <c r="G47" s="19"/>
      <c r="H47" s="15"/>
      <c r="I47" s="15"/>
      <c r="K47" s="10" t="s">
        <v>73</v>
      </c>
      <c r="L47" s="10">
        <v>1329</v>
      </c>
      <c r="M47" s="10">
        <v>1808.0599999999977</v>
      </c>
      <c r="N47" s="10">
        <v>1002</v>
      </c>
      <c r="O47" s="10">
        <v>1520</v>
      </c>
      <c r="P47" s="10">
        <f t="shared" si="9"/>
        <v>0</v>
      </c>
      <c r="Q47" s="10">
        <f t="shared" si="10"/>
        <v>1</v>
      </c>
      <c r="R47" s="10">
        <f>AVERAGE(P43:P47)</f>
        <v>0</v>
      </c>
      <c r="S47" s="10">
        <f>AVERAGE(M43:M47)</f>
        <v>1809.8899999999994</v>
      </c>
      <c r="T47" s="10">
        <f>SUM(Q43:Q47)</f>
        <v>5</v>
      </c>
      <c r="U47" s="10" t="s">
        <v>73</v>
      </c>
      <c r="V47" s="10">
        <v>992</v>
      </c>
      <c r="W47" s="10">
        <v>609.67000000000007</v>
      </c>
      <c r="X47" s="10">
        <v>1002</v>
      </c>
      <c r="Y47" s="10">
        <f t="shared" si="11"/>
        <v>25.357411587659893</v>
      </c>
      <c r="Z47" s="10">
        <f t="shared" si="12"/>
        <v>0</v>
      </c>
      <c r="AA47" s="10">
        <f>AVERAGE(Y43:Y47)</f>
        <v>9.6513205961091213</v>
      </c>
      <c r="AB47" s="10">
        <f>AVERAGE(W43:W47)</f>
        <v>607.15400000000011</v>
      </c>
      <c r="AC47" s="10">
        <f>SUM(Z43:Z47)</f>
        <v>1</v>
      </c>
      <c r="AD47" s="10" t="s">
        <v>73</v>
      </c>
      <c r="AE47" s="10">
        <v>876</v>
      </c>
      <c r="AF47" s="10">
        <v>264.02</v>
      </c>
      <c r="AG47" s="10">
        <v>1002</v>
      </c>
      <c r="AH47" s="10">
        <f t="shared" si="7"/>
        <v>34.085778781038371</v>
      </c>
      <c r="AI47" s="10">
        <f t="shared" si="8"/>
        <v>0</v>
      </c>
      <c r="AJ47" s="10">
        <f>AVERAGE(AH43:AH47)</f>
        <v>12.41863287272596</v>
      </c>
      <c r="AK47" s="10">
        <f>AVERAGE(AF43:AF47)</f>
        <v>220.29799999999994</v>
      </c>
      <c r="AL47" s="10">
        <f>SUM(AI43:AI47)</f>
        <v>0</v>
      </c>
      <c r="AM47" s="10">
        <f t="shared" si="13"/>
        <v>1329</v>
      </c>
    </row>
    <row r="48" spans="1:39" x14ac:dyDescent="0.25">
      <c r="A48" t="s">
        <v>74</v>
      </c>
      <c r="B48" s="10" t="s">
        <v>94</v>
      </c>
      <c r="C48" s="10">
        <v>1801.5329999923699</v>
      </c>
      <c r="D48">
        <v>2.0992366412213699E-2</v>
      </c>
      <c r="K48" t="s">
        <v>74</v>
      </c>
      <c r="L48" s="10">
        <v>1134</v>
      </c>
      <c r="M48" s="10">
        <v>1812.0800000000017</v>
      </c>
      <c r="N48">
        <v>899</v>
      </c>
      <c r="O48">
        <v>1497</v>
      </c>
      <c r="P48">
        <f t="shared" si="9"/>
        <v>0</v>
      </c>
      <c r="Q48">
        <f t="shared" si="10"/>
        <v>1</v>
      </c>
      <c r="U48" t="s">
        <v>74</v>
      </c>
      <c r="V48" s="10">
        <v>1112</v>
      </c>
      <c r="W48" s="10">
        <v>611.75</v>
      </c>
      <c r="X48">
        <v>899</v>
      </c>
      <c r="Y48">
        <f t="shared" si="11"/>
        <v>1.9400352733686066</v>
      </c>
      <c r="Z48">
        <f t="shared" si="12"/>
        <v>0</v>
      </c>
      <c r="AD48" t="s">
        <v>74</v>
      </c>
      <c r="AE48" s="10">
        <v>1112</v>
      </c>
      <c r="AF48" s="10">
        <v>278.15999999999985</v>
      </c>
      <c r="AG48">
        <v>899</v>
      </c>
      <c r="AH48">
        <f t="shared" si="7"/>
        <v>1.9400352733686066</v>
      </c>
      <c r="AI48">
        <f t="shared" si="8"/>
        <v>0</v>
      </c>
      <c r="AM48" s="13">
        <f t="shared" si="13"/>
        <v>1134</v>
      </c>
    </row>
    <row r="49" spans="1:39" x14ac:dyDescent="0.25">
      <c r="A49" t="s">
        <v>75</v>
      </c>
      <c r="B49" s="10" t="s">
        <v>94</v>
      </c>
      <c r="C49" s="10">
        <v>1805.67</v>
      </c>
      <c r="D49">
        <v>0</v>
      </c>
      <c r="K49" t="s">
        <v>75</v>
      </c>
      <c r="L49" s="10">
        <v>1031</v>
      </c>
      <c r="M49" s="10">
        <v>1807.3299999999981</v>
      </c>
      <c r="N49">
        <v>1001</v>
      </c>
      <c r="O49">
        <v>1540</v>
      </c>
      <c r="P49">
        <f t="shared" si="9"/>
        <v>0</v>
      </c>
      <c r="Q49">
        <f t="shared" si="10"/>
        <v>1</v>
      </c>
      <c r="U49" t="s">
        <v>75</v>
      </c>
      <c r="V49" s="10">
        <v>1017</v>
      </c>
      <c r="W49" s="10">
        <v>609</v>
      </c>
      <c r="X49">
        <v>1001</v>
      </c>
      <c r="Y49">
        <f t="shared" si="11"/>
        <v>1.3579049466537343</v>
      </c>
      <c r="Z49">
        <f t="shared" si="12"/>
        <v>0</v>
      </c>
      <c r="AD49" t="s">
        <v>75</v>
      </c>
      <c r="AE49" s="10">
        <v>1017</v>
      </c>
      <c r="AF49" s="10">
        <v>203.44000000000005</v>
      </c>
      <c r="AG49">
        <v>1001</v>
      </c>
      <c r="AH49">
        <f t="shared" si="7"/>
        <v>1.3579049466537343</v>
      </c>
      <c r="AI49">
        <f t="shared" si="8"/>
        <v>0</v>
      </c>
      <c r="AM49" s="13">
        <f t="shared" si="13"/>
        <v>1031</v>
      </c>
    </row>
    <row r="50" spans="1:39" x14ac:dyDescent="0.25">
      <c r="A50" t="s">
        <v>76</v>
      </c>
      <c r="B50" s="10" t="s">
        <v>94</v>
      </c>
      <c r="C50" s="10">
        <v>1802.8350000381499</v>
      </c>
      <c r="D50">
        <v>0.100826446280989</v>
      </c>
      <c r="K50" t="s">
        <v>76</v>
      </c>
      <c r="L50" s="10">
        <v>1231</v>
      </c>
      <c r="M50" s="10">
        <v>1807.34</v>
      </c>
      <c r="N50">
        <v>980</v>
      </c>
      <c r="O50">
        <v>1385</v>
      </c>
      <c r="P50">
        <f t="shared" si="9"/>
        <v>0</v>
      </c>
      <c r="Q50">
        <f t="shared" si="10"/>
        <v>1</v>
      </c>
      <c r="U50" t="s">
        <v>76</v>
      </c>
      <c r="V50" s="10">
        <v>1167</v>
      </c>
      <c r="W50" s="10">
        <v>608.29999999999927</v>
      </c>
      <c r="X50">
        <v>980</v>
      </c>
      <c r="Y50">
        <f t="shared" si="11"/>
        <v>5.1990251827782288</v>
      </c>
      <c r="Z50">
        <f t="shared" si="12"/>
        <v>0</v>
      </c>
      <c r="AD50" t="s">
        <v>76</v>
      </c>
      <c r="AE50" s="10">
        <v>1097</v>
      </c>
      <c r="AF50" s="10">
        <v>261.15000000000009</v>
      </c>
      <c r="AG50">
        <v>980</v>
      </c>
      <c r="AH50">
        <f t="shared" si="7"/>
        <v>10.885458976441917</v>
      </c>
      <c r="AI50">
        <f t="shared" si="8"/>
        <v>0</v>
      </c>
      <c r="AM50" s="13">
        <f t="shared" si="13"/>
        <v>1231</v>
      </c>
    </row>
    <row r="51" spans="1:39" x14ac:dyDescent="0.25">
      <c r="A51" t="s">
        <v>77</v>
      </c>
      <c r="B51" s="10" t="s">
        <v>94</v>
      </c>
      <c r="C51" s="10">
        <v>1801.6129999160801</v>
      </c>
      <c r="D51">
        <v>0.104387291981846</v>
      </c>
      <c r="K51" t="s">
        <v>77</v>
      </c>
      <c r="L51" s="10">
        <v>1212</v>
      </c>
      <c r="M51" s="10">
        <v>1807.7299999999996</v>
      </c>
      <c r="N51">
        <v>874</v>
      </c>
      <c r="O51">
        <v>1470</v>
      </c>
      <c r="P51">
        <f t="shared" si="9"/>
        <v>0</v>
      </c>
      <c r="Q51">
        <f t="shared" si="10"/>
        <v>1</v>
      </c>
      <c r="U51" t="s">
        <v>77</v>
      </c>
      <c r="V51" s="10">
        <v>1126</v>
      </c>
      <c r="W51" s="10">
        <v>607.56999999999971</v>
      </c>
      <c r="X51">
        <v>874</v>
      </c>
      <c r="Y51">
        <f t="shared" si="11"/>
        <v>7.0957095709570961</v>
      </c>
      <c r="Z51">
        <f t="shared" si="12"/>
        <v>0</v>
      </c>
      <c r="AD51" t="s">
        <v>77</v>
      </c>
      <c r="AE51" s="10">
        <v>1104</v>
      </c>
      <c r="AF51" s="10">
        <v>264.1899999999996</v>
      </c>
      <c r="AG51">
        <v>874</v>
      </c>
      <c r="AH51">
        <f t="shared" si="7"/>
        <v>8.9108910891089117</v>
      </c>
      <c r="AI51">
        <f t="shared" si="8"/>
        <v>0</v>
      </c>
      <c r="AM51" s="13">
        <f t="shared" si="13"/>
        <v>1212</v>
      </c>
    </row>
    <row r="52" spans="1:39" s="10" customFormat="1" x14ac:dyDescent="0.25">
      <c r="A52" s="10" t="s">
        <v>78</v>
      </c>
      <c r="B52" s="10" t="s">
        <v>94</v>
      </c>
      <c r="C52" s="10">
        <v>1801.6039998531301</v>
      </c>
      <c r="D52" s="10">
        <v>7.0692194403534594E-2</v>
      </c>
      <c r="F52" s="15"/>
      <c r="G52" s="19"/>
      <c r="H52" s="15"/>
      <c r="I52" s="15"/>
      <c r="K52" s="10" t="s">
        <v>78</v>
      </c>
      <c r="L52" s="10">
        <v>1379</v>
      </c>
      <c r="M52" s="10">
        <v>1807.4300000000003</v>
      </c>
      <c r="N52" s="10">
        <v>985</v>
      </c>
      <c r="O52" s="10">
        <v>1519</v>
      </c>
      <c r="P52" s="10">
        <f t="shared" si="9"/>
        <v>0</v>
      </c>
      <c r="Q52" s="10">
        <f t="shared" si="10"/>
        <v>1</v>
      </c>
      <c r="R52" s="10">
        <f>AVERAGE(P48:P52)</f>
        <v>0</v>
      </c>
      <c r="S52" s="10">
        <f>AVERAGE(M48:M52)</f>
        <v>1808.3820000000001</v>
      </c>
      <c r="T52" s="10">
        <f>SUM(Q48:Q52)</f>
        <v>5</v>
      </c>
      <c r="U52" s="10" t="s">
        <v>78</v>
      </c>
      <c r="V52" s="10">
        <v>1252</v>
      </c>
      <c r="W52" s="10">
        <v>607.11000000000058</v>
      </c>
      <c r="X52" s="10">
        <v>985</v>
      </c>
      <c r="Y52" s="10">
        <f t="shared" si="11"/>
        <v>9.2095721537345909</v>
      </c>
      <c r="Z52" s="10">
        <f t="shared" si="12"/>
        <v>0</v>
      </c>
      <c r="AA52" s="10">
        <f>AVERAGE(Y48:Y52)</f>
        <v>4.9604494254984512</v>
      </c>
      <c r="AB52" s="10">
        <f>AVERAGE(W48:W52)</f>
        <v>608.74599999999987</v>
      </c>
      <c r="AC52" s="10">
        <f>SUM(Z48:Z52)</f>
        <v>0</v>
      </c>
      <c r="AD52" s="10" t="s">
        <v>78</v>
      </c>
      <c r="AE52" s="10">
        <v>1252</v>
      </c>
      <c r="AF52" s="10">
        <v>172.19000000000051</v>
      </c>
      <c r="AG52" s="10">
        <v>985</v>
      </c>
      <c r="AH52" s="10">
        <f t="shared" si="7"/>
        <v>9.2095721537345909</v>
      </c>
      <c r="AI52" s="10">
        <f t="shared" si="8"/>
        <v>0</v>
      </c>
      <c r="AJ52" s="10">
        <f>AVERAGE(AH48:AH52)</f>
        <v>6.4607724878615524</v>
      </c>
      <c r="AK52" s="10">
        <f>AVERAGE(AF48:AF52)</f>
        <v>235.82600000000002</v>
      </c>
      <c r="AL52" s="10">
        <f>SUM(AI48:AI52)</f>
        <v>0</v>
      </c>
      <c r="AM52" s="10">
        <f t="shared" si="13"/>
        <v>1379</v>
      </c>
    </row>
    <row r="53" spans="1:39" x14ac:dyDescent="0.25">
      <c r="A53" t="s">
        <v>79</v>
      </c>
      <c r="B53" s="10" t="s">
        <v>94</v>
      </c>
      <c r="C53" s="10">
        <v>1801.7620000839199</v>
      </c>
      <c r="D53">
        <v>6.19195046439628E-2</v>
      </c>
      <c r="K53" t="s">
        <v>79</v>
      </c>
      <c r="L53" s="10">
        <v>1204</v>
      </c>
      <c r="M53" s="10">
        <v>1807.260000000002</v>
      </c>
      <c r="N53">
        <v>979</v>
      </c>
      <c r="O53">
        <v>1465</v>
      </c>
      <c r="P53">
        <f t="shared" si="9"/>
        <v>0</v>
      </c>
      <c r="Q53">
        <f t="shared" si="10"/>
        <v>1</v>
      </c>
      <c r="U53" t="s">
        <v>79</v>
      </c>
      <c r="V53" s="10">
        <v>1195</v>
      </c>
      <c r="W53" s="10">
        <v>609.6299999999992</v>
      </c>
      <c r="X53">
        <v>979</v>
      </c>
      <c r="Y53">
        <f t="shared" si="11"/>
        <v>0.74750830564784054</v>
      </c>
      <c r="Z53">
        <f t="shared" si="12"/>
        <v>0</v>
      </c>
      <c r="AD53" t="s">
        <v>79</v>
      </c>
      <c r="AE53" s="10">
        <v>1195</v>
      </c>
      <c r="AF53" s="10">
        <v>224.1899999999996</v>
      </c>
      <c r="AG53">
        <v>979</v>
      </c>
      <c r="AH53">
        <f t="shared" si="7"/>
        <v>0.74750830564784054</v>
      </c>
      <c r="AI53">
        <f t="shared" si="8"/>
        <v>0</v>
      </c>
      <c r="AM53" s="13">
        <f t="shared" si="13"/>
        <v>1204</v>
      </c>
    </row>
    <row r="54" spans="1:39" x14ac:dyDescent="0.25">
      <c r="A54" t="s">
        <v>80</v>
      </c>
      <c r="B54" s="10" t="s">
        <v>94</v>
      </c>
      <c r="C54" s="10">
        <v>1803.54</v>
      </c>
      <c r="D54">
        <v>0</v>
      </c>
      <c r="K54" t="s">
        <v>80</v>
      </c>
      <c r="L54" s="10">
        <v>1124</v>
      </c>
      <c r="M54" s="10">
        <v>1807.1900000000023</v>
      </c>
      <c r="N54">
        <v>860</v>
      </c>
      <c r="O54">
        <v>1390</v>
      </c>
      <c r="P54">
        <f t="shared" si="9"/>
        <v>0</v>
      </c>
      <c r="Q54">
        <f t="shared" si="10"/>
        <v>1</v>
      </c>
      <c r="U54" t="s">
        <v>80</v>
      </c>
      <c r="V54" s="10">
        <v>1098</v>
      </c>
      <c r="W54" s="10">
        <v>607.17000000000007</v>
      </c>
      <c r="X54">
        <v>860</v>
      </c>
      <c r="Y54">
        <f t="shared" si="11"/>
        <v>2.3131672597864767</v>
      </c>
      <c r="Z54">
        <f t="shared" si="12"/>
        <v>0</v>
      </c>
      <c r="AD54" t="s">
        <v>80</v>
      </c>
      <c r="AE54" s="10">
        <v>1030</v>
      </c>
      <c r="AF54" s="10">
        <v>259.30000000000018</v>
      </c>
      <c r="AG54">
        <v>860</v>
      </c>
      <c r="AH54">
        <f t="shared" si="7"/>
        <v>8.3629893238434168</v>
      </c>
      <c r="AI54">
        <f t="shared" si="8"/>
        <v>0</v>
      </c>
      <c r="AM54" s="13">
        <f t="shared" si="13"/>
        <v>1124</v>
      </c>
    </row>
    <row r="55" spans="1:39" x14ac:dyDescent="0.25">
      <c r="A55" t="s">
        <v>81</v>
      </c>
      <c r="B55" s="10" t="s">
        <v>94</v>
      </c>
      <c r="C55" s="10">
        <v>1802.13</v>
      </c>
      <c r="D55">
        <v>0</v>
      </c>
      <c r="K55" t="s">
        <v>81</v>
      </c>
      <c r="L55" s="10">
        <v>1230</v>
      </c>
      <c r="M55" s="10">
        <v>1807.9499999999971</v>
      </c>
      <c r="N55">
        <v>961</v>
      </c>
      <c r="O55">
        <v>1477</v>
      </c>
      <c r="P55">
        <f t="shared" si="9"/>
        <v>0</v>
      </c>
      <c r="Q55">
        <f t="shared" si="10"/>
        <v>1</v>
      </c>
      <c r="U55" t="s">
        <v>81</v>
      </c>
      <c r="V55" s="10">
        <v>1158</v>
      </c>
      <c r="W55" s="10">
        <v>610.54000000000087</v>
      </c>
      <c r="X55">
        <v>961</v>
      </c>
      <c r="Y55">
        <f t="shared" si="11"/>
        <v>5.8536585365853657</v>
      </c>
      <c r="Z55">
        <f t="shared" si="12"/>
        <v>0</v>
      </c>
      <c r="AD55" t="s">
        <v>81</v>
      </c>
      <c r="AE55" s="10">
        <v>1157</v>
      </c>
      <c r="AF55" s="10">
        <v>268.01000000000022</v>
      </c>
      <c r="AG55">
        <v>961</v>
      </c>
      <c r="AH55">
        <f t="shared" si="7"/>
        <v>5.9349593495934956</v>
      </c>
      <c r="AI55">
        <f t="shared" si="8"/>
        <v>0</v>
      </c>
      <c r="AM55" s="13">
        <f t="shared" si="13"/>
        <v>1230</v>
      </c>
    </row>
    <row r="56" spans="1:39" x14ac:dyDescent="0.25">
      <c r="A56" t="s">
        <v>82</v>
      </c>
      <c r="B56" s="10" t="s">
        <v>94</v>
      </c>
      <c r="C56" s="10">
        <v>1801.6310000419601</v>
      </c>
      <c r="D56">
        <v>8.7082728592162595E-2</v>
      </c>
      <c r="K56" t="s">
        <v>82</v>
      </c>
      <c r="L56" s="10">
        <v>959</v>
      </c>
      <c r="M56" s="10">
        <v>1809.1200000000026</v>
      </c>
      <c r="N56">
        <v>864</v>
      </c>
      <c r="O56">
        <v>1481</v>
      </c>
      <c r="P56">
        <f t="shared" si="9"/>
        <v>0</v>
      </c>
      <c r="Q56">
        <f t="shared" si="10"/>
        <v>1</v>
      </c>
      <c r="U56" t="s">
        <v>82</v>
      </c>
      <c r="V56" s="10">
        <v>829</v>
      </c>
      <c r="W56" s="10">
        <v>625.44000000000051</v>
      </c>
      <c r="X56">
        <v>864</v>
      </c>
      <c r="Y56">
        <f t="shared" si="11"/>
        <v>13.555787278415016</v>
      </c>
      <c r="Z56">
        <f t="shared" si="12"/>
        <v>0</v>
      </c>
      <c r="AD56" t="s">
        <v>82</v>
      </c>
      <c r="AE56" s="10">
        <v>959</v>
      </c>
      <c r="AF56" s="10">
        <v>266.51000000000022</v>
      </c>
      <c r="AG56">
        <v>864</v>
      </c>
      <c r="AH56">
        <f t="shared" si="7"/>
        <v>0</v>
      </c>
      <c r="AI56">
        <f t="shared" si="8"/>
        <v>1</v>
      </c>
      <c r="AM56" s="13">
        <f t="shared" si="13"/>
        <v>959</v>
      </c>
    </row>
    <row r="57" spans="1:39" s="10" customFormat="1" x14ac:dyDescent="0.25">
      <c r="A57" s="10" t="s">
        <v>83</v>
      </c>
      <c r="B57" s="10" t="s">
        <v>94</v>
      </c>
      <c r="C57" s="10">
        <v>1801.9409999847401</v>
      </c>
      <c r="D57" s="10">
        <v>5.42986425339336E-2</v>
      </c>
      <c r="F57" s="15"/>
      <c r="G57" s="19"/>
      <c r="H57" s="15"/>
      <c r="I57" s="15"/>
      <c r="K57" s="10" t="s">
        <v>83</v>
      </c>
      <c r="L57" s="10">
        <v>1259</v>
      </c>
      <c r="M57" s="10">
        <v>1805.5699999999997</v>
      </c>
      <c r="N57" s="10">
        <v>980</v>
      </c>
      <c r="O57" s="10">
        <v>1467</v>
      </c>
      <c r="P57" s="10">
        <f t="shared" si="9"/>
        <v>0</v>
      </c>
      <c r="Q57" s="10">
        <f t="shared" si="10"/>
        <v>1</v>
      </c>
      <c r="R57" s="10">
        <f>AVERAGE(P53:P57)</f>
        <v>0</v>
      </c>
      <c r="S57" s="10">
        <f>AVERAGE(M53:M57)</f>
        <v>1807.4180000000008</v>
      </c>
      <c r="T57" s="10">
        <f>SUM(Q53:Q57)</f>
        <v>5</v>
      </c>
      <c r="U57" s="10" t="s">
        <v>83</v>
      </c>
      <c r="V57" s="10">
        <v>1102</v>
      </c>
      <c r="W57" s="10">
        <v>616.01000000000022</v>
      </c>
      <c r="X57" s="10">
        <v>980</v>
      </c>
      <c r="Y57" s="10">
        <f t="shared" si="11"/>
        <v>12.470214455917395</v>
      </c>
      <c r="Z57" s="10">
        <f t="shared" si="12"/>
        <v>0</v>
      </c>
      <c r="AA57" s="10">
        <f>AVERAGE(Y53:Y57)</f>
        <v>6.988067167270418</v>
      </c>
      <c r="AB57" s="10">
        <f>AVERAGE(W53:W57)</f>
        <v>613.75800000000015</v>
      </c>
      <c r="AC57" s="10">
        <f>SUM(Z53:Z57)</f>
        <v>0</v>
      </c>
      <c r="AD57" s="10" t="s">
        <v>83</v>
      </c>
      <c r="AE57" s="10">
        <v>1097</v>
      </c>
      <c r="AF57" s="10">
        <v>162.34999999999945</v>
      </c>
      <c r="AG57" s="10">
        <v>980</v>
      </c>
      <c r="AH57" s="10">
        <f t="shared" si="7"/>
        <v>12.867355043685464</v>
      </c>
      <c r="AI57" s="10">
        <f t="shared" si="8"/>
        <v>0</v>
      </c>
      <c r="AJ57" s="10">
        <f>AVERAGE(AH53:AH57)</f>
        <v>5.5825624045540438</v>
      </c>
      <c r="AK57" s="10">
        <f>AVERAGE(AF53:AF57)</f>
        <v>236.07199999999995</v>
      </c>
      <c r="AL57" s="10">
        <f>SUM(AI53:AI57)</f>
        <v>1</v>
      </c>
      <c r="AM57" s="10">
        <f t="shared" si="13"/>
        <v>1259</v>
      </c>
    </row>
    <row r="58" spans="1:39" x14ac:dyDescent="0.25">
      <c r="A58" t="s">
        <v>84</v>
      </c>
      <c r="B58" s="10" t="s">
        <v>94</v>
      </c>
      <c r="C58" s="10">
        <v>1801.7400000095399</v>
      </c>
      <c r="D58">
        <v>7.0072992700728601E-2</v>
      </c>
      <c r="K58" t="s">
        <v>84</v>
      </c>
      <c r="L58" s="10">
        <v>1015</v>
      </c>
      <c r="M58" s="10">
        <v>1807.2899999999936</v>
      </c>
      <c r="N58">
        <v>973</v>
      </c>
      <c r="O58">
        <v>1470</v>
      </c>
      <c r="P58">
        <f t="shared" si="9"/>
        <v>0</v>
      </c>
      <c r="Q58">
        <f t="shared" si="10"/>
        <v>1</v>
      </c>
      <c r="U58" t="s">
        <v>84</v>
      </c>
      <c r="V58" s="10">
        <v>987</v>
      </c>
      <c r="W58" s="10">
        <v>619.85999999999876</v>
      </c>
      <c r="X58">
        <v>973</v>
      </c>
      <c r="Y58">
        <f t="shared" si="11"/>
        <v>2.7586206896551726</v>
      </c>
      <c r="Z58">
        <f t="shared" si="12"/>
        <v>0</v>
      </c>
      <c r="AD58" t="s">
        <v>84</v>
      </c>
      <c r="AE58" s="10">
        <v>987</v>
      </c>
      <c r="AF58" s="10">
        <v>261.64000000000033</v>
      </c>
      <c r="AG58">
        <v>973</v>
      </c>
      <c r="AH58">
        <f t="shared" si="7"/>
        <v>2.7586206896551726</v>
      </c>
      <c r="AI58">
        <f t="shared" si="8"/>
        <v>0</v>
      </c>
      <c r="AM58" s="13">
        <f t="shared" si="13"/>
        <v>1015</v>
      </c>
    </row>
    <row r="59" spans="1:39" x14ac:dyDescent="0.25">
      <c r="A59" t="s">
        <v>85</v>
      </c>
      <c r="B59" s="10" t="s">
        <v>94</v>
      </c>
      <c r="C59" s="10">
        <v>1801.67</v>
      </c>
      <c r="D59">
        <v>0</v>
      </c>
      <c r="K59" t="s">
        <v>85</v>
      </c>
      <c r="L59" s="10">
        <v>1179</v>
      </c>
      <c r="M59" s="10">
        <v>1805.6300000000047</v>
      </c>
      <c r="N59">
        <v>976</v>
      </c>
      <c r="O59">
        <v>1367</v>
      </c>
      <c r="P59">
        <f t="shared" si="9"/>
        <v>0</v>
      </c>
      <c r="Q59">
        <f t="shared" si="10"/>
        <v>1</v>
      </c>
      <c r="U59" t="s">
        <v>85</v>
      </c>
      <c r="V59" s="10">
        <v>1038</v>
      </c>
      <c r="W59" s="10">
        <v>614.89000000000124</v>
      </c>
      <c r="X59">
        <v>976</v>
      </c>
      <c r="Y59">
        <f t="shared" si="11"/>
        <v>11.959287531806616</v>
      </c>
      <c r="Z59">
        <f t="shared" si="12"/>
        <v>0</v>
      </c>
      <c r="AD59" t="s">
        <v>85</v>
      </c>
      <c r="AE59" s="10">
        <v>1038</v>
      </c>
      <c r="AF59" s="10">
        <v>149.23999999999978</v>
      </c>
      <c r="AG59">
        <v>976</v>
      </c>
      <c r="AH59">
        <f t="shared" si="7"/>
        <v>11.959287531806616</v>
      </c>
      <c r="AI59">
        <f t="shared" si="8"/>
        <v>0</v>
      </c>
      <c r="AM59" s="13">
        <f t="shared" si="13"/>
        <v>1179</v>
      </c>
    </row>
    <row r="60" spans="1:39" x14ac:dyDescent="0.25">
      <c r="A60" t="s">
        <v>86</v>
      </c>
      <c r="B60" s="10" t="s">
        <v>94</v>
      </c>
      <c r="C60" s="10">
        <v>1801.58200001717</v>
      </c>
      <c r="D60">
        <v>1.8151815181514999E-2</v>
      </c>
      <c r="K60" t="s">
        <v>86</v>
      </c>
      <c r="L60" s="10">
        <v>1256</v>
      </c>
      <c r="M60" s="10">
        <v>1807.2900000000009</v>
      </c>
      <c r="N60">
        <v>989</v>
      </c>
      <c r="O60">
        <v>1426</v>
      </c>
      <c r="P60">
        <f t="shared" si="9"/>
        <v>0</v>
      </c>
      <c r="Q60">
        <f t="shared" si="10"/>
        <v>1</v>
      </c>
      <c r="U60" t="s">
        <v>86</v>
      </c>
      <c r="V60" s="10">
        <v>1209</v>
      </c>
      <c r="W60" s="10">
        <v>619.72999999999956</v>
      </c>
      <c r="X60">
        <v>989</v>
      </c>
      <c r="Y60">
        <f t="shared" si="11"/>
        <v>3.7420382165605095</v>
      </c>
      <c r="Z60">
        <f t="shared" si="12"/>
        <v>0</v>
      </c>
      <c r="AD60" t="s">
        <v>86</v>
      </c>
      <c r="AE60" s="10">
        <v>1202</v>
      </c>
      <c r="AF60" s="10">
        <v>260.32999999999993</v>
      </c>
      <c r="AG60">
        <v>989</v>
      </c>
      <c r="AH60">
        <f t="shared" si="7"/>
        <v>4.2993630573248405</v>
      </c>
      <c r="AI60">
        <f t="shared" si="8"/>
        <v>0</v>
      </c>
      <c r="AM60" s="13">
        <f t="shared" si="13"/>
        <v>1256</v>
      </c>
    </row>
    <row r="61" spans="1:39" x14ac:dyDescent="0.25">
      <c r="A61" t="s">
        <v>87</v>
      </c>
      <c r="B61" s="10" t="s">
        <v>94</v>
      </c>
      <c r="C61" s="10">
        <v>1801.30200004578</v>
      </c>
      <c r="D61">
        <v>1.34228187919463E-2</v>
      </c>
      <c r="K61" t="s">
        <v>87</v>
      </c>
      <c r="L61" s="10">
        <v>1296</v>
      </c>
      <c r="M61" s="10">
        <v>1808.5899999999965</v>
      </c>
      <c r="N61">
        <v>986</v>
      </c>
      <c r="O61">
        <v>1558</v>
      </c>
      <c r="P61">
        <f t="shared" si="9"/>
        <v>0</v>
      </c>
      <c r="Q61">
        <f t="shared" si="10"/>
        <v>1</v>
      </c>
      <c r="U61" t="s">
        <v>87</v>
      </c>
      <c r="V61" s="10">
        <v>1167</v>
      </c>
      <c r="W61" s="10">
        <v>624.06000000000131</v>
      </c>
      <c r="X61">
        <v>986</v>
      </c>
      <c r="Y61">
        <f t="shared" si="11"/>
        <v>9.9537037037037042</v>
      </c>
      <c r="Z61">
        <f t="shared" si="12"/>
        <v>0</v>
      </c>
      <c r="AD61" t="s">
        <v>87</v>
      </c>
      <c r="AE61" s="10">
        <v>1211</v>
      </c>
      <c r="AF61" s="10">
        <v>265.67000000000007</v>
      </c>
      <c r="AG61">
        <v>986</v>
      </c>
      <c r="AH61">
        <f t="shared" si="7"/>
        <v>6.5586419753086416</v>
      </c>
      <c r="AI61">
        <f t="shared" si="8"/>
        <v>0</v>
      </c>
      <c r="AM61" s="13">
        <f t="shared" si="13"/>
        <v>1296</v>
      </c>
    </row>
    <row r="62" spans="1:39" s="10" customFormat="1" x14ac:dyDescent="0.25">
      <c r="A62" s="10" t="s">
        <v>88</v>
      </c>
      <c r="B62" s="10" t="s">
        <v>94</v>
      </c>
      <c r="C62" s="10">
        <v>1803.26800012589</v>
      </c>
      <c r="D62" s="10">
        <v>8.7570621468926593E-2</v>
      </c>
      <c r="F62" s="15"/>
      <c r="G62" s="19"/>
      <c r="H62" s="15"/>
      <c r="I62" s="15"/>
      <c r="K62" s="10" t="s">
        <v>88</v>
      </c>
      <c r="L62" s="10">
        <v>1154</v>
      </c>
      <c r="M62" s="10">
        <v>1807.5900000000038</v>
      </c>
      <c r="N62" s="10">
        <v>958</v>
      </c>
      <c r="O62" s="10">
        <v>1438</v>
      </c>
      <c r="P62" s="10">
        <f t="shared" si="9"/>
        <v>0</v>
      </c>
      <c r="Q62" s="10">
        <f t="shared" si="10"/>
        <v>1</v>
      </c>
      <c r="R62" s="10">
        <f>AVERAGE(P58:P62)</f>
        <v>0</v>
      </c>
      <c r="S62" s="10">
        <f>AVERAGE(M58:M62)</f>
        <v>1807.2779999999998</v>
      </c>
      <c r="T62" s="10">
        <f>SUM(Q58:Q62)</f>
        <v>5</v>
      </c>
      <c r="U62" s="10" t="s">
        <v>88</v>
      </c>
      <c r="V62" s="10">
        <v>1065</v>
      </c>
      <c r="W62" s="10">
        <v>618.09999999999854</v>
      </c>
      <c r="X62" s="10">
        <v>958</v>
      </c>
      <c r="Y62" s="10">
        <f t="shared" si="11"/>
        <v>7.7123050259965336</v>
      </c>
      <c r="Z62" s="10">
        <f t="shared" si="12"/>
        <v>0</v>
      </c>
      <c r="AA62" s="10">
        <f>AVERAGE(Y58:Y62)</f>
        <v>7.2251910335445073</v>
      </c>
      <c r="AB62" s="10">
        <f>AVERAGE(W58:W62)</f>
        <v>619.32799999999986</v>
      </c>
      <c r="AC62" s="10">
        <f>SUM(Z58:Z62)</f>
        <v>0</v>
      </c>
      <c r="AD62" s="10" t="s">
        <v>88</v>
      </c>
      <c r="AE62" s="10">
        <v>1123</v>
      </c>
      <c r="AF62" s="10">
        <v>212.32999999999993</v>
      </c>
      <c r="AG62" s="10">
        <v>958</v>
      </c>
      <c r="AH62" s="10">
        <f t="shared" si="7"/>
        <v>2.6863084922010398</v>
      </c>
      <c r="AI62" s="10">
        <f t="shared" si="8"/>
        <v>0</v>
      </c>
      <c r="AJ62" s="10">
        <f>AVERAGE(AH58:AH62)</f>
        <v>5.6524443492592624</v>
      </c>
      <c r="AK62" s="10">
        <f>AVERAGE(AF58:AF62)</f>
        <v>229.84200000000001</v>
      </c>
      <c r="AL62" s="10">
        <f>SUM(AI58:AI62)</f>
        <v>0</v>
      </c>
      <c r="AM62" s="10">
        <f t="shared" si="13"/>
        <v>1154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F24B-164E-48FB-9AFD-2708BCA5D0C3}">
  <dimension ref="A1:X62"/>
  <sheetViews>
    <sheetView tabSelected="1" topLeftCell="A25" zoomScale="85" zoomScaleNormal="85" workbookViewId="0">
      <selection activeCell="N1" sqref="N1"/>
    </sheetView>
  </sheetViews>
  <sheetFormatPr defaultRowHeight="13.8" x14ac:dyDescent="0.25"/>
  <cols>
    <col min="1" max="1" width="21.5546875" customWidth="1"/>
    <col min="3" max="5" width="9.109375" style="11"/>
    <col min="9" max="9" width="9.109375" style="11"/>
    <col min="12" max="13" width="9.109375" style="11"/>
    <col min="17" max="17" width="9.109375" style="11"/>
    <col min="19" max="19" width="9.109375" style="16"/>
  </cols>
  <sheetData>
    <row r="1" spans="1:24" x14ac:dyDescent="0.25">
      <c r="A1" s="35" t="s">
        <v>50</v>
      </c>
      <c r="B1" s="35"/>
      <c r="C1" s="35"/>
      <c r="D1" s="35"/>
      <c r="E1" s="1"/>
      <c r="H1" t="s">
        <v>159</v>
      </c>
      <c r="I1" s="17"/>
      <c r="K1" s="10"/>
      <c r="P1" t="s">
        <v>17</v>
      </c>
      <c r="Q1" s="17"/>
      <c r="S1" s="15"/>
    </row>
    <row r="2" spans="1:24" x14ac:dyDescent="0.25">
      <c r="A2" t="s">
        <v>51</v>
      </c>
      <c r="B2" s="10" t="s">
        <v>48</v>
      </c>
      <c r="C2" s="17" t="s">
        <v>93</v>
      </c>
      <c r="D2" s="11" t="s">
        <v>49</v>
      </c>
      <c r="G2" t="s">
        <v>51</v>
      </c>
      <c r="H2" t="s">
        <v>52</v>
      </c>
      <c r="I2" s="17" t="s">
        <v>92</v>
      </c>
      <c r="J2" t="s">
        <v>55</v>
      </c>
      <c r="K2" t="s">
        <v>91</v>
      </c>
      <c r="L2" s="11" t="s">
        <v>53</v>
      </c>
      <c r="O2" t="s">
        <v>51</v>
      </c>
      <c r="P2" t="s">
        <v>52</v>
      </c>
      <c r="Q2" s="17" t="s">
        <v>158</v>
      </c>
      <c r="R2" t="s">
        <v>55</v>
      </c>
      <c r="S2" s="15" t="s">
        <v>53</v>
      </c>
      <c r="T2" t="s">
        <v>92</v>
      </c>
      <c r="U2" t="s">
        <v>53</v>
      </c>
      <c r="V2" t="s">
        <v>160</v>
      </c>
      <c r="W2" t="s">
        <v>58</v>
      </c>
      <c r="X2" t="s">
        <v>56</v>
      </c>
    </row>
    <row r="3" spans="1:24" x14ac:dyDescent="0.25">
      <c r="A3" t="s">
        <v>95</v>
      </c>
      <c r="B3">
        <v>10</v>
      </c>
      <c r="C3" s="11">
        <v>3.0999898910522499E-2</v>
      </c>
      <c r="D3" s="11">
        <v>0</v>
      </c>
      <c r="G3" t="s">
        <v>95</v>
      </c>
      <c r="H3">
        <v>10</v>
      </c>
      <c r="I3" s="11">
        <v>0.14000000000000001</v>
      </c>
      <c r="J3">
        <v>17</v>
      </c>
      <c r="K3">
        <v>10</v>
      </c>
      <c r="L3" s="11">
        <f t="shared" ref="L3:L34" si="0">IF(H3=B3,0,1)</f>
        <v>0</v>
      </c>
      <c r="O3" t="s">
        <v>95</v>
      </c>
      <c r="P3">
        <v>8</v>
      </c>
      <c r="Q3" s="11">
        <v>7.0000000000000007E-2</v>
      </c>
      <c r="R3">
        <v>17</v>
      </c>
      <c r="S3" s="16">
        <f t="shared" ref="S3:S34" si="1">100*(B3-P3)/B3</f>
        <v>20</v>
      </c>
      <c r="V3">
        <f>IF(P3=H3,1,0)</f>
        <v>0</v>
      </c>
    </row>
    <row r="4" spans="1:24" x14ac:dyDescent="0.25">
      <c r="A4" t="s">
        <v>96</v>
      </c>
      <c r="B4">
        <v>32</v>
      </c>
      <c r="C4" s="11">
        <v>3.0999898910522499E-2</v>
      </c>
      <c r="D4" s="11">
        <v>0</v>
      </c>
      <c r="G4" t="s">
        <v>96</v>
      </c>
      <c r="H4">
        <v>32</v>
      </c>
      <c r="I4" s="11">
        <v>6.9999999999999979E-2</v>
      </c>
      <c r="J4">
        <v>22</v>
      </c>
      <c r="K4">
        <v>32</v>
      </c>
      <c r="L4" s="11">
        <f t="shared" si="0"/>
        <v>0</v>
      </c>
      <c r="O4" t="s">
        <v>96</v>
      </c>
      <c r="P4">
        <v>32</v>
      </c>
      <c r="Q4" s="11">
        <v>4.9999999999999989E-2</v>
      </c>
      <c r="R4">
        <v>22</v>
      </c>
      <c r="S4" s="16">
        <f t="shared" si="1"/>
        <v>0</v>
      </c>
      <c r="V4">
        <f t="shared" ref="V4:V62" si="2">IF(P4=H4,1,0)</f>
        <v>1</v>
      </c>
    </row>
    <row r="5" spans="1:24" x14ac:dyDescent="0.25">
      <c r="A5" t="s">
        <v>97</v>
      </c>
      <c r="B5">
        <v>22</v>
      </c>
      <c r="C5" s="11">
        <v>2.9999971389770501E-2</v>
      </c>
      <c r="D5" s="11">
        <v>0</v>
      </c>
      <c r="G5" t="s">
        <v>97</v>
      </c>
      <c r="H5">
        <v>22</v>
      </c>
      <c r="I5" s="11">
        <v>4.0000000000000008E-2</v>
      </c>
      <c r="J5">
        <v>32</v>
      </c>
      <c r="K5">
        <v>22</v>
      </c>
      <c r="L5" s="11">
        <f t="shared" si="0"/>
        <v>0</v>
      </c>
      <c r="O5" t="s">
        <v>97</v>
      </c>
      <c r="P5">
        <v>22</v>
      </c>
      <c r="Q5" s="11">
        <v>4.0000000000000008E-2</v>
      </c>
      <c r="R5">
        <v>32</v>
      </c>
      <c r="S5" s="16">
        <f t="shared" si="1"/>
        <v>0</v>
      </c>
      <c r="V5">
        <f t="shared" si="2"/>
        <v>1</v>
      </c>
    </row>
    <row r="6" spans="1:24" x14ac:dyDescent="0.25">
      <c r="A6" t="s">
        <v>98</v>
      </c>
      <c r="B6">
        <v>11</v>
      </c>
      <c r="C6" s="11">
        <v>9.9999904632568394E-3</v>
      </c>
      <c r="D6" s="11">
        <v>0</v>
      </c>
      <c r="G6" t="s">
        <v>98</v>
      </c>
      <c r="H6">
        <v>11</v>
      </c>
      <c r="I6" s="11">
        <v>3.0000000000000027E-2</v>
      </c>
      <c r="J6">
        <v>18</v>
      </c>
      <c r="K6">
        <v>11</v>
      </c>
      <c r="L6" s="11">
        <f t="shared" si="0"/>
        <v>0</v>
      </c>
      <c r="O6" t="s">
        <v>98</v>
      </c>
      <c r="P6">
        <v>10</v>
      </c>
      <c r="Q6" s="11">
        <v>0.03</v>
      </c>
      <c r="R6">
        <v>18</v>
      </c>
      <c r="S6" s="16">
        <f t="shared" si="1"/>
        <v>9.0909090909090917</v>
      </c>
      <c r="V6">
        <f t="shared" si="2"/>
        <v>0</v>
      </c>
    </row>
    <row r="7" spans="1:24" s="10" customFormat="1" x14ac:dyDescent="0.25">
      <c r="A7" s="10" t="s">
        <v>99</v>
      </c>
      <c r="B7" s="10">
        <v>38</v>
      </c>
      <c r="C7" s="17">
        <v>4.5870001316070601</v>
      </c>
      <c r="D7" s="17">
        <v>0</v>
      </c>
      <c r="E7" s="17">
        <f>AVERAGE(C3:C7)</f>
        <v>0.93779997825622652</v>
      </c>
      <c r="G7" s="10" t="s">
        <v>99</v>
      </c>
      <c r="H7" s="10">
        <v>38</v>
      </c>
      <c r="I7" s="17">
        <v>1.8299999999999998</v>
      </c>
      <c r="J7" s="10">
        <v>30</v>
      </c>
      <c r="K7" s="10">
        <v>38</v>
      </c>
      <c r="L7" s="17">
        <f t="shared" si="0"/>
        <v>0</v>
      </c>
      <c r="M7" s="17">
        <f>AVERAGE(I3:I7)</f>
        <v>0.42199999999999999</v>
      </c>
      <c r="O7" s="10" t="s">
        <v>99</v>
      </c>
      <c r="P7" s="10">
        <v>35</v>
      </c>
      <c r="Q7" s="17">
        <v>9.0000000000000024E-2</v>
      </c>
      <c r="R7" s="10">
        <v>30</v>
      </c>
      <c r="S7" s="15">
        <f t="shared" si="1"/>
        <v>7.8947368421052628</v>
      </c>
      <c r="T7" s="17">
        <f>AVERAGE(Q3:Q7)</f>
        <v>5.6000000000000008E-2</v>
      </c>
      <c r="U7" s="15">
        <f>AVERAGE(S3:S7)</f>
        <v>7.3971291866028706</v>
      </c>
      <c r="V7">
        <f t="shared" si="2"/>
        <v>0</v>
      </c>
      <c r="W7" s="10">
        <f>SUM(V3:V7)</f>
        <v>2</v>
      </c>
    </row>
    <row r="8" spans="1:24" x14ac:dyDescent="0.25">
      <c r="A8" t="s">
        <v>100</v>
      </c>
      <c r="B8">
        <v>26</v>
      </c>
      <c r="C8" s="11">
        <v>0.31299996376037598</v>
      </c>
      <c r="D8" s="11">
        <v>0</v>
      </c>
      <c r="G8" t="s">
        <v>100</v>
      </c>
      <c r="H8">
        <v>26</v>
      </c>
      <c r="I8" s="11">
        <v>0.28000000000000025</v>
      </c>
      <c r="J8">
        <v>26</v>
      </c>
      <c r="K8">
        <v>26</v>
      </c>
      <c r="L8" s="11">
        <f t="shared" si="0"/>
        <v>0</v>
      </c>
      <c r="O8" t="s">
        <v>100</v>
      </c>
      <c r="P8">
        <v>26</v>
      </c>
      <c r="Q8" s="11">
        <v>0.06</v>
      </c>
      <c r="R8">
        <v>26</v>
      </c>
      <c r="S8" s="16">
        <f t="shared" si="1"/>
        <v>0</v>
      </c>
      <c r="V8">
        <f t="shared" si="2"/>
        <v>1</v>
      </c>
    </row>
    <row r="9" spans="1:24" x14ac:dyDescent="0.25">
      <c r="A9" t="s">
        <v>101</v>
      </c>
      <c r="B9">
        <v>30</v>
      </c>
      <c r="C9" s="11">
        <v>9.4000101089477497E-2</v>
      </c>
      <c r="D9" s="11">
        <v>0</v>
      </c>
      <c r="G9" t="s">
        <v>101</v>
      </c>
      <c r="H9">
        <v>30</v>
      </c>
      <c r="I9" s="11">
        <v>0.1599999999999997</v>
      </c>
      <c r="J9">
        <v>33</v>
      </c>
      <c r="K9">
        <v>30</v>
      </c>
      <c r="L9" s="11">
        <f t="shared" si="0"/>
        <v>0</v>
      </c>
      <c r="O9" t="s">
        <v>101</v>
      </c>
      <c r="P9">
        <v>29</v>
      </c>
      <c r="Q9" s="11">
        <v>7.999999999999996E-2</v>
      </c>
      <c r="R9">
        <v>33</v>
      </c>
      <c r="S9" s="16">
        <f t="shared" si="1"/>
        <v>3.3333333333333335</v>
      </c>
      <c r="V9">
        <f t="shared" si="2"/>
        <v>0</v>
      </c>
    </row>
    <row r="10" spans="1:24" x14ac:dyDescent="0.25">
      <c r="A10" t="s">
        <v>102</v>
      </c>
      <c r="B10">
        <v>23</v>
      </c>
      <c r="C10" s="11">
        <v>0.10899996757507301</v>
      </c>
      <c r="D10" s="11">
        <v>0</v>
      </c>
      <c r="G10" t="s">
        <v>102</v>
      </c>
      <c r="H10">
        <v>23</v>
      </c>
      <c r="I10" s="11">
        <v>0.12000000000000011</v>
      </c>
      <c r="J10">
        <v>26</v>
      </c>
      <c r="K10">
        <v>23</v>
      </c>
      <c r="L10" s="11">
        <f t="shared" si="0"/>
        <v>0</v>
      </c>
      <c r="O10" t="s">
        <v>102</v>
      </c>
      <c r="P10">
        <v>19</v>
      </c>
      <c r="Q10" s="11">
        <v>4.0000000000000036E-2</v>
      </c>
      <c r="R10">
        <v>26</v>
      </c>
      <c r="S10" s="16">
        <f t="shared" si="1"/>
        <v>17.391304347826086</v>
      </c>
      <c r="V10">
        <f t="shared" si="2"/>
        <v>0</v>
      </c>
    </row>
    <row r="11" spans="1:24" x14ac:dyDescent="0.25">
      <c r="A11" t="s">
        <v>103</v>
      </c>
      <c r="B11">
        <v>43</v>
      </c>
      <c r="C11" s="11">
        <v>0.14099979400634799</v>
      </c>
      <c r="D11" s="11">
        <v>0</v>
      </c>
      <c r="G11" t="s">
        <v>103</v>
      </c>
      <c r="H11">
        <v>43</v>
      </c>
      <c r="I11" s="11">
        <v>0.18999999999999995</v>
      </c>
      <c r="J11">
        <v>38</v>
      </c>
      <c r="K11">
        <v>43</v>
      </c>
      <c r="L11" s="11">
        <f t="shared" si="0"/>
        <v>0</v>
      </c>
      <c r="O11" t="s">
        <v>103</v>
      </c>
      <c r="P11">
        <v>37</v>
      </c>
      <c r="Q11" s="11">
        <v>0.11999999999999994</v>
      </c>
      <c r="R11">
        <v>38</v>
      </c>
      <c r="S11" s="16">
        <f t="shared" si="1"/>
        <v>13.953488372093023</v>
      </c>
      <c r="V11">
        <f t="shared" si="2"/>
        <v>0</v>
      </c>
    </row>
    <row r="12" spans="1:24" s="10" customFormat="1" x14ac:dyDescent="0.25">
      <c r="A12" s="10" t="s">
        <v>104</v>
      </c>
      <c r="B12" s="10">
        <v>28</v>
      </c>
      <c r="C12" s="17">
        <v>3.0999898910522499E-2</v>
      </c>
      <c r="D12" s="17">
        <v>0</v>
      </c>
      <c r="E12" s="17">
        <f>AVERAGE(C8:C12)</f>
        <v>0.13759994506835938</v>
      </c>
      <c r="G12" s="10" t="s">
        <v>104</v>
      </c>
      <c r="H12" s="10">
        <v>28</v>
      </c>
      <c r="I12" s="17">
        <v>5.0000000000000266E-2</v>
      </c>
      <c r="J12" s="10">
        <v>31</v>
      </c>
      <c r="K12" s="10">
        <v>28</v>
      </c>
      <c r="L12" s="17">
        <f t="shared" si="0"/>
        <v>0</v>
      </c>
      <c r="M12" s="17">
        <f>AVERAGE(I8:I12)</f>
        <v>0.16000000000000006</v>
      </c>
      <c r="O12" s="10" t="s">
        <v>104</v>
      </c>
      <c r="P12" s="10">
        <v>28</v>
      </c>
      <c r="Q12" s="17">
        <v>5.0000000000000044E-2</v>
      </c>
      <c r="R12" s="10">
        <v>31</v>
      </c>
      <c r="S12" s="15">
        <f t="shared" si="1"/>
        <v>0</v>
      </c>
      <c r="T12" s="17">
        <f>AVERAGE(Q8:Q12)</f>
        <v>6.9999999999999993E-2</v>
      </c>
      <c r="U12" s="15">
        <f>AVERAGE(S8:S12)</f>
        <v>6.9356252106504881</v>
      </c>
      <c r="V12">
        <f t="shared" si="2"/>
        <v>1</v>
      </c>
      <c r="W12" s="10">
        <f>SUM(V8:V12)</f>
        <v>2</v>
      </c>
    </row>
    <row r="13" spans="1:24" x14ac:dyDescent="0.25">
      <c r="A13" t="s">
        <v>105</v>
      </c>
      <c r="B13">
        <v>24</v>
      </c>
      <c r="C13" s="11">
        <v>4.6999931335449198E-2</v>
      </c>
      <c r="D13" s="11">
        <v>0</v>
      </c>
      <c r="G13" t="s">
        <v>105</v>
      </c>
      <c r="H13">
        <v>24</v>
      </c>
      <c r="I13" s="11">
        <v>6.0000000000000053E-2</v>
      </c>
      <c r="J13">
        <v>21</v>
      </c>
      <c r="K13">
        <v>24</v>
      </c>
      <c r="L13" s="11">
        <f t="shared" si="0"/>
        <v>0</v>
      </c>
      <c r="O13" t="s">
        <v>105</v>
      </c>
      <c r="P13">
        <v>23</v>
      </c>
      <c r="Q13" s="11">
        <v>4.0000000000000036E-2</v>
      </c>
      <c r="R13">
        <v>21</v>
      </c>
      <c r="S13" s="16">
        <f t="shared" si="1"/>
        <v>4.166666666666667</v>
      </c>
      <c r="V13">
        <f t="shared" si="2"/>
        <v>0</v>
      </c>
    </row>
    <row r="14" spans="1:24" x14ac:dyDescent="0.25">
      <c r="A14" t="s">
        <v>106</v>
      </c>
      <c r="B14">
        <v>18</v>
      </c>
      <c r="C14" s="11">
        <v>0.203000068664551</v>
      </c>
      <c r="D14" s="11">
        <v>0</v>
      </c>
      <c r="G14" t="s">
        <v>106</v>
      </c>
      <c r="H14">
        <v>18</v>
      </c>
      <c r="I14" s="11">
        <v>5.9999999999999609E-2</v>
      </c>
      <c r="J14">
        <v>18</v>
      </c>
      <c r="K14">
        <v>18</v>
      </c>
      <c r="L14" s="11">
        <f t="shared" si="0"/>
        <v>0</v>
      </c>
      <c r="O14" t="s">
        <v>106</v>
      </c>
      <c r="P14">
        <v>18</v>
      </c>
      <c r="Q14" s="11">
        <v>3.9999999999999925E-2</v>
      </c>
      <c r="R14">
        <v>18</v>
      </c>
      <c r="S14" s="16">
        <f t="shared" si="1"/>
        <v>0</v>
      </c>
      <c r="V14">
        <f t="shared" si="2"/>
        <v>1</v>
      </c>
    </row>
    <row r="15" spans="1:24" x14ac:dyDescent="0.25">
      <c r="A15" t="s">
        <v>107</v>
      </c>
      <c r="B15">
        <v>17</v>
      </c>
      <c r="C15" s="11">
        <v>0.23500013351440399</v>
      </c>
      <c r="D15" s="11">
        <v>0</v>
      </c>
      <c r="G15" t="s">
        <v>107</v>
      </c>
      <c r="H15">
        <v>17</v>
      </c>
      <c r="I15" s="11">
        <v>0.18000000000000016</v>
      </c>
      <c r="J15">
        <v>23</v>
      </c>
      <c r="K15">
        <v>17</v>
      </c>
      <c r="L15" s="11">
        <f t="shared" si="0"/>
        <v>0</v>
      </c>
      <c r="O15" t="s">
        <v>107</v>
      </c>
      <c r="P15">
        <v>17</v>
      </c>
      <c r="Q15" s="11">
        <v>4.0000000000000036E-2</v>
      </c>
      <c r="R15">
        <v>23</v>
      </c>
      <c r="S15" s="16">
        <f t="shared" si="1"/>
        <v>0</v>
      </c>
      <c r="V15">
        <f t="shared" si="2"/>
        <v>1</v>
      </c>
    </row>
    <row r="16" spans="1:24" x14ac:dyDescent="0.25">
      <c r="A16" t="s">
        <v>108</v>
      </c>
      <c r="B16">
        <v>28</v>
      </c>
      <c r="C16" s="11">
        <v>0.18899989128112801</v>
      </c>
      <c r="D16" s="11">
        <v>0</v>
      </c>
      <c r="G16" t="s">
        <v>108</v>
      </c>
      <c r="H16">
        <v>28</v>
      </c>
      <c r="I16" s="11">
        <v>0.12000000000000011</v>
      </c>
      <c r="J16">
        <v>25</v>
      </c>
      <c r="K16">
        <v>28</v>
      </c>
      <c r="L16" s="11">
        <f t="shared" si="0"/>
        <v>0</v>
      </c>
      <c r="O16" t="s">
        <v>108</v>
      </c>
      <c r="P16">
        <v>28</v>
      </c>
      <c r="Q16" s="11">
        <v>6.0000000000000053E-2</v>
      </c>
      <c r="R16">
        <v>25</v>
      </c>
      <c r="S16" s="16">
        <f t="shared" si="1"/>
        <v>0</v>
      </c>
      <c r="V16">
        <f t="shared" si="2"/>
        <v>1</v>
      </c>
    </row>
    <row r="17" spans="1:23" s="10" customFormat="1" x14ac:dyDescent="0.25">
      <c r="A17" s="10" t="s">
        <v>109</v>
      </c>
      <c r="B17" s="10">
        <v>27</v>
      </c>
      <c r="C17" s="17">
        <v>1.0949997901916499</v>
      </c>
      <c r="D17" s="17">
        <v>0</v>
      </c>
      <c r="E17" s="17">
        <f>AVERAGE(C13:C17)</f>
        <v>0.35379996299743643</v>
      </c>
      <c r="G17" s="10" t="s">
        <v>109</v>
      </c>
      <c r="H17" s="10">
        <v>27</v>
      </c>
      <c r="I17" s="17">
        <v>0.83999999999999986</v>
      </c>
      <c r="J17" s="10">
        <v>33</v>
      </c>
      <c r="K17" s="10">
        <v>27</v>
      </c>
      <c r="L17" s="17">
        <f t="shared" si="0"/>
        <v>0</v>
      </c>
      <c r="M17" s="17">
        <f>AVERAGE(I13:I17)</f>
        <v>0.25199999999999995</v>
      </c>
      <c r="O17" s="10" t="s">
        <v>109</v>
      </c>
      <c r="P17" s="10">
        <v>24</v>
      </c>
      <c r="Q17" s="17">
        <v>6.9999999999999951E-2</v>
      </c>
      <c r="R17" s="10">
        <v>33</v>
      </c>
      <c r="S17" s="15">
        <f t="shared" si="1"/>
        <v>11.111111111111111</v>
      </c>
      <c r="T17" s="17">
        <f>AVERAGE(Q13:Q17)</f>
        <v>0.05</v>
      </c>
      <c r="U17" s="15">
        <f>AVERAGE(S13:S17)</f>
        <v>3.0555555555555558</v>
      </c>
      <c r="V17">
        <f t="shared" si="2"/>
        <v>0</v>
      </c>
      <c r="W17" s="10">
        <f>SUM(V13:V17)</f>
        <v>3</v>
      </c>
    </row>
    <row r="18" spans="1:23" x14ac:dyDescent="0.25">
      <c r="A18" t="s">
        <v>110</v>
      </c>
      <c r="B18">
        <v>43</v>
      </c>
      <c r="C18" s="11">
        <v>0.14099979400634799</v>
      </c>
      <c r="D18" s="11">
        <v>0</v>
      </c>
      <c r="G18" t="s">
        <v>110</v>
      </c>
      <c r="H18">
        <v>43</v>
      </c>
      <c r="I18" s="11">
        <v>0.19000000000000039</v>
      </c>
      <c r="J18">
        <v>29</v>
      </c>
      <c r="K18">
        <v>43</v>
      </c>
      <c r="L18" s="11">
        <f t="shared" si="0"/>
        <v>0</v>
      </c>
      <c r="O18" t="s">
        <v>110</v>
      </c>
      <c r="P18">
        <v>43</v>
      </c>
      <c r="Q18" s="11">
        <v>6.9999999999999951E-2</v>
      </c>
      <c r="R18">
        <v>29</v>
      </c>
      <c r="S18" s="16">
        <f t="shared" si="1"/>
        <v>0</v>
      </c>
      <c r="V18">
        <f t="shared" si="2"/>
        <v>1</v>
      </c>
    </row>
    <row r="19" spans="1:23" x14ac:dyDescent="0.25">
      <c r="A19" t="s">
        <v>111</v>
      </c>
      <c r="B19">
        <v>38</v>
      </c>
      <c r="C19" s="11">
        <v>37.999000072479198</v>
      </c>
      <c r="D19" s="11">
        <v>0</v>
      </c>
      <c r="G19" t="s">
        <v>111</v>
      </c>
      <c r="H19">
        <v>38</v>
      </c>
      <c r="I19" s="11">
        <v>13.32</v>
      </c>
      <c r="J19">
        <v>33</v>
      </c>
      <c r="K19">
        <v>38</v>
      </c>
      <c r="L19" s="11">
        <f t="shared" si="0"/>
        <v>0</v>
      </c>
      <c r="O19" t="s">
        <v>111</v>
      </c>
      <c r="P19">
        <v>33</v>
      </c>
      <c r="Q19" s="11">
        <v>0.10000000000000009</v>
      </c>
      <c r="R19">
        <v>33</v>
      </c>
      <c r="S19" s="16">
        <f t="shared" si="1"/>
        <v>13.157894736842104</v>
      </c>
      <c r="V19">
        <f t="shared" si="2"/>
        <v>0</v>
      </c>
    </row>
    <row r="20" spans="1:23" x14ac:dyDescent="0.25">
      <c r="A20" t="s">
        <v>112</v>
      </c>
      <c r="B20">
        <v>46</v>
      </c>
      <c r="C20" s="11">
        <v>1.4229998588562001</v>
      </c>
      <c r="D20" s="11">
        <v>0</v>
      </c>
      <c r="G20" t="s">
        <v>112</v>
      </c>
      <c r="H20">
        <v>46</v>
      </c>
      <c r="I20" s="11">
        <v>0.79999999999999893</v>
      </c>
      <c r="J20">
        <v>32</v>
      </c>
      <c r="K20">
        <v>46</v>
      </c>
      <c r="L20" s="11">
        <f t="shared" si="0"/>
        <v>0</v>
      </c>
      <c r="O20" t="s">
        <v>112</v>
      </c>
      <c r="P20">
        <v>43</v>
      </c>
      <c r="Q20" s="11">
        <v>8.9999999999999858E-2</v>
      </c>
      <c r="R20">
        <v>32</v>
      </c>
      <c r="S20" s="16">
        <f t="shared" si="1"/>
        <v>6.5217391304347823</v>
      </c>
      <c r="V20">
        <f t="shared" si="2"/>
        <v>0</v>
      </c>
    </row>
    <row r="21" spans="1:23" x14ac:dyDescent="0.25">
      <c r="A21" t="s">
        <v>113</v>
      </c>
      <c r="B21">
        <v>44</v>
      </c>
      <c r="C21" s="11">
        <v>3.5210001468658398</v>
      </c>
      <c r="D21" s="11">
        <v>0</v>
      </c>
      <c r="G21" t="s">
        <v>113</v>
      </c>
      <c r="H21">
        <v>44</v>
      </c>
      <c r="I21" s="11">
        <v>2.4499999999999993</v>
      </c>
      <c r="J21">
        <v>30</v>
      </c>
      <c r="K21">
        <v>44</v>
      </c>
      <c r="L21" s="11">
        <f t="shared" si="0"/>
        <v>0</v>
      </c>
      <c r="O21" t="s">
        <v>113</v>
      </c>
      <c r="P21">
        <v>42</v>
      </c>
      <c r="Q21" s="11">
        <v>7.0000000000000062E-2</v>
      </c>
      <c r="R21">
        <v>30</v>
      </c>
      <c r="S21" s="16">
        <f t="shared" si="1"/>
        <v>4.5454545454545459</v>
      </c>
      <c r="V21">
        <f t="shared" si="2"/>
        <v>0</v>
      </c>
    </row>
    <row r="22" spans="1:23" s="10" customFormat="1" x14ac:dyDescent="0.25">
      <c r="A22" s="10" t="s">
        <v>114</v>
      </c>
      <c r="B22" s="10">
        <v>31</v>
      </c>
      <c r="C22" s="17">
        <v>6.2000036239624003E-2</v>
      </c>
      <c r="D22" s="17">
        <v>0</v>
      </c>
      <c r="E22" s="17">
        <f>AVERAGE(C18:C22)</f>
        <v>8.6291999816894425</v>
      </c>
      <c r="G22" s="10" t="s">
        <v>114</v>
      </c>
      <c r="H22" s="10">
        <v>31</v>
      </c>
      <c r="I22" s="17">
        <v>0.19000000000000128</v>
      </c>
      <c r="J22" s="10">
        <v>24</v>
      </c>
      <c r="K22" s="10">
        <v>31</v>
      </c>
      <c r="L22" s="17">
        <f t="shared" si="0"/>
        <v>0</v>
      </c>
      <c r="M22" s="17">
        <f>AVERAGE(I18:I22)</f>
        <v>3.3899999999999997</v>
      </c>
      <c r="O22" s="10" t="s">
        <v>114</v>
      </c>
      <c r="P22" s="10">
        <v>31</v>
      </c>
      <c r="Q22" s="17">
        <v>4.0000000000000036E-2</v>
      </c>
      <c r="R22" s="10">
        <v>24</v>
      </c>
      <c r="S22" s="15">
        <f t="shared" si="1"/>
        <v>0</v>
      </c>
      <c r="T22" s="17">
        <f>AVERAGE(Q18:Q22)</f>
        <v>7.3999999999999996E-2</v>
      </c>
      <c r="U22" s="15">
        <f>AVERAGE(S18:S22)</f>
        <v>4.8450176825462865</v>
      </c>
      <c r="V22">
        <f t="shared" si="2"/>
        <v>1</v>
      </c>
      <c r="W22" s="10">
        <f>SUM(V18:V22)</f>
        <v>2</v>
      </c>
    </row>
    <row r="23" spans="1:23" x14ac:dyDescent="0.25">
      <c r="A23" t="s">
        <v>115</v>
      </c>
      <c r="B23">
        <v>50</v>
      </c>
      <c r="C23" s="11">
        <v>23.661999940872199</v>
      </c>
      <c r="D23" s="11">
        <v>0</v>
      </c>
      <c r="G23" t="s">
        <v>115</v>
      </c>
      <c r="H23">
        <v>50</v>
      </c>
      <c r="I23" s="11">
        <v>9.25</v>
      </c>
      <c r="J23">
        <v>33</v>
      </c>
      <c r="K23">
        <v>50</v>
      </c>
      <c r="L23" s="11">
        <f t="shared" si="0"/>
        <v>0</v>
      </c>
      <c r="O23" t="s">
        <v>115</v>
      </c>
      <c r="P23">
        <v>46</v>
      </c>
      <c r="Q23" s="11">
        <v>0.14999999999999991</v>
      </c>
      <c r="R23">
        <v>33</v>
      </c>
      <c r="S23" s="16">
        <f t="shared" si="1"/>
        <v>8</v>
      </c>
      <c r="V23">
        <f t="shared" si="2"/>
        <v>0</v>
      </c>
    </row>
    <row r="24" spans="1:23" x14ac:dyDescent="0.25">
      <c r="A24" t="s">
        <v>116</v>
      </c>
      <c r="B24">
        <v>48</v>
      </c>
      <c r="C24" s="11">
        <v>6.9830000400543204</v>
      </c>
      <c r="D24" s="11">
        <v>0</v>
      </c>
      <c r="G24" t="s">
        <v>116</v>
      </c>
      <c r="H24">
        <v>48</v>
      </c>
      <c r="I24" s="11">
        <v>4</v>
      </c>
      <c r="J24">
        <v>32</v>
      </c>
      <c r="K24">
        <v>48</v>
      </c>
      <c r="L24" s="11">
        <f t="shared" si="0"/>
        <v>0</v>
      </c>
      <c r="O24" t="s">
        <v>116</v>
      </c>
      <c r="P24">
        <v>47</v>
      </c>
      <c r="Q24" s="11">
        <v>9.000000000000008E-2</v>
      </c>
      <c r="R24">
        <v>32</v>
      </c>
      <c r="S24" s="16">
        <f t="shared" si="1"/>
        <v>2.0833333333333335</v>
      </c>
      <c r="V24">
        <f t="shared" si="2"/>
        <v>0</v>
      </c>
    </row>
    <row r="25" spans="1:23" x14ac:dyDescent="0.25">
      <c r="A25" t="s">
        <v>117</v>
      </c>
      <c r="B25">
        <v>43</v>
      </c>
      <c r="C25" s="11">
        <v>0.66100001335143999</v>
      </c>
      <c r="D25" s="11">
        <v>0</v>
      </c>
      <c r="G25" t="s">
        <v>117</v>
      </c>
      <c r="H25">
        <v>43</v>
      </c>
      <c r="I25" s="11">
        <v>0.82999999999999829</v>
      </c>
      <c r="J25">
        <v>34</v>
      </c>
      <c r="K25">
        <v>43</v>
      </c>
      <c r="L25" s="11">
        <f t="shared" si="0"/>
        <v>0</v>
      </c>
      <c r="O25" t="s">
        <v>117</v>
      </c>
      <c r="P25">
        <v>40</v>
      </c>
      <c r="Q25" s="11">
        <v>0.12000000000000011</v>
      </c>
      <c r="R25">
        <v>34</v>
      </c>
      <c r="S25" s="16">
        <f t="shared" si="1"/>
        <v>6.9767441860465116</v>
      </c>
      <c r="V25">
        <f t="shared" si="2"/>
        <v>0</v>
      </c>
    </row>
    <row r="26" spans="1:23" x14ac:dyDescent="0.25">
      <c r="A26" t="s">
        <v>118</v>
      </c>
      <c r="B26">
        <v>33</v>
      </c>
      <c r="C26" s="11">
        <v>0.15700006484985399</v>
      </c>
      <c r="D26" s="11">
        <v>0</v>
      </c>
      <c r="G26" t="s">
        <v>118</v>
      </c>
      <c r="H26">
        <v>33</v>
      </c>
      <c r="I26" s="11">
        <v>0.16000000000000369</v>
      </c>
      <c r="J26">
        <v>26</v>
      </c>
      <c r="K26">
        <v>33</v>
      </c>
      <c r="L26" s="11">
        <f t="shared" si="0"/>
        <v>0</v>
      </c>
      <c r="O26" t="s">
        <v>118</v>
      </c>
      <c r="P26">
        <v>33</v>
      </c>
      <c r="Q26" s="11">
        <v>6.999999999999984E-2</v>
      </c>
      <c r="R26">
        <v>26</v>
      </c>
      <c r="S26" s="16">
        <f t="shared" si="1"/>
        <v>0</v>
      </c>
      <c r="V26">
        <f t="shared" si="2"/>
        <v>1</v>
      </c>
    </row>
    <row r="27" spans="1:23" s="10" customFormat="1" x14ac:dyDescent="0.25">
      <c r="A27" s="10" t="s">
        <v>119</v>
      </c>
      <c r="B27" s="10">
        <v>19</v>
      </c>
      <c r="C27" s="17">
        <v>7.8000068664550795E-2</v>
      </c>
      <c r="D27" s="17">
        <v>0</v>
      </c>
      <c r="E27" s="17">
        <f>AVERAGE(C23:C27)</f>
        <v>6.3082000255584729</v>
      </c>
      <c r="G27" s="10" t="s">
        <v>119</v>
      </c>
      <c r="H27" s="10">
        <v>19</v>
      </c>
      <c r="I27" s="17">
        <v>0.12999999999999545</v>
      </c>
      <c r="J27" s="10">
        <v>23</v>
      </c>
      <c r="K27" s="10">
        <v>19</v>
      </c>
      <c r="L27" s="17">
        <f t="shared" si="0"/>
        <v>0</v>
      </c>
      <c r="M27" s="17">
        <f>AVERAGE(I23:I27)</f>
        <v>2.8739999999999997</v>
      </c>
      <c r="O27" s="10" t="s">
        <v>119</v>
      </c>
      <c r="P27" s="10">
        <v>14</v>
      </c>
      <c r="Q27" s="17">
        <v>5.0000000000000044E-2</v>
      </c>
      <c r="R27" s="10">
        <v>23</v>
      </c>
      <c r="S27" s="15">
        <f t="shared" si="1"/>
        <v>26.315789473684209</v>
      </c>
      <c r="T27" s="17">
        <f>AVERAGE(Q23:Q27)</f>
        <v>9.6000000000000002E-2</v>
      </c>
      <c r="U27" s="15">
        <f>AVERAGE(S23:S27)</f>
        <v>8.6751733986128095</v>
      </c>
      <c r="V27">
        <f t="shared" si="2"/>
        <v>0</v>
      </c>
      <c r="W27" s="10">
        <f>SUM(V23:V27)</f>
        <v>1</v>
      </c>
    </row>
    <row r="28" spans="1:23" x14ac:dyDescent="0.25">
      <c r="A28" t="s">
        <v>120</v>
      </c>
      <c r="B28">
        <v>27</v>
      </c>
      <c r="C28" s="11">
        <v>7.8000068664550795E-2</v>
      </c>
      <c r="D28" s="11">
        <v>0</v>
      </c>
      <c r="G28" t="s">
        <v>120</v>
      </c>
      <c r="H28">
        <v>27</v>
      </c>
      <c r="I28" s="11">
        <v>0.12000000000000455</v>
      </c>
      <c r="J28">
        <v>24</v>
      </c>
      <c r="K28">
        <v>27</v>
      </c>
      <c r="L28" s="11">
        <f t="shared" si="0"/>
        <v>0</v>
      </c>
      <c r="O28" t="s">
        <v>120</v>
      </c>
      <c r="P28">
        <v>27</v>
      </c>
      <c r="Q28" s="11">
        <v>5.0000000000000044E-2</v>
      </c>
      <c r="R28">
        <v>24</v>
      </c>
      <c r="S28" s="16">
        <f t="shared" si="1"/>
        <v>0</v>
      </c>
      <c r="V28">
        <f t="shared" si="2"/>
        <v>1</v>
      </c>
    </row>
    <row r="29" spans="1:23" x14ac:dyDescent="0.25">
      <c r="A29" t="s">
        <v>121</v>
      </c>
      <c r="B29">
        <v>22</v>
      </c>
      <c r="C29" s="11">
        <v>3.50399994850159</v>
      </c>
      <c r="D29" s="11">
        <v>0</v>
      </c>
      <c r="G29" t="s">
        <v>121</v>
      </c>
      <c r="H29">
        <v>22</v>
      </c>
      <c r="I29" s="11">
        <v>2.7399999999999949</v>
      </c>
      <c r="J29">
        <v>28</v>
      </c>
      <c r="K29">
        <v>22</v>
      </c>
      <c r="L29" s="11">
        <f t="shared" si="0"/>
        <v>0</v>
      </c>
      <c r="O29" t="s">
        <v>121</v>
      </c>
      <c r="P29">
        <v>17</v>
      </c>
      <c r="Q29" s="11">
        <v>0.26</v>
      </c>
      <c r="R29">
        <v>28</v>
      </c>
      <c r="S29" s="16">
        <f t="shared" si="1"/>
        <v>22.727272727272727</v>
      </c>
      <c r="V29">
        <f t="shared" si="2"/>
        <v>0</v>
      </c>
    </row>
    <row r="30" spans="1:23" x14ac:dyDescent="0.25">
      <c r="A30" t="s">
        <v>122</v>
      </c>
      <c r="B30">
        <v>23</v>
      </c>
      <c r="C30" s="11">
        <v>1.18800020217896</v>
      </c>
      <c r="D30" s="11">
        <v>0</v>
      </c>
      <c r="G30" t="s">
        <v>122</v>
      </c>
      <c r="H30">
        <v>23</v>
      </c>
      <c r="I30" s="11">
        <v>1.8400000000000034</v>
      </c>
      <c r="J30">
        <v>20</v>
      </c>
      <c r="K30">
        <v>23</v>
      </c>
      <c r="L30" s="11">
        <f t="shared" si="0"/>
        <v>0</v>
      </c>
      <c r="O30" t="s">
        <v>122</v>
      </c>
      <c r="P30">
        <v>23</v>
      </c>
      <c r="Q30" s="11">
        <v>4.0000000000000036E-2</v>
      </c>
      <c r="R30">
        <v>20</v>
      </c>
      <c r="S30" s="16">
        <f t="shared" si="1"/>
        <v>0</v>
      </c>
      <c r="V30">
        <f t="shared" si="2"/>
        <v>1</v>
      </c>
    </row>
    <row r="31" spans="1:23" x14ac:dyDescent="0.25">
      <c r="A31" t="s">
        <v>123</v>
      </c>
      <c r="B31">
        <v>19</v>
      </c>
      <c r="C31" s="11">
        <v>3.1000137329101601E-2</v>
      </c>
      <c r="D31" s="11">
        <v>0</v>
      </c>
      <c r="G31" t="s">
        <v>123</v>
      </c>
      <c r="H31">
        <v>19</v>
      </c>
      <c r="I31" s="11">
        <v>6.0000000000002274E-2</v>
      </c>
      <c r="J31">
        <v>16</v>
      </c>
      <c r="K31">
        <v>19</v>
      </c>
      <c r="L31" s="11">
        <f t="shared" si="0"/>
        <v>0</v>
      </c>
      <c r="O31" t="s">
        <v>123</v>
      </c>
      <c r="P31">
        <v>19</v>
      </c>
      <c r="Q31" s="11">
        <v>2.9999999999999805E-2</v>
      </c>
      <c r="R31">
        <v>16</v>
      </c>
      <c r="S31" s="16">
        <f t="shared" si="1"/>
        <v>0</v>
      </c>
      <c r="V31">
        <f t="shared" si="2"/>
        <v>1</v>
      </c>
    </row>
    <row r="32" spans="1:23" s="10" customFormat="1" x14ac:dyDescent="0.25">
      <c r="A32" s="10" t="s">
        <v>124</v>
      </c>
      <c r="B32" s="10">
        <v>24</v>
      </c>
      <c r="C32" s="17">
        <v>4.6999931335449198E-2</v>
      </c>
      <c r="D32" s="17">
        <v>0</v>
      </c>
      <c r="E32" s="17">
        <f>AVERAGE(C28:C32)</f>
        <v>0.96960005760193035</v>
      </c>
      <c r="G32" s="10" t="s">
        <v>124</v>
      </c>
      <c r="H32" s="10">
        <v>24</v>
      </c>
      <c r="I32" s="17">
        <v>7.9999999999998295E-2</v>
      </c>
      <c r="J32" s="10">
        <v>23</v>
      </c>
      <c r="K32" s="10">
        <v>24</v>
      </c>
      <c r="L32" s="17">
        <f t="shared" si="0"/>
        <v>0</v>
      </c>
      <c r="M32" s="17">
        <f>AVERAGE(I28:I32)</f>
        <v>0.96800000000000064</v>
      </c>
      <c r="O32" s="10" t="s">
        <v>124</v>
      </c>
      <c r="P32" s="10">
        <v>23</v>
      </c>
      <c r="Q32" s="17">
        <v>4.0000000000000036E-2</v>
      </c>
      <c r="R32" s="10">
        <v>23</v>
      </c>
      <c r="S32" s="15">
        <f t="shared" si="1"/>
        <v>4.166666666666667</v>
      </c>
      <c r="T32" s="17">
        <f>AVERAGE(Q28:Q32)</f>
        <v>8.3999999999999991E-2</v>
      </c>
      <c r="U32" s="15">
        <f>AVERAGE(S28:S32)</f>
        <v>5.3787878787878789</v>
      </c>
      <c r="V32">
        <f t="shared" si="2"/>
        <v>0</v>
      </c>
      <c r="W32" s="10">
        <f>SUM(V28:V32)</f>
        <v>3</v>
      </c>
    </row>
    <row r="33" spans="1:23" x14ac:dyDescent="0.25">
      <c r="A33" t="s">
        <v>125</v>
      </c>
      <c r="B33">
        <v>32</v>
      </c>
      <c r="C33" s="11">
        <v>0.41199994087219199</v>
      </c>
      <c r="D33" s="11">
        <v>0</v>
      </c>
      <c r="G33" t="s">
        <v>125</v>
      </c>
      <c r="H33">
        <v>32</v>
      </c>
      <c r="I33" s="11">
        <v>0.42</v>
      </c>
      <c r="J33">
        <v>44</v>
      </c>
      <c r="K33">
        <v>32</v>
      </c>
      <c r="L33" s="11">
        <f t="shared" si="0"/>
        <v>0</v>
      </c>
      <c r="O33" t="s">
        <v>125</v>
      </c>
      <c r="P33">
        <v>27</v>
      </c>
      <c r="Q33" s="11">
        <v>0.14000000000000001</v>
      </c>
      <c r="R33">
        <v>44</v>
      </c>
      <c r="S33" s="16">
        <f t="shared" si="1"/>
        <v>15.625</v>
      </c>
      <c r="V33">
        <f t="shared" si="2"/>
        <v>0</v>
      </c>
    </row>
    <row r="34" spans="1:23" x14ac:dyDescent="0.25">
      <c r="A34" t="s">
        <v>126</v>
      </c>
      <c r="B34">
        <v>30</v>
      </c>
      <c r="C34" s="11">
        <v>0.53299999237060502</v>
      </c>
      <c r="D34" s="11">
        <v>0</v>
      </c>
      <c r="G34" t="s">
        <v>126</v>
      </c>
      <c r="H34">
        <v>30</v>
      </c>
      <c r="I34" s="11">
        <v>0.48000000000000004</v>
      </c>
      <c r="J34">
        <v>44</v>
      </c>
      <c r="K34">
        <v>30</v>
      </c>
      <c r="L34" s="11">
        <f t="shared" si="0"/>
        <v>0</v>
      </c>
      <c r="O34" t="s">
        <v>126</v>
      </c>
      <c r="P34">
        <v>26</v>
      </c>
      <c r="Q34" s="11">
        <v>6.9999999999999979E-2</v>
      </c>
      <c r="R34">
        <v>44</v>
      </c>
      <c r="S34" s="16">
        <f t="shared" si="1"/>
        <v>13.333333333333334</v>
      </c>
      <c r="V34">
        <f t="shared" si="2"/>
        <v>0</v>
      </c>
    </row>
    <row r="35" spans="1:23" x14ac:dyDescent="0.25">
      <c r="A35" t="s">
        <v>127</v>
      </c>
      <c r="B35">
        <v>57</v>
      </c>
      <c r="C35" s="11">
        <v>1.48599982261658</v>
      </c>
      <c r="D35" s="11">
        <v>0</v>
      </c>
      <c r="G35" t="s">
        <v>127</v>
      </c>
      <c r="H35">
        <v>57</v>
      </c>
      <c r="I35" s="11">
        <v>1.31</v>
      </c>
      <c r="J35">
        <v>55</v>
      </c>
      <c r="K35">
        <v>57</v>
      </c>
      <c r="L35" s="11">
        <f t="shared" ref="L35:L62" si="3">IF(H35=B35,0,1)</f>
        <v>0</v>
      </c>
      <c r="O35" t="s">
        <v>127</v>
      </c>
      <c r="P35">
        <v>49</v>
      </c>
      <c r="Q35" s="11">
        <v>0.12000000000000002</v>
      </c>
      <c r="R35">
        <v>55</v>
      </c>
      <c r="S35" s="16">
        <f t="shared" ref="S35:S62" si="4">100*(B35-P35)/B35</f>
        <v>14.035087719298245</v>
      </c>
      <c r="V35">
        <f t="shared" si="2"/>
        <v>0</v>
      </c>
    </row>
    <row r="36" spans="1:23" x14ac:dyDescent="0.25">
      <c r="A36" t="s">
        <v>128</v>
      </c>
      <c r="B36">
        <v>52</v>
      </c>
      <c r="C36" s="11">
        <v>0.14100003242492701</v>
      </c>
      <c r="D36" s="11">
        <v>0</v>
      </c>
      <c r="G36" t="s">
        <v>128</v>
      </c>
      <c r="H36">
        <v>52</v>
      </c>
      <c r="I36" s="11">
        <v>0.10999999999999988</v>
      </c>
      <c r="J36">
        <v>61</v>
      </c>
      <c r="K36">
        <v>52</v>
      </c>
      <c r="L36" s="11">
        <f t="shared" si="3"/>
        <v>0</v>
      </c>
      <c r="O36" t="s">
        <v>128</v>
      </c>
      <c r="P36">
        <v>47</v>
      </c>
      <c r="Q36" s="11">
        <v>7.0000000000000007E-2</v>
      </c>
      <c r="R36">
        <v>61</v>
      </c>
      <c r="S36" s="16">
        <f t="shared" si="4"/>
        <v>9.615384615384615</v>
      </c>
      <c r="V36">
        <f t="shared" si="2"/>
        <v>0</v>
      </c>
    </row>
    <row r="37" spans="1:23" s="10" customFormat="1" x14ac:dyDescent="0.25">
      <c r="A37" s="10" t="s">
        <v>129</v>
      </c>
      <c r="B37" s="10">
        <v>51</v>
      </c>
      <c r="C37" s="17">
        <v>0.62700009346008301</v>
      </c>
      <c r="D37" s="17">
        <v>0</v>
      </c>
      <c r="E37" s="17">
        <f>AVERAGE(C33:C37)</f>
        <v>0.63979997634887742</v>
      </c>
      <c r="G37" s="10" t="s">
        <v>129</v>
      </c>
      <c r="H37" s="10">
        <v>51</v>
      </c>
      <c r="I37" s="17">
        <v>0.29000000000000004</v>
      </c>
      <c r="J37" s="10">
        <v>55</v>
      </c>
      <c r="K37" s="10">
        <v>51</v>
      </c>
      <c r="L37" s="17">
        <f t="shared" si="3"/>
        <v>0</v>
      </c>
      <c r="M37" s="17">
        <f>AVERAGE(I33:I37)</f>
        <v>0.52200000000000002</v>
      </c>
      <c r="O37" s="10" t="s">
        <v>129</v>
      </c>
      <c r="P37" s="10">
        <v>48</v>
      </c>
      <c r="Q37" s="17">
        <v>0.12</v>
      </c>
      <c r="R37" s="10">
        <v>55</v>
      </c>
      <c r="S37" s="15">
        <f t="shared" si="4"/>
        <v>5.882352941176471</v>
      </c>
      <c r="T37" s="17">
        <f>AVERAGE(Q33:Q37)</f>
        <v>0.10400000000000001</v>
      </c>
      <c r="U37" s="15">
        <f>AVERAGE(S33:S37)</f>
        <v>11.698231721838534</v>
      </c>
      <c r="V37">
        <f t="shared" si="2"/>
        <v>0</v>
      </c>
      <c r="W37" s="10">
        <f>SUM(V33:V37)</f>
        <v>0</v>
      </c>
    </row>
    <row r="38" spans="1:23" x14ac:dyDescent="0.25">
      <c r="A38" t="s">
        <v>130</v>
      </c>
      <c r="B38">
        <v>45</v>
      </c>
      <c r="C38" s="11">
        <v>0.31299996376037598</v>
      </c>
      <c r="D38" s="11">
        <v>0</v>
      </c>
      <c r="G38" t="s">
        <v>130</v>
      </c>
      <c r="H38">
        <v>45</v>
      </c>
      <c r="I38" s="11">
        <v>0.48</v>
      </c>
      <c r="J38">
        <v>50</v>
      </c>
      <c r="K38">
        <v>45</v>
      </c>
      <c r="L38" s="11">
        <f t="shared" si="3"/>
        <v>0</v>
      </c>
      <c r="O38" t="s">
        <v>130</v>
      </c>
      <c r="P38">
        <v>30</v>
      </c>
      <c r="Q38" s="11">
        <v>6.9999999999999951E-2</v>
      </c>
      <c r="R38">
        <v>50</v>
      </c>
      <c r="S38" s="16">
        <f t="shared" si="4"/>
        <v>33.333333333333336</v>
      </c>
      <c r="V38">
        <f t="shared" si="2"/>
        <v>0</v>
      </c>
    </row>
    <row r="39" spans="1:23" x14ac:dyDescent="0.25">
      <c r="A39" t="s">
        <v>131</v>
      </c>
      <c r="B39">
        <v>44</v>
      </c>
      <c r="C39" s="11">
        <v>0.17300009727478</v>
      </c>
      <c r="D39" s="11">
        <v>0</v>
      </c>
      <c r="G39" t="s">
        <v>131</v>
      </c>
      <c r="H39">
        <v>44</v>
      </c>
      <c r="I39" s="11">
        <v>0.15000000000000036</v>
      </c>
      <c r="J39">
        <v>54</v>
      </c>
      <c r="K39">
        <v>44</v>
      </c>
      <c r="L39" s="11">
        <f t="shared" si="3"/>
        <v>0</v>
      </c>
      <c r="O39" t="s">
        <v>131</v>
      </c>
      <c r="P39">
        <v>43</v>
      </c>
      <c r="Q39" s="11">
        <v>7.0000000000000062E-2</v>
      </c>
      <c r="R39">
        <v>54</v>
      </c>
      <c r="S39" s="16">
        <f t="shared" si="4"/>
        <v>2.2727272727272729</v>
      </c>
      <c r="V39">
        <f t="shared" si="2"/>
        <v>0</v>
      </c>
    </row>
    <row r="40" spans="1:23" x14ac:dyDescent="0.25">
      <c r="A40" t="s">
        <v>132</v>
      </c>
      <c r="B40">
        <v>55</v>
      </c>
      <c r="C40" s="11">
        <v>0.111000061035156</v>
      </c>
      <c r="D40" s="11">
        <v>0</v>
      </c>
      <c r="G40" t="s">
        <v>132</v>
      </c>
      <c r="H40">
        <v>55</v>
      </c>
      <c r="I40" s="11">
        <v>0.20999999999999996</v>
      </c>
      <c r="J40">
        <v>51</v>
      </c>
      <c r="K40">
        <v>55</v>
      </c>
      <c r="L40" s="11">
        <f t="shared" si="3"/>
        <v>0</v>
      </c>
      <c r="O40" t="s">
        <v>132</v>
      </c>
      <c r="P40">
        <v>40</v>
      </c>
      <c r="Q40" s="11">
        <v>9.9999999999999978E-2</v>
      </c>
      <c r="R40">
        <v>51</v>
      </c>
      <c r="S40" s="16">
        <f t="shared" si="4"/>
        <v>27.272727272727273</v>
      </c>
      <c r="V40">
        <f t="shared" si="2"/>
        <v>0</v>
      </c>
    </row>
    <row r="41" spans="1:23" x14ac:dyDescent="0.25">
      <c r="A41" t="s">
        <v>133</v>
      </c>
      <c r="B41">
        <v>41</v>
      </c>
      <c r="C41" s="11">
        <v>4.8000097274780301E-2</v>
      </c>
      <c r="D41" s="11">
        <v>0</v>
      </c>
      <c r="G41" t="s">
        <v>133</v>
      </c>
      <c r="H41">
        <v>41</v>
      </c>
      <c r="I41" s="11">
        <v>5.9999999999999609E-2</v>
      </c>
      <c r="J41">
        <v>41</v>
      </c>
      <c r="K41">
        <v>41</v>
      </c>
      <c r="L41" s="11">
        <f t="shared" si="3"/>
        <v>0</v>
      </c>
      <c r="O41" t="s">
        <v>133</v>
      </c>
      <c r="P41">
        <v>36</v>
      </c>
      <c r="Q41" s="11">
        <v>4.0000000000000036E-2</v>
      </c>
      <c r="R41">
        <v>41</v>
      </c>
      <c r="S41" s="16">
        <f t="shared" si="4"/>
        <v>12.195121951219512</v>
      </c>
      <c r="V41">
        <f t="shared" si="2"/>
        <v>0</v>
      </c>
    </row>
    <row r="42" spans="1:23" s="10" customFormat="1" x14ac:dyDescent="0.25">
      <c r="A42" s="10" t="s">
        <v>134</v>
      </c>
      <c r="B42" s="10">
        <v>43</v>
      </c>
      <c r="C42" s="17">
        <v>2.7580001354217498</v>
      </c>
      <c r="D42" s="17">
        <v>0</v>
      </c>
      <c r="E42" s="17">
        <f>AVERAGE(C38:C42)</f>
        <v>0.68060007095336839</v>
      </c>
      <c r="G42" s="10" t="s">
        <v>134</v>
      </c>
      <c r="H42" s="10">
        <v>43</v>
      </c>
      <c r="I42" s="17">
        <v>2.5499999999999998</v>
      </c>
      <c r="J42" s="10">
        <v>59</v>
      </c>
      <c r="K42" s="10">
        <v>43</v>
      </c>
      <c r="L42" s="17">
        <f t="shared" si="3"/>
        <v>0</v>
      </c>
      <c r="M42" s="17">
        <f>AVERAGE(I38:I42)</f>
        <v>0.69</v>
      </c>
      <c r="O42" s="10" t="s">
        <v>134</v>
      </c>
      <c r="P42" s="10">
        <v>41</v>
      </c>
      <c r="Q42" s="17">
        <v>0.6399999999999999</v>
      </c>
      <c r="R42" s="10">
        <v>59</v>
      </c>
      <c r="S42" s="15">
        <f t="shared" si="4"/>
        <v>4.6511627906976747</v>
      </c>
      <c r="T42" s="17">
        <f>AVERAGE(Q38:Q42)</f>
        <v>0.184</v>
      </c>
      <c r="U42" s="15">
        <f>AVERAGE(S38:S42)</f>
        <v>15.945014524141012</v>
      </c>
      <c r="V42">
        <f t="shared" si="2"/>
        <v>0</v>
      </c>
      <c r="W42" s="10">
        <f>SUM(V38:V42)</f>
        <v>0</v>
      </c>
    </row>
    <row r="43" spans="1:23" x14ac:dyDescent="0.25">
      <c r="A43" t="s">
        <v>135</v>
      </c>
      <c r="B43">
        <v>49</v>
      </c>
      <c r="C43" s="11">
        <v>0.26199984550476102</v>
      </c>
      <c r="D43" s="11">
        <v>0</v>
      </c>
      <c r="G43" t="s">
        <v>135</v>
      </c>
      <c r="H43">
        <v>49</v>
      </c>
      <c r="I43" s="11">
        <v>0.19000000000000039</v>
      </c>
      <c r="J43">
        <v>64</v>
      </c>
      <c r="K43">
        <v>49</v>
      </c>
      <c r="L43" s="11">
        <f t="shared" si="3"/>
        <v>0</v>
      </c>
      <c r="O43" t="s">
        <v>135</v>
      </c>
      <c r="P43">
        <v>45</v>
      </c>
      <c r="Q43" s="11">
        <v>9.000000000000008E-2</v>
      </c>
      <c r="R43">
        <v>64</v>
      </c>
      <c r="S43" s="16">
        <f t="shared" si="4"/>
        <v>8.1632653061224492</v>
      </c>
      <c r="V43">
        <f t="shared" si="2"/>
        <v>0</v>
      </c>
    </row>
    <row r="44" spans="1:23" x14ac:dyDescent="0.25">
      <c r="A44" t="s">
        <v>136</v>
      </c>
      <c r="B44">
        <v>47</v>
      </c>
      <c r="C44" s="11">
        <v>1.3149998188018801</v>
      </c>
      <c r="D44" s="11">
        <v>0</v>
      </c>
      <c r="G44" t="s">
        <v>136</v>
      </c>
      <c r="H44">
        <v>47</v>
      </c>
      <c r="I44" s="11">
        <v>1.3499999999999996</v>
      </c>
      <c r="J44">
        <v>47</v>
      </c>
      <c r="K44">
        <v>47</v>
      </c>
      <c r="L44" s="11">
        <f t="shared" si="3"/>
        <v>0</v>
      </c>
      <c r="O44" t="s">
        <v>136</v>
      </c>
      <c r="P44">
        <v>42</v>
      </c>
      <c r="Q44" s="11">
        <v>8.0000000000000071E-2</v>
      </c>
      <c r="R44">
        <v>47</v>
      </c>
      <c r="S44" s="16">
        <f t="shared" si="4"/>
        <v>10.638297872340425</v>
      </c>
      <c r="V44">
        <f t="shared" si="2"/>
        <v>0</v>
      </c>
    </row>
    <row r="45" spans="1:23" x14ac:dyDescent="0.25">
      <c r="A45" t="s">
        <v>137</v>
      </c>
      <c r="B45">
        <v>48</v>
      </c>
      <c r="C45" s="11">
        <v>0.203000068664551</v>
      </c>
      <c r="D45" s="11">
        <v>0</v>
      </c>
      <c r="G45" t="s">
        <v>137</v>
      </c>
      <c r="H45">
        <v>48</v>
      </c>
      <c r="I45" s="11">
        <v>0.12000000000000011</v>
      </c>
      <c r="J45">
        <v>60</v>
      </c>
      <c r="K45">
        <v>48</v>
      </c>
      <c r="L45" s="11">
        <f t="shared" si="3"/>
        <v>0</v>
      </c>
      <c r="O45" t="s">
        <v>137</v>
      </c>
      <c r="P45">
        <v>46</v>
      </c>
      <c r="Q45" s="11">
        <v>4.9999999999999822E-2</v>
      </c>
      <c r="R45">
        <v>60</v>
      </c>
      <c r="S45" s="16">
        <f t="shared" si="4"/>
        <v>4.166666666666667</v>
      </c>
      <c r="V45">
        <f t="shared" si="2"/>
        <v>0</v>
      </c>
    </row>
    <row r="46" spans="1:23" x14ac:dyDescent="0.25">
      <c r="A46" t="s">
        <v>138</v>
      </c>
      <c r="B46">
        <v>50</v>
      </c>
      <c r="C46" s="11">
        <v>0.17299985885620101</v>
      </c>
      <c r="D46" s="11">
        <v>0</v>
      </c>
      <c r="G46" t="s">
        <v>138</v>
      </c>
      <c r="H46">
        <v>50</v>
      </c>
      <c r="I46" s="11">
        <v>0.1800000000000006</v>
      </c>
      <c r="J46">
        <v>55</v>
      </c>
      <c r="K46">
        <v>50</v>
      </c>
      <c r="L46" s="11">
        <f t="shared" si="3"/>
        <v>0</v>
      </c>
      <c r="O46" t="s">
        <v>138</v>
      </c>
      <c r="P46">
        <v>40</v>
      </c>
      <c r="Q46" s="11">
        <v>6.0000000000000053E-2</v>
      </c>
      <c r="R46">
        <v>55</v>
      </c>
      <c r="S46" s="16">
        <f t="shared" si="4"/>
        <v>20</v>
      </c>
      <c r="V46">
        <f t="shared" si="2"/>
        <v>0</v>
      </c>
    </row>
    <row r="47" spans="1:23" s="10" customFormat="1" x14ac:dyDescent="0.25">
      <c r="A47" s="10" t="s">
        <v>139</v>
      </c>
      <c r="B47" s="10">
        <v>49</v>
      </c>
      <c r="C47" s="17">
        <v>0.20499992370605499</v>
      </c>
      <c r="D47" s="17">
        <v>0</v>
      </c>
      <c r="E47" s="17">
        <f>AVERAGE(C43:C47)</f>
        <v>0.43159990310668961</v>
      </c>
      <c r="G47" s="10" t="s">
        <v>139</v>
      </c>
      <c r="H47" s="10">
        <v>49</v>
      </c>
      <c r="I47" s="17">
        <v>0.34999999999999964</v>
      </c>
      <c r="J47" s="10">
        <v>61</v>
      </c>
      <c r="K47" s="10">
        <v>49</v>
      </c>
      <c r="L47" s="17">
        <f t="shared" si="3"/>
        <v>0</v>
      </c>
      <c r="M47" s="17">
        <f>AVERAGE(I43:I47)</f>
        <v>0.43800000000000006</v>
      </c>
      <c r="O47" s="10" t="s">
        <v>139</v>
      </c>
      <c r="P47" s="10">
        <v>42</v>
      </c>
      <c r="Q47" s="17">
        <v>0.24</v>
      </c>
      <c r="R47" s="10">
        <v>61</v>
      </c>
      <c r="S47" s="15">
        <f t="shared" si="4"/>
        <v>14.285714285714286</v>
      </c>
      <c r="T47" s="17">
        <f>AVERAGE(Q43:Q47)</f>
        <v>0.10400000000000001</v>
      </c>
      <c r="U47" s="15">
        <f>AVERAGE(S43:S47)</f>
        <v>11.450788826168765</v>
      </c>
      <c r="V47">
        <f t="shared" si="2"/>
        <v>0</v>
      </c>
      <c r="W47" s="10">
        <f>SUM(V43:V47)</f>
        <v>0</v>
      </c>
    </row>
    <row r="48" spans="1:23" x14ac:dyDescent="0.25">
      <c r="A48" t="s">
        <v>140</v>
      </c>
      <c r="B48">
        <v>58</v>
      </c>
      <c r="C48" s="11">
        <v>0.57899999618530296</v>
      </c>
      <c r="D48" s="11">
        <v>0</v>
      </c>
      <c r="G48" t="s">
        <v>140</v>
      </c>
      <c r="H48">
        <v>58</v>
      </c>
      <c r="I48" s="11">
        <v>0.36999999999999922</v>
      </c>
      <c r="J48">
        <v>58</v>
      </c>
      <c r="K48">
        <v>58</v>
      </c>
      <c r="L48" s="11">
        <f t="shared" si="3"/>
        <v>0</v>
      </c>
      <c r="O48" t="s">
        <v>140</v>
      </c>
      <c r="P48">
        <v>50</v>
      </c>
      <c r="Q48" s="11">
        <v>0.12000000000000011</v>
      </c>
      <c r="R48">
        <v>58</v>
      </c>
      <c r="S48" s="16">
        <f t="shared" si="4"/>
        <v>13.793103448275861</v>
      </c>
      <c r="V48">
        <f t="shared" si="2"/>
        <v>0</v>
      </c>
    </row>
    <row r="49" spans="1:23" x14ac:dyDescent="0.25">
      <c r="A49" t="s">
        <v>141</v>
      </c>
      <c r="B49">
        <v>52</v>
      </c>
      <c r="C49" s="11">
        <v>1.5879998207092301</v>
      </c>
      <c r="D49" s="11">
        <v>0</v>
      </c>
      <c r="G49" t="s">
        <v>141</v>
      </c>
      <c r="H49">
        <v>52</v>
      </c>
      <c r="I49" s="11">
        <v>1.3800000000000008</v>
      </c>
      <c r="J49">
        <v>46</v>
      </c>
      <c r="K49">
        <v>52</v>
      </c>
      <c r="L49" s="11">
        <f t="shared" si="3"/>
        <v>0</v>
      </c>
      <c r="O49" t="s">
        <v>141</v>
      </c>
      <c r="P49">
        <v>50</v>
      </c>
      <c r="Q49" s="11">
        <v>6.999999999999984E-2</v>
      </c>
      <c r="R49">
        <v>46</v>
      </c>
      <c r="S49" s="16">
        <f t="shared" si="4"/>
        <v>3.8461538461538463</v>
      </c>
      <c r="V49">
        <f t="shared" si="2"/>
        <v>0</v>
      </c>
    </row>
    <row r="50" spans="1:23" x14ac:dyDescent="0.25">
      <c r="A50" t="s">
        <v>142</v>
      </c>
      <c r="B50">
        <v>63</v>
      </c>
      <c r="C50" s="11">
        <v>2.93800020217896</v>
      </c>
      <c r="D50" s="11">
        <v>0</v>
      </c>
      <c r="G50" t="s">
        <v>142</v>
      </c>
      <c r="H50">
        <v>63</v>
      </c>
      <c r="I50" s="11">
        <v>1.1300000000000008</v>
      </c>
      <c r="J50">
        <v>63</v>
      </c>
      <c r="K50">
        <v>63</v>
      </c>
      <c r="L50" s="11">
        <f t="shared" si="3"/>
        <v>0</v>
      </c>
      <c r="O50" t="s">
        <v>142</v>
      </c>
      <c r="P50">
        <v>50</v>
      </c>
      <c r="Q50" s="11">
        <v>0.10999999999999988</v>
      </c>
      <c r="R50">
        <v>63</v>
      </c>
      <c r="S50" s="16">
        <f t="shared" si="4"/>
        <v>20.634920634920636</v>
      </c>
      <c r="V50">
        <f t="shared" si="2"/>
        <v>0</v>
      </c>
    </row>
    <row r="51" spans="1:23" x14ac:dyDescent="0.25">
      <c r="A51" t="s">
        <v>143</v>
      </c>
      <c r="B51">
        <v>67</v>
      </c>
      <c r="C51" s="11">
        <v>0.546999931335449</v>
      </c>
      <c r="D51" s="11">
        <v>0</v>
      </c>
      <c r="G51" t="s">
        <v>143</v>
      </c>
      <c r="H51">
        <v>67</v>
      </c>
      <c r="I51" s="11">
        <v>0.39999999999999858</v>
      </c>
      <c r="J51">
        <v>58</v>
      </c>
      <c r="K51">
        <v>67</v>
      </c>
      <c r="L51" s="11">
        <f t="shared" si="3"/>
        <v>0</v>
      </c>
      <c r="O51" t="s">
        <v>143</v>
      </c>
      <c r="P51">
        <v>61</v>
      </c>
      <c r="Q51" s="11">
        <v>0.11000000000000032</v>
      </c>
      <c r="R51">
        <v>58</v>
      </c>
      <c r="S51" s="16">
        <f t="shared" si="4"/>
        <v>8.9552238805970141</v>
      </c>
      <c r="V51">
        <f t="shared" si="2"/>
        <v>0</v>
      </c>
    </row>
    <row r="52" spans="1:23" s="10" customFormat="1" x14ac:dyDescent="0.25">
      <c r="A52" s="10" t="s">
        <v>144</v>
      </c>
      <c r="B52" s="10">
        <v>36</v>
      </c>
      <c r="C52" s="17">
        <v>27.325000047683702</v>
      </c>
      <c r="D52" s="17">
        <v>0</v>
      </c>
      <c r="E52" s="17">
        <f>AVERAGE(C48:C52)</f>
        <v>6.5953999996185289</v>
      </c>
      <c r="G52" s="10" t="s">
        <v>144</v>
      </c>
      <c r="H52" s="10">
        <v>36</v>
      </c>
      <c r="I52" s="17">
        <v>9.0299999999999994</v>
      </c>
      <c r="J52" s="10">
        <v>42</v>
      </c>
      <c r="K52" s="10">
        <v>36</v>
      </c>
      <c r="L52" s="17">
        <f t="shared" si="3"/>
        <v>0</v>
      </c>
      <c r="M52" s="17">
        <f>AVERAGE(I48:I52)</f>
        <v>2.4619999999999997</v>
      </c>
      <c r="O52" s="10" t="s">
        <v>144</v>
      </c>
      <c r="P52" s="10">
        <v>31</v>
      </c>
      <c r="Q52" s="17">
        <v>8.9999999999999858E-2</v>
      </c>
      <c r="R52" s="10">
        <v>42</v>
      </c>
      <c r="S52" s="15">
        <f t="shared" si="4"/>
        <v>13.888888888888889</v>
      </c>
      <c r="T52" s="17">
        <f>AVERAGE(Q48:Q52)</f>
        <v>0.1</v>
      </c>
      <c r="U52" s="15">
        <f>AVERAGE(S48:S52)</f>
        <v>12.223658139767249</v>
      </c>
      <c r="V52">
        <f t="shared" si="2"/>
        <v>0</v>
      </c>
      <c r="W52" s="10">
        <f>SUM(V48:V52)</f>
        <v>0</v>
      </c>
    </row>
    <row r="53" spans="1:23" x14ac:dyDescent="0.25">
      <c r="A53" t="s">
        <v>145</v>
      </c>
      <c r="B53">
        <v>70</v>
      </c>
      <c r="C53" s="11">
        <v>397.74800014495798</v>
      </c>
      <c r="D53" s="11">
        <v>0</v>
      </c>
      <c r="G53" t="s">
        <v>145</v>
      </c>
      <c r="H53">
        <v>70</v>
      </c>
      <c r="I53" s="11">
        <v>288.67</v>
      </c>
      <c r="J53">
        <v>60</v>
      </c>
      <c r="K53">
        <v>70</v>
      </c>
      <c r="L53" s="11">
        <f t="shared" si="3"/>
        <v>0</v>
      </c>
      <c r="O53" t="s">
        <v>145</v>
      </c>
      <c r="P53">
        <v>67</v>
      </c>
      <c r="Q53" s="11">
        <v>0.27</v>
      </c>
      <c r="R53">
        <v>60</v>
      </c>
      <c r="S53" s="16">
        <f t="shared" si="4"/>
        <v>4.2857142857142856</v>
      </c>
      <c r="V53">
        <f t="shared" si="2"/>
        <v>0</v>
      </c>
    </row>
    <row r="54" spans="1:23" x14ac:dyDescent="0.25">
      <c r="A54" t="s">
        <v>146</v>
      </c>
      <c r="B54">
        <v>64</v>
      </c>
      <c r="C54" s="11">
        <v>15.807999849319501</v>
      </c>
      <c r="D54" s="11">
        <v>0</v>
      </c>
      <c r="G54" t="s">
        <v>146</v>
      </c>
      <c r="H54">
        <v>64</v>
      </c>
      <c r="I54" s="11">
        <v>15.06</v>
      </c>
      <c r="J54">
        <v>54</v>
      </c>
      <c r="K54">
        <v>64</v>
      </c>
      <c r="L54" s="11">
        <f t="shared" si="3"/>
        <v>0</v>
      </c>
      <c r="O54" t="s">
        <v>146</v>
      </c>
      <c r="P54">
        <v>61</v>
      </c>
      <c r="Q54" s="11">
        <v>0.18000000000000016</v>
      </c>
      <c r="R54">
        <v>54</v>
      </c>
      <c r="S54" s="16">
        <f t="shared" si="4"/>
        <v>4.6875</v>
      </c>
      <c r="V54">
        <f t="shared" si="2"/>
        <v>0</v>
      </c>
    </row>
    <row r="55" spans="1:23" x14ac:dyDescent="0.25">
      <c r="A55" t="s">
        <v>147</v>
      </c>
      <c r="B55">
        <v>44</v>
      </c>
      <c r="C55" s="11">
        <v>1.0640001296997099</v>
      </c>
      <c r="D55" s="11">
        <v>0</v>
      </c>
      <c r="G55" t="s">
        <v>147</v>
      </c>
      <c r="H55">
        <v>44</v>
      </c>
      <c r="I55" s="11">
        <v>2.0099999999999909</v>
      </c>
      <c r="J55">
        <v>46</v>
      </c>
      <c r="K55">
        <v>44</v>
      </c>
      <c r="L55" s="11">
        <f t="shared" si="3"/>
        <v>0</v>
      </c>
      <c r="O55" t="s">
        <v>147</v>
      </c>
      <c r="P55">
        <v>36</v>
      </c>
      <c r="Q55" s="11">
        <v>0.1599999999999997</v>
      </c>
      <c r="R55">
        <v>46</v>
      </c>
      <c r="S55" s="16">
        <f t="shared" si="4"/>
        <v>18.181818181818183</v>
      </c>
      <c r="V55">
        <f t="shared" si="2"/>
        <v>0</v>
      </c>
    </row>
    <row r="56" spans="1:23" x14ac:dyDescent="0.25">
      <c r="A56" t="s">
        <v>148</v>
      </c>
      <c r="B56">
        <v>74</v>
      </c>
      <c r="C56" s="11">
        <v>29.979000091552699</v>
      </c>
      <c r="D56" s="11">
        <v>0</v>
      </c>
      <c r="G56" t="s">
        <v>148</v>
      </c>
      <c r="H56">
        <v>74</v>
      </c>
      <c r="I56" s="11">
        <v>37.75</v>
      </c>
      <c r="J56">
        <v>67</v>
      </c>
      <c r="K56">
        <v>74</v>
      </c>
      <c r="L56" s="11">
        <f t="shared" si="3"/>
        <v>0</v>
      </c>
      <c r="O56" t="s">
        <v>148</v>
      </c>
      <c r="P56">
        <v>65</v>
      </c>
      <c r="Q56" s="11">
        <v>6.0499999999999989</v>
      </c>
      <c r="R56">
        <v>67</v>
      </c>
      <c r="S56" s="16">
        <f t="shared" si="4"/>
        <v>12.162162162162161</v>
      </c>
      <c r="V56">
        <f t="shared" si="2"/>
        <v>0</v>
      </c>
    </row>
    <row r="57" spans="1:23" s="10" customFormat="1" x14ac:dyDescent="0.25">
      <c r="A57" s="10" t="s">
        <v>149</v>
      </c>
      <c r="B57" s="10">
        <v>57</v>
      </c>
      <c r="C57" s="17">
        <v>7</v>
      </c>
      <c r="D57" s="17">
        <v>0</v>
      </c>
      <c r="E57" s="17">
        <f>AVERAGE(C53:C57)</f>
        <v>90.319800043105971</v>
      </c>
      <c r="G57" s="10" t="s">
        <v>149</v>
      </c>
      <c r="H57" s="10">
        <v>57</v>
      </c>
      <c r="I57" s="17">
        <v>2.3500000000001364</v>
      </c>
      <c r="J57" s="10">
        <v>52</v>
      </c>
      <c r="K57" s="10">
        <v>57</v>
      </c>
      <c r="L57" s="17">
        <f t="shared" si="3"/>
        <v>0</v>
      </c>
      <c r="M57" s="17">
        <f>AVERAGE(I53:I57)</f>
        <v>69.168000000000035</v>
      </c>
      <c r="O57" s="10" t="s">
        <v>149</v>
      </c>
      <c r="P57" s="10">
        <v>54</v>
      </c>
      <c r="Q57" s="17">
        <v>0.14000000000000057</v>
      </c>
      <c r="R57" s="10">
        <v>52</v>
      </c>
      <c r="S57" s="15">
        <f t="shared" si="4"/>
        <v>5.2631578947368425</v>
      </c>
      <c r="T57" s="17">
        <f>AVERAGE(Q53:Q57)</f>
        <v>1.3599999999999999</v>
      </c>
      <c r="U57" s="15">
        <f>AVERAGE(S53:S57)</f>
        <v>8.916070504886294</v>
      </c>
      <c r="V57">
        <f t="shared" si="2"/>
        <v>0</v>
      </c>
      <c r="W57" s="10">
        <f>SUM(V53:V57)</f>
        <v>0</v>
      </c>
    </row>
    <row r="58" spans="1:23" x14ac:dyDescent="0.25">
      <c r="A58" t="s">
        <v>150</v>
      </c>
      <c r="B58">
        <v>55</v>
      </c>
      <c r="C58" s="11">
        <v>10.9030001163483</v>
      </c>
      <c r="D58" s="11">
        <v>0</v>
      </c>
      <c r="G58" t="s">
        <v>150</v>
      </c>
      <c r="H58">
        <v>55</v>
      </c>
      <c r="I58" s="11">
        <v>9.8699999999998909</v>
      </c>
      <c r="J58">
        <v>44</v>
      </c>
      <c r="K58">
        <v>55</v>
      </c>
      <c r="L58" s="11">
        <f t="shared" si="3"/>
        <v>0</v>
      </c>
      <c r="O58" t="s">
        <v>150</v>
      </c>
      <c r="P58">
        <v>50</v>
      </c>
      <c r="Q58" s="11">
        <v>9.9999999999999645E-2</v>
      </c>
      <c r="R58">
        <v>44</v>
      </c>
      <c r="S58" s="16">
        <f t="shared" si="4"/>
        <v>9.0909090909090917</v>
      </c>
      <c r="V58">
        <f t="shared" si="2"/>
        <v>0</v>
      </c>
    </row>
    <row r="59" spans="1:23" x14ac:dyDescent="0.25">
      <c r="A59" t="s">
        <v>151</v>
      </c>
      <c r="B59">
        <v>66</v>
      </c>
      <c r="C59" s="11">
        <v>212.03099989891101</v>
      </c>
      <c r="D59" s="11">
        <v>0</v>
      </c>
      <c r="G59" t="s">
        <v>151</v>
      </c>
      <c r="H59">
        <v>66</v>
      </c>
      <c r="I59" s="11">
        <v>19.25</v>
      </c>
      <c r="J59">
        <v>60</v>
      </c>
      <c r="K59">
        <v>66</v>
      </c>
      <c r="L59" s="11">
        <f t="shared" si="3"/>
        <v>0</v>
      </c>
      <c r="O59" t="s">
        <v>151</v>
      </c>
      <c r="P59">
        <v>62</v>
      </c>
      <c r="Q59" s="11">
        <v>1.4500000000000011</v>
      </c>
      <c r="R59">
        <v>60</v>
      </c>
      <c r="S59" s="16">
        <f t="shared" si="4"/>
        <v>6.0606060606060606</v>
      </c>
      <c r="V59">
        <f t="shared" si="2"/>
        <v>0</v>
      </c>
    </row>
    <row r="60" spans="1:23" x14ac:dyDescent="0.25">
      <c r="A60" t="s">
        <v>152</v>
      </c>
      <c r="B60">
        <v>53</v>
      </c>
      <c r="C60" s="11">
        <v>0.45399999618530301</v>
      </c>
      <c r="D60" s="11">
        <v>0</v>
      </c>
      <c r="G60" t="s">
        <v>152</v>
      </c>
      <c r="H60">
        <v>53</v>
      </c>
      <c r="I60" s="11">
        <v>0.20999999999980901</v>
      </c>
      <c r="J60">
        <v>51</v>
      </c>
      <c r="K60">
        <v>53</v>
      </c>
      <c r="L60" s="11">
        <f t="shared" si="3"/>
        <v>0</v>
      </c>
      <c r="O60" t="s">
        <v>152</v>
      </c>
      <c r="P60">
        <v>46</v>
      </c>
      <c r="Q60" s="11">
        <v>9.9999999999999645E-2</v>
      </c>
      <c r="R60">
        <v>51</v>
      </c>
      <c r="S60" s="16">
        <f t="shared" si="4"/>
        <v>13.20754716981132</v>
      </c>
      <c r="V60">
        <f t="shared" si="2"/>
        <v>0</v>
      </c>
    </row>
    <row r="61" spans="1:23" x14ac:dyDescent="0.25">
      <c r="A61" t="s">
        <v>153</v>
      </c>
      <c r="B61">
        <v>36</v>
      </c>
      <c r="C61" s="11">
        <v>6.6320002079010001</v>
      </c>
      <c r="D61" s="11">
        <v>0</v>
      </c>
      <c r="G61" t="s">
        <v>153</v>
      </c>
      <c r="H61">
        <v>36</v>
      </c>
      <c r="I61" s="11">
        <v>1.1400000000001</v>
      </c>
      <c r="J61">
        <v>42</v>
      </c>
      <c r="K61">
        <v>36</v>
      </c>
      <c r="L61" s="11">
        <f t="shared" si="3"/>
        <v>0</v>
      </c>
      <c r="O61" t="s">
        <v>153</v>
      </c>
      <c r="P61">
        <v>31</v>
      </c>
      <c r="Q61" s="11">
        <v>9.9999999999999645E-2</v>
      </c>
      <c r="R61">
        <v>42</v>
      </c>
      <c r="S61" s="16">
        <f t="shared" si="4"/>
        <v>13.888888888888889</v>
      </c>
      <c r="V61">
        <f t="shared" si="2"/>
        <v>0</v>
      </c>
    </row>
    <row r="62" spans="1:23" s="10" customFormat="1" x14ac:dyDescent="0.25">
      <c r="A62" s="10" t="s">
        <v>154</v>
      </c>
      <c r="B62" s="10">
        <v>53</v>
      </c>
      <c r="C62" s="17">
        <v>27.2249999046326</v>
      </c>
      <c r="D62" s="17">
        <v>0</v>
      </c>
      <c r="E62" s="17">
        <f>AVERAGE(C58:C62)</f>
        <v>51.449000024795644</v>
      </c>
      <c r="G62" s="10" t="s">
        <v>154</v>
      </c>
      <c r="H62" s="10">
        <v>53</v>
      </c>
      <c r="I62" s="17">
        <v>2.78</v>
      </c>
      <c r="J62" s="10">
        <v>46</v>
      </c>
      <c r="K62" s="10">
        <v>53</v>
      </c>
      <c r="L62" s="17">
        <f t="shared" si="3"/>
        <v>0</v>
      </c>
      <c r="M62" s="17">
        <f>AVERAGE(I58:I62)</f>
        <v>6.6499999999999604</v>
      </c>
      <c r="O62" s="10" t="s">
        <v>154</v>
      </c>
      <c r="P62" s="10">
        <v>35</v>
      </c>
      <c r="Q62" s="17">
        <v>0.12000000000000099</v>
      </c>
      <c r="R62" s="10">
        <v>46</v>
      </c>
      <c r="S62" s="15">
        <f t="shared" si="4"/>
        <v>33.962264150943398</v>
      </c>
      <c r="T62" s="17">
        <f>AVERAGE(Q58:Q62)</f>
        <v>0.37400000000000022</v>
      </c>
      <c r="U62" s="15">
        <f>AVERAGE(S58:S62)</f>
        <v>15.242043072231752</v>
      </c>
      <c r="V62">
        <f t="shared" si="2"/>
        <v>0</v>
      </c>
      <c r="W62" s="10">
        <f>SUM(V58:V62)</f>
        <v>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9E1D-E7A1-463E-BF63-DD61658B9343}">
  <dimension ref="A1:S30"/>
  <sheetViews>
    <sheetView workbookViewId="0">
      <selection activeCell="D33" sqref="D33:M39"/>
    </sheetView>
  </sheetViews>
  <sheetFormatPr defaultRowHeight="13.8" x14ac:dyDescent="0.25"/>
  <cols>
    <col min="1" max="1" width="41.5546875" customWidth="1"/>
  </cols>
  <sheetData>
    <row r="1" spans="1:19" x14ac:dyDescent="0.25">
      <c r="A1" t="s">
        <v>125</v>
      </c>
      <c r="B1">
        <v>32</v>
      </c>
      <c r="C1">
        <v>0.41199994087219199</v>
      </c>
      <c r="D1">
        <v>0</v>
      </c>
      <c r="E1">
        <v>32</v>
      </c>
      <c r="F1">
        <v>0.93200016021728505</v>
      </c>
      <c r="G1">
        <v>0</v>
      </c>
      <c r="H1">
        <v>32</v>
      </c>
      <c r="I1">
        <v>25.663000106811499</v>
      </c>
      <c r="J1">
        <v>0</v>
      </c>
      <c r="L1">
        <f>MAX(B1,E1,H1)</f>
        <v>32</v>
      </c>
      <c r="N1">
        <f>100*(L1-B1)/L1</f>
        <v>0</v>
      </c>
      <c r="O1">
        <f>100*(L1-E1)/L1</f>
        <v>0</v>
      </c>
      <c r="P1">
        <f>100*(L1-H1)/L1</f>
        <v>0</v>
      </c>
    </row>
    <row r="2" spans="1:19" x14ac:dyDescent="0.25">
      <c r="A2" t="s">
        <v>126</v>
      </c>
      <c r="B2">
        <v>30</v>
      </c>
      <c r="C2">
        <v>0.53299999237060502</v>
      </c>
      <c r="D2">
        <v>0</v>
      </c>
      <c r="E2">
        <v>30</v>
      </c>
      <c r="F2">
        <v>1.31599998474121</v>
      </c>
      <c r="G2">
        <v>0</v>
      </c>
      <c r="H2">
        <v>30</v>
      </c>
      <c r="I2">
        <v>33.620000123977697</v>
      </c>
      <c r="J2">
        <v>0</v>
      </c>
      <c r="L2">
        <f t="shared" ref="L2:L30" si="0">MAX(B2,E2,H2)</f>
        <v>30</v>
      </c>
      <c r="N2">
        <f t="shared" ref="N2:N30" si="1">100*(L2-B2)/L2</f>
        <v>0</v>
      </c>
      <c r="O2">
        <f t="shared" ref="O2:O30" si="2">100*(L2-E2)/L2</f>
        <v>0</v>
      </c>
      <c r="P2">
        <f t="shared" ref="P2:P30" si="3">100*(L2-H2)/L2</f>
        <v>0</v>
      </c>
    </row>
    <row r="3" spans="1:19" x14ac:dyDescent="0.25">
      <c r="A3" t="s">
        <v>127</v>
      </c>
      <c r="B3">
        <v>57</v>
      </c>
      <c r="C3">
        <v>1.48599982261658</v>
      </c>
      <c r="D3">
        <v>0</v>
      </c>
      <c r="E3">
        <v>57</v>
      </c>
      <c r="F3">
        <v>26.878000020980799</v>
      </c>
      <c r="G3">
        <v>0</v>
      </c>
      <c r="H3">
        <v>57</v>
      </c>
      <c r="I3">
        <v>773.45199990272499</v>
      </c>
      <c r="J3">
        <v>0</v>
      </c>
      <c r="L3">
        <f t="shared" si="0"/>
        <v>57</v>
      </c>
      <c r="N3">
        <f t="shared" si="1"/>
        <v>0</v>
      </c>
      <c r="O3">
        <f t="shared" si="2"/>
        <v>0</v>
      </c>
      <c r="P3">
        <f t="shared" si="3"/>
        <v>0</v>
      </c>
    </row>
    <row r="4" spans="1:19" x14ac:dyDescent="0.25">
      <c r="A4" t="s">
        <v>128</v>
      </c>
      <c r="B4">
        <v>52</v>
      </c>
      <c r="C4">
        <v>0.14100003242492701</v>
      </c>
      <c r="D4">
        <v>0</v>
      </c>
      <c r="E4">
        <v>52</v>
      </c>
      <c r="F4">
        <v>0.187999963760376</v>
      </c>
      <c r="G4">
        <v>0</v>
      </c>
      <c r="H4">
        <v>52</v>
      </c>
      <c r="I4">
        <v>6.7679998874664298</v>
      </c>
      <c r="J4">
        <v>0</v>
      </c>
      <c r="L4">
        <f t="shared" si="0"/>
        <v>52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9" x14ac:dyDescent="0.25">
      <c r="A5" t="s">
        <v>129</v>
      </c>
      <c r="B5">
        <v>51</v>
      </c>
      <c r="C5">
        <v>0.62700009346008301</v>
      </c>
      <c r="D5">
        <v>0</v>
      </c>
      <c r="E5">
        <v>51</v>
      </c>
      <c r="F5">
        <v>17.182999849319501</v>
      </c>
      <c r="G5">
        <v>0</v>
      </c>
      <c r="H5">
        <v>51</v>
      </c>
      <c r="I5">
        <v>12.7990000247955</v>
      </c>
      <c r="J5">
        <v>0</v>
      </c>
      <c r="L5">
        <f t="shared" si="0"/>
        <v>51</v>
      </c>
      <c r="N5">
        <f t="shared" si="1"/>
        <v>0</v>
      </c>
      <c r="O5">
        <f t="shared" si="2"/>
        <v>0</v>
      </c>
      <c r="P5">
        <f t="shared" si="3"/>
        <v>0</v>
      </c>
      <c r="Q5">
        <f>AVERAGE(C1:C5)</f>
        <v>0.63979997634887742</v>
      </c>
      <c r="R5">
        <f>AVERAGE(F1:F5)</f>
        <v>9.2993999958038351</v>
      </c>
      <c r="S5">
        <f>AVERAGE(I1:I5)</f>
        <v>170.46040000915522</v>
      </c>
    </row>
    <row r="6" spans="1:19" x14ac:dyDescent="0.25">
      <c r="A6" t="s">
        <v>130</v>
      </c>
      <c r="B6">
        <v>45</v>
      </c>
      <c r="C6">
        <v>0.31299996376037598</v>
      </c>
      <c r="D6">
        <v>0</v>
      </c>
      <c r="E6">
        <v>45</v>
      </c>
      <c r="F6">
        <v>0.37599992752075201</v>
      </c>
      <c r="G6">
        <v>0</v>
      </c>
      <c r="H6">
        <v>45</v>
      </c>
      <c r="I6">
        <v>114.19199991226201</v>
      </c>
      <c r="J6">
        <v>0</v>
      </c>
      <c r="L6">
        <f t="shared" si="0"/>
        <v>45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9" x14ac:dyDescent="0.25">
      <c r="A7" t="s">
        <v>131</v>
      </c>
      <c r="B7">
        <v>44</v>
      </c>
      <c r="C7">
        <v>0.17300009727478</v>
      </c>
      <c r="D7">
        <v>0</v>
      </c>
      <c r="E7">
        <v>44</v>
      </c>
      <c r="F7">
        <v>0.18499994277954099</v>
      </c>
      <c r="G7">
        <v>0</v>
      </c>
      <c r="H7">
        <v>44</v>
      </c>
      <c r="I7">
        <v>14.0540001392365</v>
      </c>
      <c r="J7">
        <v>0</v>
      </c>
      <c r="L7">
        <f t="shared" si="0"/>
        <v>44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9" x14ac:dyDescent="0.25">
      <c r="A8" t="s">
        <v>132</v>
      </c>
      <c r="B8">
        <v>55</v>
      </c>
      <c r="C8">
        <v>0.111000061035156</v>
      </c>
      <c r="D8">
        <v>0</v>
      </c>
      <c r="E8">
        <v>55</v>
      </c>
      <c r="F8">
        <v>0.31799983978271501</v>
      </c>
      <c r="G8">
        <v>0</v>
      </c>
      <c r="H8">
        <v>55</v>
      </c>
      <c r="I8">
        <v>16.642999887466399</v>
      </c>
      <c r="J8">
        <v>0</v>
      </c>
      <c r="L8">
        <f t="shared" si="0"/>
        <v>55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9" x14ac:dyDescent="0.25">
      <c r="A9" t="s">
        <v>133</v>
      </c>
      <c r="B9">
        <v>41</v>
      </c>
      <c r="C9">
        <v>4.8000097274780301E-2</v>
      </c>
      <c r="D9">
        <v>0</v>
      </c>
      <c r="E9">
        <v>41</v>
      </c>
      <c r="F9">
        <v>6.1999797821044901E-2</v>
      </c>
      <c r="G9">
        <v>0</v>
      </c>
      <c r="H9">
        <v>41</v>
      </c>
      <c r="I9">
        <v>0.68900012969970703</v>
      </c>
      <c r="J9">
        <v>0</v>
      </c>
      <c r="L9">
        <f t="shared" si="0"/>
        <v>41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9" x14ac:dyDescent="0.25">
      <c r="A10" t="s">
        <v>134</v>
      </c>
      <c r="B10">
        <v>43</v>
      </c>
      <c r="C10">
        <v>2.7580001354217498</v>
      </c>
      <c r="D10">
        <v>0</v>
      </c>
      <c r="E10">
        <v>43</v>
      </c>
      <c r="F10">
        <v>15.990000009536701</v>
      </c>
      <c r="G10">
        <v>0</v>
      </c>
      <c r="H10">
        <v>43</v>
      </c>
      <c r="I10">
        <v>138.665000200272</v>
      </c>
      <c r="J10">
        <v>0</v>
      </c>
      <c r="L10">
        <f t="shared" si="0"/>
        <v>43</v>
      </c>
      <c r="N10">
        <f t="shared" si="1"/>
        <v>0</v>
      </c>
      <c r="O10">
        <f t="shared" si="2"/>
        <v>0</v>
      </c>
      <c r="P10">
        <f t="shared" si="3"/>
        <v>0</v>
      </c>
      <c r="Q10">
        <f>AVERAGE(C6:C10)</f>
        <v>0.68060007095336839</v>
      </c>
      <c r="R10">
        <f t="shared" ref="R10:R30" si="4">AVERAGE(F6:F10)</f>
        <v>3.3861999034881505</v>
      </c>
      <c r="S10">
        <f t="shared" ref="S10:S30" si="5">AVERAGE(I6:I10)</f>
        <v>56.848600053787322</v>
      </c>
    </row>
    <row r="11" spans="1:19" x14ac:dyDescent="0.25">
      <c r="A11" t="s">
        <v>135</v>
      </c>
      <c r="B11">
        <v>49</v>
      </c>
      <c r="C11">
        <v>0.26199984550476102</v>
      </c>
      <c r="D11">
        <v>0</v>
      </c>
      <c r="E11">
        <v>49</v>
      </c>
      <c r="F11">
        <v>0.53200006484985396</v>
      </c>
      <c r="G11">
        <v>0</v>
      </c>
      <c r="H11">
        <v>49</v>
      </c>
      <c r="I11">
        <v>8.7839999198913592</v>
      </c>
      <c r="J11">
        <v>0</v>
      </c>
      <c r="L11">
        <f t="shared" si="0"/>
        <v>49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9" x14ac:dyDescent="0.25">
      <c r="A12" t="s">
        <v>136</v>
      </c>
      <c r="B12">
        <v>47</v>
      </c>
      <c r="C12">
        <v>1.3149998188018801</v>
      </c>
      <c r="D12">
        <v>0</v>
      </c>
      <c r="E12">
        <v>47</v>
      </c>
      <c r="F12">
        <v>5.4530000686645499</v>
      </c>
      <c r="G12">
        <v>0</v>
      </c>
      <c r="H12">
        <v>47</v>
      </c>
      <c r="I12">
        <v>268.17400002479599</v>
      </c>
      <c r="J12">
        <v>0</v>
      </c>
      <c r="L12">
        <f t="shared" si="0"/>
        <v>47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9" x14ac:dyDescent="0.25">
      <c r="A13" t="s">
        <v>137</v>
      </c>
      <c r="B13">
        <v>48</v>
      </c>
      <c r="C13">
        <v>0.203000068664551</v>
      </c>
      <c r="D13">
        <v>0</v>
      </c>
      <c r="E13">
        <v>48</v>
      </c>
      <c r="F13">
        <v>0.187000036239624</v>
      </c>
      <c r="G13">
        <v>0</v>
      </c>
      <c r="H13">
        <v>48</v>
      </c>
      <c r="I13">
        <v>18.006999969482401</v>
      </c>
      <c r="J13">
        <v>0</v>
      </c>
      <c r="L13">
        <f t="shared" si="0"/>
        <v>48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9" x14ac:dyDescent="0.25">
      <c r="A14" t="s">
        <v>138</v>
      </c>
      <c r="B14">
        <v>50</v>
      </c>
      <c r="C14">
        <v>0.17299985885620101</v>
      </c>
      <c r="D14">
        <v>0</v>
      </c>
      <c r="E14">
        <v>50</v>
      </c>
      <c r="F14">
        <v>0.296999931335449</v>
      </c>
      <c r="G14">
        <v>0</v>
      </c>
      <c r="H14">
        <v>50</v>
      </c>
      <c r="I14">
        <v>7.5609998703002903</v>
      </c>
      <c r="J14">
        <v>0</v>
      </c>
      <c r="L14">
        <f t="shared" si="0"/>
        <v>50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9" x14ac:dyDescent="0.25">
      <c r="A15" t="s">
        <v>139</v>
      </c>
      <c r="B15">
        <v>49</v>
      </c>
      <c r="C15">
        <v>0.20499992370605499</v>
      </c>
      <c r="D15">
        <v>0</v>
      </c>
      <c r="E15">
        <v>49</v>
      </c>
      <c r="F15">
        <v>0.21900010108947801</v>
      </c>
      <c r="G15">
        <v>0</v>
      </c>
      <c r="H15">
        <v>49</v>
      </c>
      <c r="I15">
        <v>55.372999906539903</v>
      </c>
      <c r="J15">
        <v>0</v>
      </c>
      <c r="L15">
        <f t="shared" si="0"/>
        <v>49</v>
      </c>
      <c r="M15" s="10"/>
      <c r="N15">
        <f t="shared" si="1"/>
        <v>0</v>
      </c>
      <c r="O15">
        <f t="shared" si="2"/>
        <v>0</v>
      </c>
      <c r="P15">
        <f t="shared" si="3"/>
        <v>0</v>
      </c>
      <c r="Q15" s="10">
        <f>AVERAGE(C11:C15)</f>
        <v>0.43159990310668961</v>
      </c>
      <c r="R15">
        <f t="shared" si="4"/>
        <v>1.3376000404357913</v>
      </c>
      <c r="S15">
        <f t="shared" si="5"/>
        <v>71.579799938202001</v>
      </c>
    </row>
    <row r="16" spans="1:19" x14ac:dyDescent="0.25">
      <c r="A16" t="s">
        <v>140</v>
      </c>
      <c r="B16">
        <v>58</v>
      </c>
      <c r="C16">
        <v>0.57899999618530296</v>
      </c>
      <c r="D16">
        <v>0</v>
      </c>
      <c r="E16">
        <v>58</v>
      </c>
      <c r="F16">
        <v>11.6189999580383</v>
      </c>
      <c r="G16">
        <v>0</v>
      </c>
      <c r="H16">
        <v>58</v>
      </c>
      <c r="I16">
        <v>255.082000017166</v>
      </c>
      <c r="J16">
        <v>0</v>
      </c>
      <c r="L16">
        <f t="shared" si="0"/>
        <v>58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9" x14ac:dyDescent="0.25">
      <c r="A17" t="s">
        <v>141</v>
      </c>
      <c r="B17">
        <v>52</v>
      </c>
      <c r="C17">
        <v>1.5879998207092301</v>
      </c>
      <c r="D17">
        <v>0</v>
      </c>
      <c r="E17">
        <v>52</v>
      </c>
      <c r="F17">
        <v>1.5969998836517301</v>
      </c>
      <c r="G17">
        <v>0</v>
      </c>
      <c r="H17">
        <v>52</v>
      </c>
      <c r="I17">
        <v>32.006999969482401</v>
      </c>
      <c r="J17">
        <v>0</v>
      </c>
      <c r="L17">
        <f t="shared" si="0"/>
        <v>52</v>
      </c>
      <c r="N17">
        <f t="shared" si="1"/>
        <v>0</v>
      </c>
      <c r="O17">
        <f t="shared" si="2"/>
        <v>0</v>
      </c>
      <c r="P17">
        <f t="shared" si="3"/>
        <v>0</v>
      </c>
    </row>
    <row r="18" spans="1:19" x14ac:dyDescent="0.25">
      <c r="A18" t="s">
        <v>142</v>
      </c>
      <c r="B18">
        <v>63</v>
      </c>
      <c r="C18">
        <v>2.93800020217896</v>
      </c>
      <c r="D18">
        <v>0</v>
      </c>
      <c r="E18">
        <v>63</v>
      </c>
      <c r="F18">
        <v>1.28200006484985</v>
      </c>
      <c r="G18">
        <v>0</v>
      </c>
      <c r="H18">
        <v>63</v>
      </c>
      <c r="I18">
        <v>427.48899984359701</v>
      </c>
      <c r="J18">
        <v>0</v>
      </c>
      <c r="L18">
        <f t="shared" si="0"/>
        <v>63</v>
      </c>
      <c r="N18">
        <f t="shared" si="1"/>
        <v>0</v>
      </c>
      <c r="O18">
        <f t="shared" si="2"/>
        <v>0</v>
      </c>
      <c r="P18">
        <f t="shared" si="3"/>
        <v>0</v>
      </c>
    </row>
    <row r="19" spans="1:19" x14ac:dyDescent="0.25">
      <c r="A19" t="s">
        <v>143</v>
      </c>
      <c r="B19">
        <v>67</v>
      </c>
      <c r="C19">
        <v>0.546999931335449</v>
      </c>
      <c r="D19">
        <v>0</v>
      </c>
      <c r="E19">
        <v>67</v>
      </c>
      <c r="F19">
        <v>0.43799996376037598</v>
      </c>
      <c r="G19">
        <v>0</v>
      </c>
      <c r="H19">
        <v>67</v>
      </c>
      <c r="I19">
        <v>20.375</v>
      </c>
      <c r="J19">
        <v>0</v>
      </c>
      <c r="L19">
        <f t="shared" si="0"/>
        <v>67</v>
      </c>
      <c r="N19">
        <f t="shared" si="1"/>
        <v>0</v>
      </c>
      <c r="O19">
        <f t="shared" si="2"/>
        <v>0</v>
      </c>
      <c r="P19">
        <f t="shared" si="3"/>
        <v>0</v>
      </c>
    </row>
    <row r="20" spans="1:19" s="10" customFormat="1" x14ac:dyDescent="0.25">
      <c r="A20" s="10" t="s">
        <v>144</v>
      </c>
      <c r="B20" s="10">
        <v>36</v>
      </c>
      <c r="C20" s="10">
        <v>27.325000047683702</v>
      </c>
      <c r="D20" s="10">
        <v>0</v>
      </c>
      <c r="E20" s="10">
        <v>36</v>
      </c>
      <c r="F20" s="10">
        <v>21.743999958038302</v>
      </c>
      <c r="G20" s="10">
        <v>0</v>
      </c>
      <c r="H20" s="10">
        <v>36</v>
      </c>
      <c r="I20" s="10">
        <v>1800.4409999847401</v>
      </c>
      <c r="J20" s="10">
        <v>0.11111111111111099</v>
      </c>
      <c r="L20" s="10">
        <f t="shared" si="0"/>
        <v>36</v>
      </c>
      <c r="N20" s="10">
        <f t="shared" si="1"/>
        <v>0</v>
      </c>
      <c r="O20" s="10">
        <f t="shared" si="2"/>
        <v>0</v>
      </c>
      <c r="P20" s="10">
        <f t="shared" si="3"/>
        <v>0</v>
      </c>
      <c r="Q20" s="10">
        <f>AVERAGE(C16:C20)</f>
        <v>6.5953999996185289</v>
      </c>
      <c r="R20" s="10">
        <f t="shared" si="4"/>
        <v>7.3359999656677122</v>
      </c>
      <c r="S20" s="10">
        <f t="shared" si="5"/>
        <v>507.0787999629971</v>
      </c>
    </row>
    <row r="21" spans="1:19" x14ac:dyDescent="0.25">
      <c r="A21" t="s">
        <v>145</v>
      </c>
      <c r="B21">
        <v>70</v>
      </c>
      <c r="C21">
        <v>397.74800014495798</v>
      </c>
      <c r="D21">
        <v>0</v>
      </c>
      <c r="E21">
        <v>70</v>
      </c>
      <c r="F21">
        <v>200.53399991989099</v>
      </c>
      <c r="G21">
        <v>0</v>
      </c>
      <c r="H21">
        <v>70</v>
      </c>
      <c r="I21">
        <v>1317.0739998817401</v>
      </c>
      <c r="J21">
        <v>0</v>
      </c>
      <c r="L21">
        <f t="shared" si="0"/>
        <v>70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1:19" x14ac:dyDescent="0.25">
      <c r="A22" t="s">
        <v>146</v>
      </c>
      <c r="B22">
        <v>64</v>
      </c>
      <c r="C22">
        <v>15.807999849319501</v>
      </c>
      <c r="D22">
        <v>0</v>
      </c>
      <c r="E22">
        <v>64</v>
      </c>
      <c r="F22">
        <v>339.74799990653997</v>
      </c>
      <c r="G22">
        <v>0</v>
      </c>
      <c r="H22">
        <v>63</v>
      </c>
      <c r="I22">
        <v>1800.3870000839199</v>
      </c>
      <c r="J22">
        <v>0.17460317460317501</v>
      </c>
      <c r="L22">
        <f t="shared" si="0"/>
        <v>64</v>
      </c>
      <c r="N22">
        <f t="shared" si="1"/>
        <v>0</v>
      </c>
      <c r="O22">
        <f t="shared" si="2"/>
        <v>0</v>
      </c>
      <c r="P22">
        <f t="shared" si="3"/>
        <v>1.5625</v>
      </c>
    </row>
    <row r="23" spans="1:19" x14ac:dyDescent="0.25">
      <c r="A23" t="s">
        <v>147</v>
      </c>
      <c r="B23">
        <v>44</v>
      </c>
      <c r="C23">
        <v>1.0640001296997099</v>
      </c>
      <c r="D23">
        <v>0</v>
      </c>
      <c r="E23">
        <v>44</v>
      </c>
      <c r="F23">
        <v>11.8759999275208</v>
      </c>
      <c r="G23">
        <v>0</v>
      </c>
      <c r="H23">
        <v>44</v>
      </c>
      <c r="I23">
        <v>69.032999992370605</v>
      </c>
      <c r="J23">
        <v>0</v>
      </c>
      <c r="L23">
        <f t="shared" si="0"/>
        <v>44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9" x14ac:dyDescent="0.25">
      <c r="A24" t="s">
        <v>148</v>
      </c>
      <c r="B24">
        <v>74</v>
      </c>
      <c r="C24">
        <v>29.979000091552699</v>
      </c>
      <c r="D24">
        <v>0</v>
      </c>
      <c r="E24">
        <v>74</v>
      </c>
      <c r="F24">
        <v>1800.2820000648501</v>
      </c>
      <c r="G24">
        <v>0.108108108108108</v>
      </c>
      <c r="H24">
        <v>56</v>
      </c>
      <c r="I24">
        <v>1802.5699999332401</v>
      </c>
      <c r="J24">
        <v>0.58928571428568</v>
      </c>
      <c r="L24">
        <f t="shared" si="0"/>
        <v>74</v>
      </c>
      <c r="N24">
        <f t="shared" si="1"/>
        <v>0</v>
      </c>
      <c r="O24">
        <f t="shared" si="2"/>
        <v>0</v>
      </c>
      <c r="P24">
        <f t="shared" si="3"/>
        <v>24.324324324324323</v>
      </c>
    </row>
    <row r="25" spans="1:19" s="10" customFormat="1" x14ac:dyDescent="0.25">
      <c r="A25" s="10" t="s">
        <v>149</v>
      </c>
      <c r="B25" s="10">
        <v>57</v>
      </c>
      <c r="C25" s="10">
        <v>7</v>
      </c>
      <c r="D25" s="10">
        <v>0</v>
      </c>
      <c r="E25" s="10">
        <v>57</v>
      </c>
      <c r="F25" s="10">
        <v>9.2079999446868896</v>
      </c>
      <c r="G25" s="10">
        <v>0</v>
      </c>
      <c r="H25" s="10">
        <v>57</v>
      </c>
      <c r="I25" s="10">
        <v>1800.7820000648501</v>
      </c>
      <c r="J25" s="10">
        <v>0.12280701754386</v>
      </c>
      <c r="L25" s="10">
        <f t="shared" si="0"/>
        <v>57</v>
      </c>
      <c r="N25" s="10">
        <f t="shared" si="1"/>
        <v>0</v>
      </c>
      <c r="O25" s="10">
        <f t="shared" si="2"/>
        <v>0</v>
      </c>
      <c r="P25" s="10">
        <f t="shared" si="3"/>
        <v>0</v>
      </c>
      <c r="Q25" s="10">
        <f>AVERAGE(C21:C25)</f>
        <v>90.319800043105971</v>
      </c>
      <c r="R25" s="10">
        <f t="shared" si="4"/>
        <v>472.32959995269778</v>
      </c>
      <c r="S25" s="10">
        <f t="shared" si="5"/>
        <v>1357.9691999912241</v>
      </c>
    </row>
    <row r="26" spans="1:19" x14ac:dyDescent="0.25">
      <c r="A26" t="s">
        <v>150</v>
      </c>
      <c r="B26">
        <v>55</v>
      </c>
      <c r="C26">
        <v>10.9030001163483</v>
      </c>
      <c r="D26">
        <v>0</v>
      </c>
      <c r="E26">
        <v>55</v>
      </c>
      <c r="F26">
        <v>127.36000013351401</v>
      </c>
      <c r="G26">
        <v>0</v>
      </c>
      <c r="H26">
        <v>55</v>
      </c>
      <c r="I26">
        <v>1743.70199990273</v>
      </c>
      <c r="J26">
        <v>0</v>
      </c>
      <c r="L26">
        <f t="shared" si="0"/>
        <v>55</v>
      </c>
      <c r="N26">
        <f t="shared" si="1"/>
        <v>0</v>
      </c>
      <c r="O26">
        <f t="shared" si="2"/>
        <v>0</v>
      </c>
      <c r="P26">
        <f t="shared" si="3"/>
        <v>0</v>
      </c>
    </row>
    <row r="27" spans="1:19" x14ac:dyDescent="0.25">
      <c r="A27" t="s">
        <v>151</v>
      </c>
      <c r="B27">
        <v>66</v>
      </c>
      <c r="C27">
        <v>212.03099989891101</v>
      </c>
      <c r="D27">
        <v>0</v>
      </c>
      <c r="E27">
        <v>66</v>
      </c>
      <c r="F27">
        <v>1343.8910000324199</v>
      </c>
      <c r="G27">
        <v>0</v>
      </c>
      <c r="H27">
        <v>61</v>
      </c>
      <c r="I27">
        <v>1800.5659999847401</v>
      </c>
      <c r="J27">
        <v>0.37704918032786899</v>
      </c>
      <c r="L27">
        <f t="shared" si="0"/>
        <v>66</v>
      </c>
      <c r="N27">
        <f t="shared" si="1"/>
        <v>0</v>
      </c>
      <c r="O27">
        <f t="shared" si="2"/>
        <v>0</v>
      </c>
      <c r="P27">
        <f t="shared" si="3"/>
        <v>7.5757575757575761</v>
      </c>
    </row>
    <row r="28" spans="1:19" x14ac:dyDescent="0.25">
      <c r="A28" t="s">
        <v>152</v>
      </c>
      <c r="B28">
        <v>53</v>
      </c>
      <c r="C28">
        <v>0.45399999618530301</v>
      </c>
      <c r="D28">
        <v>0</v>
      </c>
      <c r="E28">
        <v>53</v>
      </c>
      <c r="F28">
        <v>0.97100019454956099</v>
      </c>
      <c r="G28">
        <v>0</v>
      </c>
      <c r="H28">
        <v>53</v>
      </c>
      <c r="I28">
        <v>7.9909999370574996</v>
      </c>
      <c r="J28">
        <v>0</v>
      </c>
      <c r="L28">
        <f t="shared" si="0"/>
        <v>53</v>
      </c>
      <c r="N28">
        <f t="shared" si="1"/>
        <v>0</v>
      </c>
      <c r="O28">
        <f t="shared" si="2"/>
        <v>0</v>
      </c>
      <c r="P28">
        <f t="shared" si="3"/>
        <v>0</v>
      </c>
    </row>
    <row r="29" spans="1:19" x14ac:dyDescent="0.25">
      <c r="A29" t="s">
        <v>153</v>
      </c>
      <c r="B29">
        <v>36</v>
      </c>
      <c r="C29">
        <v>6.6320002079010001</v>
      </c>
      <c r="D29">
        <v>0</v>
      </c>
      <c r="E29">
        <v>36</v>
      </c>
      <c r="F29">
        <v>67.495999813079806</v>
      </c>
      <c r="G29">
        <v>0</v>
      </c>
      <c r="H29">
        <v>36</v>
      </c>
      <c r="I29">
        <v>1800.9679999351499</v>
      </c>
      <c r="J29">
        <v>2.7777777777777801E-2</v>
      </c>
      <c r="L29">
        <f t="shared" si="0"/>
        <v>36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1:19" x14ac:dyDescent="0.25">
      <c r="A30" t="s">
        <v>155</v>
      </c>
      <c r="B30">
        <v>53</v>
      </c>
      <c r="C30">
        <v>27.2249999046326</v>
      </c>
      <c r="D30">
        <v>0</v>
      </c>
      <c r="E30">
        <v>53</v>
      </c>
      <c r="F30">
        <v>1800.5069999694799</v>
      </c>
      <c r="G30">
        <v>1.8867924528301799E-2</v>
      </c>
      <c r="H30">
        <v>53</v>
      </c>
      <c r="I30">
        <v>1114.6840000152599</v>
      </c>
      <c r="J30">
        <v>0</v>
      </c>
      <c r="L30">
        <f t="shared" si="0"/>
        <v>53</v>
      </c>
      <c r="N30">
        <f t="shared" si="1"/>
        <v>0</v>
      </c>
      <c r="O30">
        <f t="shared" si="2"/>
        <v>0</v>
      </c>
      <c r="P30">
        <f t="shared" si="3"/>
        <v>0</v>
      </c>
      <c r="Q30">
        <f>AVERAGE(C26:C30)</f>
        <v>51.449000024795644</v>
      </c>
      <c r="R30">
        <f t="shared" si="4"/>
        <v>668.04500002860857</v>
      </c>
      <c r="S30">
        <f t="shared" si="5"/>
        <v>1293.5821999549876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219F-F2AA-4BB1-8A50-B1C74BDFA4A1}">
  <dimension ref="A1:S30"/>
  <sheetViews>
    <sheetView workbookViewId="0">
      <selection activeCell="M40" sqref="M40"/>
    </sheetView>
  </sheetViews>
  <sheetFormatPr defaultRowHeight="13.8" x14ac:dyDescent="0.25"/>
  <cols>
    <col min="1" max="1" width="35.88671875" customWidth="1"/>
    <col min="2" max="4" width="9.109375" style="12"/>
    <col min="8" max="10" width="9.109375" style="14"/>
  </cols>
  <sheetData>
    <row r="1" spans="1:19" x14ac:dyDescent="0.25">
      <c r="A1" t="s">
        <v>95</v>
      </c>
      <c r="B1" s="12">
        <v>10</v>
      </c>
      <c r="C1" s="12">
        <v>3.0999898910522499E-2</v>
      </c>
      <c r="D1" s="12">
        <v>0</v>
      </c>
      <c r="E1">
        <v>10</v>
      </c>
      <c r="F1">
        <v>1.49998664855957E-2</v>
      </c>
      <c r="G1">
        <v>0</v>
      </c>
      <c r="H1" s="14">
        <v>10</v>
      </c>
      <c r="I1" s="14">
        <v>0.109999895095825</v>
      </c>
      <c r="J1" s="14">
        <v>0</v>
      </c>
      <c r="L1">
        <f>MAX(B1,E1,H1)</f>
        <v>10</v>
      </c>
      <c r="N1">
        <f>100*(L1-B1)/L1</f>
        <v>0</v>
      </c>
      <c r="O1">
        <f>100*(L1-E1)/L1</f>
        <v>0</v>
      </c>
      <c r="P1">
        <f>100*(L1-H1)/L1</f>
        <v>0</v>
      </c>
    </row>
    <row r="2" spans="1:19" x14ac:dyDescent="0.25">
      <c r="A2" t="s">
        <v>96</v>
      </c>
      <c r="B2" s="12">
        <v>32</v>
      </c>
      <c r="C2" s="12">
        <v>3.0999898910522499E-2</v>
      </c>
      <c r="D2" s="12">
        <v>0</v>
      </c>
      <c r="E2">
        <v>32</v>
      </c>
      <c r="F2">
        <v>3.0999898910522499E-2</v>
      </c>
      <c r="G2">
        <v>0</v>
      </c>
      <c r="H2" s="14">
        <v>32</v>
      </c>
      <c r="I2" s="14">
        <v>0.34400010108947798</v>
      </c>
      <c r="J2" s="14">
        <v>0</v>
      </c>
      <c r="L2">
        <f t="shared" ref="L2:L30" si="0">MAX(B2,E2,H2)</f>
        <v>32</v>
      </c>
      <c r="N2">
        <f t="shared" ref="N2:N30" si="1">100*(L2-B2)/L2</f>
        <v>0</v>
      </c>
      <c r="O2">
        <f t="shared" ref="O2:O30" si="2">100*(L2-E2)/L2</f>
        <v>0</v>
      </c>
      <c r="P2">
        <f t="shared" ref="P2:P30" si="3">100*(L2-H2)/L2</f>
        <v>0</v>
      </c>
    </row>
    <row r="3" spans="1:19" x14ac:dyDescent="0.25">
      <c r="A3" t="s">
        <v>97</v>
      </c>
      <c r="B3" s="12">
        <v>22</v>
      </c>
      <c r="C3" s="12">
        <v>2.9999971389770501E-2</v>
      </c>
      <c r="D3" s="12">
        <v>0</v>
      </c>
      <c r="E3">
        <v>22</v>
      </c>
      <c r="F3">
        <v>3.9999961853027302E-2</v>
      </c>
      <c r="G3">
        <v>0</v>
      </c>
      <c r="H3" s="14">
        <v>22</v>
      </c>
      <c r="I3" s="14">
        <v>0.65100002288818404</v>
      </c>
      <c r="J3" s="14">
        <v>0</v>
      </c>
      <c r="L3">
        <f t="shared" si="0"/>
        <v>22</v>
      </c>
      <c r="N3">
        <f t="shared" si="1"/>
        <v>0</v>
      </c>
      <c r="O3">
        <f t="shared" si="2"/>
        <v>0</v>
      </c>
      <c r="P3">
        <f t="shared" si="3"/>
        <v>0</v>
      </c>
    </row>
    <row r="4" spans="1:19" x14ac:dyDescent="0.25">
      <c r="A4" t="s">
        <v>98</v>
      </c>
      <c r="B4" s="12">
        <v>11</v>
      </c>
      <c r="C4" s="12">
        <v>9.9999904632568394E-3</v>
      </c>
      <c r="D4" s="12">
        <v>0</v>
      </c>
      <c r="E4">
        <v>11</v>
      </c>
      <c r="F4">
        <v>1.99999809265137E-2</v>
      </c>
      <c r="G4">
        <v>0</v>
      </c>
      <c r="H4" s="14">
        <v>11</v>
      </c>
      <c r="I4" s="14">
        <v>0.13999986648559601</v>
      </c>
      <c r="J4" s="14">
        <v>0</v>
      </c>
      <c r="L4">
        <f t="shared" si="0"/>
        <v>11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9" x14ac:dyDescent="0.25">
      <c r="A5" t="s">
        <v>99</v>
      </c>
      <c r="B5" s="12">
        <v>38</v>
      </c>
      <c r="C5" s="12">
        <v>4.5870001316070601</v>
      </c>
      <c r="D5" s="12">
        <v>0</v>
      </c>
      <c r="E5">
        <v>38</v>
      </c>
      <c r="F5">
        <v>3.5160000324249299</v>
      </c>
      <c r="G5">
        <v>0</v>
      </c>
      <c r="H5" s="14">
        <v>38</v>
      </c>
      <c r="I5" s="14">
        <v>117.84299993515</v>
      </c>
      <c r="J5" s="14">
        <v>0</v>
      </c>
      <c r="L5">
        <f t="shared" si="0"/>
        <v>38</v>
      </c>
      <c r="N5">
        <f t="shared" si="1"/>
        <v>0</v>
      </c>
      <c r="O5">
        <f t="shared" si="2"/>
        <v>0</v>
      </c>
      <c r="P5">
        <f t="shared" si="3"/>
        <v>0</v>
      </c>
      <c r="Q5">
        <f>AVERAGE(C1:C5)</f>
        <v>0.93779997825622652</v>
      </c>
      <c r="R5">
        <f>AVERAGE(F1:F5)</f>
        <v>0.72439994812011776</v>
      </c>
      <c r="S5">
        <f>AVERAGE(I1:I5)</f>
        <v>23.817599964141817</v>
      </c>
    </row>
    <row r="6" spans="1:19" x14ac:dyDescent="0.25">
      <c r="A6" t="s">
        <v>100</v>
      </c>
      <c r="B6" s="12">
        <v>26</v>
      </c>
      <c r="C6" s="12">
        <v>0.31299996376037598</v>
      </c>
      <c r="D6" s="12">
        <v>0</v>
      </c>
      <c r="E6">
        <v>26</v>
      </c>
      <c r="F6">
        <v>1.4609999656677199</v>
      </c>
      <c r="G6">
        <v>0</v>
      </c>
      <c r="H6" s="14">
        <v>26</v>
      </c>
      <c r="I6" s="14">
        <v>1.1540000438690201</v>
      </c>
      <c r="J6" s="14">
        <v>0</v>
      </c>
      <c r="L6">
        <f t="shared" si="0"/>
        <v>26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9" x14ac:dyDescent="0.25">
      <c r="A7" t="s">
        <v>101</v>
      </c>
      <c r="B7" s="12">
        <v>30</v>
      </c>
      <c r="C7" s="12">
        <v>9.4000101089477497E-2</v>
      </c>
      <c r="D7" s="12">
        <v>0</v>
      </c>
      <c r="E7">
        <v>30</v>
      </c>
      <c r="F7">
        <v>0.40799999237060502</v>
      </c>
      <c r="G7">
        <v>0</v>
      </c>
      <c r="H7" s="14">
        <v>30</v>
      </c>
      <c r="I7" s="14">
        <v>4.7669999599456796</v>
      </c>
      <c r="J7" s="14">
        <v>0</v>
      </c>
      <c r="L7">
        <f t="shared" si="0"/>
        <v>30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9" x14ac:dyDescent="0.25">
      <c r="A8" t="s">
        <v>102</v>
      </c>
      <c r="B8" s="12">
        <v>23</v>
      </c>
      <c r="C8" s="12">
        <v>0.10899996757507301</v>
      </c>
      <c r="D8" s="12">
        <v>0</v>
      </c>
      <c r="E8">
        <v>23</v>
      </c>
      <c r="F8">
        <v>2.8650000095367401</v>
      </c>
      <c r="G8">
        <v>0</v>
      </c>
      <c r="H8" s="14">
        <v>23</v>
      </c>
      <c r="I8" s="14">
        <v>0.59399986267089799</v>
      </c>
      <c r="J8" s="14">
        <v>0</v>
      </c>
      <c r="L8">
        <f t="shared" si="0"/>
        <v>23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9" x14ac:dyDescent="0.25">
      <c r="A9" t="s">
        <v>103</v>
      </c>
      <c r="B9" s="12">
        <v>43</v>
      </c>
      <c r="C9" s="12">
        <v>0.14099979400634799</v>
      </c>
      <c r="D9" s="12">
        <v>0</v>
      </c>
      <c r="E9">
        <v>43</v>
      </c>
      <c r="F9">
        <v>8.1859998703002894</v>
      </c>
      <c r="G9">
        <v>0</v>
      </c>
      <c r="H9" s="14">
        <v>43</v>
      </c>
      <c r="I9" s="14">
        <v>5.4700000286102304</v>
      </c>
      <c r="J9" s="14">
        <v>0</v>
      </c>
      <c r="L9">
        <f t="shared" si="0"/>
        <v>43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9" x14ac:dyDescent="0.25">
      <c r="A10" t="s">
        <v>104</v>
      </c>
      <c r="B10" s="12">
        <v>28</v>
      </c>
      <c r="C10" s="12">
        <v>3.0999898910522499E-2</v>
      </c>
      <c r="D10" s="12">
        <v>0</v>
      </c>
      <c r="E10">
        <v>28</v>
      </c>
      <c r="F10">
        <v>5.3000211715698201E-2</v>
      </c>
      <c r="G10">
        <v>0</v>
      </c>
      <c r="H10" s="14">
        <v>28</v>
      </c>
      <c r="I10" s="14">
        <v>0.89199995994567904</v>
      </c>
      <c r="J10" s="14">
        <v>0</v>
      </c>
      <c r="L10">
        <f t="shared" si="0"/>
        <v>28</v>
      </c>
      <c r="N10">
        <f t="shared" si="1"/>
        <v>0</v>
      </c>
      <c r="O10">
        <f t="shared" si="2"/>
        <v>0</v>
      </c>
      <c r="P10">
        <f t="shared" si="3"/>
        <v>0</v>
      </c>
      <c r="Q10">
        <f>AVERAGE(C6:C10)</f>
        <v>0.13759994506835938</v>
      </c>
      <c r="R10">
        <f t="shared" ref="R10:R30" si="4">AVERAGE(F6:F10)</f>
        <v>2.5946000099182109</v>
      </c>
      <c r="S10">
        <f t="shared" ref="S10:S30" si="5">AVERAGE(I6:I10)</f>
        <v>2.5753999710083013</v>
      </c>
    </row>
    <row r="11" spans="1:19" x14ac:dyDescent="0.25">
      <c r="A11" t="s">
        <v>105</v>
      </c>
      <c r="B11" s="12">
        <v>24</v>
      </c>
      <c r="C11" s="12">
        <v>4.6999931335449198E-2</v>
      </c>
      <c r="D11" s="12">
        <v>0</v>
      </c>
      <c r="E11">
        <v>24</v>
      </c>
      <c r="F11">
        <v>4.6999931335449198E-2</v>
      </c>
      <c r="G11">
        <v>0</v>
      </c>
      <c r="H11" s="14">
        <v>24</v>
      </c>
      <c r="I11" s="14">
        <v>0.40700006484985402</v>
      </c>
      <c r="J11" s="14">
        <v>0</v>
      </c>
      <c r="L11">
        <f t="shared" si="0"/>
        <v>24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9" x14ac:dyDescent="0.25">
      <c r="A12" t="s">
        <v>106</v>
      </c>
      <c r="B12" s="12">
        <v>18</v>
      </c>
      <c r="C12" s="12">
        <v>0.203000068664551</v>
      </c>
      <c r="D12" s="12">
        <v>0</v>
      </c>
      <c r="E12">
        <v>18</v>
      </c>
      <c r="F12">
        <v>4.7000169754028299E-2</v>
      </c>
      <c r="G12">
        <v>0</v>
      </c>
      <c r="H12" s="14">
        <v>18</v>
      </c>
      <c r="I12" s="14">
        <v>1.4720001220703101</v>
      </c>
      <c r="J12" s="14">
        <v>0</v>
      </c>
      <c r="L12">
        <f t="shared" si="0"/>
        <v>18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9" x14ac:dyDescent="0.25">
      <c r="A13" t="s">
        <v>107</v>
      </c>
      <c r="B13" s="12">
        <v>17</v>
      </c>
      <c r="C13" s="12">
        <v>0.23500013351440399</v>
      </c>
      <c r="D13" s="12">
        <v>0</v>
      </c>
      <c r="E13">
        <v>17</v>
      </c>
      <c r="F13">
        <v>9.4000101089477497E-2</v>
      </c>
      <c r="G13">
        <v>0</v>
      </c>
      <c r="H13" s="14">
        <v>17</v>
      </c>
      <c r="I13" s="14">
        <v>2.4559998512268102</v>
      </c>
      <c r="J13" s="14">
        <v>0</v>
      </c>
      <c r="L13">
        <f t="shared" si="0"/>
        <v>17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9" x14ac:dyDescent="0.25">
      <c r="A14" t="s">
        <v>108</v>
      </c>
      <c r="B14" s="12">
        <v>28</v>
      </c>
      <c r="C14" s="12">
        <v>0.18899989128112801</v>
      </c>
      <c r="D14" s="12">
        <v>0</v>
      </c>
      <c r="E14">
        <v>28</v>
      </c>
      <c r="F14">
        <v>6.3000202178955106E-2</v>
      </c>
      <c r="G14">
        <v>0</v>
      </c>
      <c r="H14" s="14">
        <v>28</v>
      </c>
      <c r="I14" s="14">
        <v>1.8949999809265099</v>
      </c>
      <c r="J14" s="14">
        <v>0</v>
      </c>
      <c r="L14">
        <f t="shared" si="0"/>
        <v>28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9" s="10" customFormat="1" x14ac:dyDescent="0.25">
      <c r="A15" s="10" t="s">
        <v>156</v>
      </c>
      <c r="B15" s="10">
        <v>27</v>
      </c>
      <c r="C15" s="10">
        <v>1.0949997901916499</v>
      </c>
      <c r="D15" s="10">
        <v>0</v>
      </c>
      <c r="E15" s="10">
        <v>27</v>
      </c>
      <c r="F15" s="10">
        <v>1.07999992370605</v>
      </c>
      <c r="G15" s="10">
        <v>0</v>
      </c>
      <c r="H15" s="10">
        <v>27</v>
      </c>
      <c r="I15" s="10">
        <v>9.0309998989105207</v>
      </c>
      <c r="J15" s="10">
        <v>0</v>
      </c>
      <c r="L15">
        <f t="shared" si="0"/>
        <v>27</v>
      </c>
      <c r="N15">
        <f t="shared" si="1"/>
        <v>0</v>
      </c>
      <c r="O15">
        <f t="shared" si="2"/>
        <v>0</v>
      </c>
      <c r="P15">
        <f t="shared" si="3"/>
        <v>0</v>
      </c>
      <c r="Q15" s="10">
        <f>AVERAGE(C11:C15)</f>
        <v>0.35379996299743643</v>
      </c>
      <c r="R15">
        <f t="shared" si="4"/>
        <v>0.26620006561279203</v>
      </c>
      <c r="S15">
        <f t="shared" si="5"/>
        <v>3.0521999835968012</v>
      </c>
    </row>
    <row r="16" spans="1:19" x14ac:dyDescent="0.25">
      <c r="A16" t="s">
        <v>110</v>
      </c>
      <c r="B16" s="12">
        <v>43</v>
      </c>
      <c r="C16" s="12">
        <v>0.14099979400634799</v>
      </c>
      <c r="D16" s="12">
        <v>0</v>
      </c>
      <c r="E16">
        <v>43</v>
      </c>
      <c r="F16">
        <v>9.4000101089477497E-2</v>
      </c>
      <c r="G16">
        <v>0</v>
      </c>
      <c r="H16" s="14">
        <v>43</v>
      </c>
      <c r="I16" s="14">
        <v>4.1330001354217503</v>
      </c>
      <c r="J16" s="14">
        <v>0</v>
      </c>
      <c r="L16">
        <f t="shared" si="0"/>
        <v>43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9" x14ac:dyDescent="0.25">
      <c r="A17" t="s">
        <v>111</v>
      </c>
      <c r="B17" s="12">
        <v>38</v>
      </c>
      <c r="C17" s="12">
        <v>37.999000072479198</v>
      </c>
      <c r="D17" s="12">
        <v>0</v>
      </c>
      <c r="E17">
        <v>38</v>
      </c>
      <c r="F17">
        <v>1800.03799986839</v>
      </c>
      <c r="G17">
        <v>5.2631578947368397E-2</v>
      </c>
      <c r="H17" s="14">
        <v>38</v>
      </c>
      <c r="I17" s="14">
        <v>818.96099996566795</v>
      </c>
      <c r="J17" s="14">
        <v>0</v>
      </c>
      <c r="L17">
        <f t="shared" si="0"/>
        <v>38</v>
      </c>
      <c r="N17">
        <f t="shared" si="1"/>
        <v>0</v>
      </c>
      <c r="O17">
        <f t="shared" si="2"/>
        <v>0</v>
      </c>
      <c r="P17">
        <f t="shared" si="3"/>
        <v>0</v>
      </c>
    </row>
    <row r="18" spans="1:19" x14ac:dyDescent="0.25">
      <c r="A18" t="s">
        <v>112</v>
      </c>
      <c r="B18" s="12">
        <v>46</v>
      </c>
      <c r="C18" s="12">
        <v>1.4229998588562001</v>
      </c>
      <c r="D18" s="12">
        <v>0</v>
      </c>
      <c r="E18">
        <v>46</v>
      </c>
      <c r="F18">
        <v>1.21900010108948</v>
      </c>
      <c r="G18">
        <v>0</v>
      </c>
      <c r="H18" s="14">
        <v>46</v>
      </c>
      <c r="I18" s="14">
        <v>22.284999847412099</v>
      </c>
      <c r="J18" s="14">
        <v>0</v>
      </c>
      <c r="L18">
        <f t="shared" si="0"/>
        <v>46</v>
      </c>
      <c r="N18">
        <f t="shared" si="1"/>
        <v>0</v>
      </c>
      <c r="O18">
        <f t="shared" si="2"/>
        <v>0</v>
      </c>
      <c r="P18">
        <f t="shared" si="3"/>
        <v>0</v>
      </c>
    </row>
    <row r="19" spans="1:19" x14ac:dyDescent="0.25">
      <c r="A19" t="s">
        <v>113</v>
      </c>
      <c r="B19" s="12">
        <v>44</v>
      </c>
      <c r="C19" s="12">
        <v>3.5210001468658398</v>
      </c>
      <c r="D19" s="12">
        <v>0</v>
      </c>
      <c r="E19">
        <v>44</v>
      </c>
      <c r="F19">
        <v>1.91499996185303</v>
      </c>
      <c r="G19">
        <v>0</v>
      </c>
      <c r="H19" s="14">
        <v>44</v>
      </c>
      <c r="I19" s="14">
        <v>560.63199996948197</v>
      </c>
      <c r="J19" s="14">
        <v>0</v>
      </c>
      <c r="L19">
        <f t="shared" si="0"/>
        <v>44</v>
      </c>
      <c r="N19">
        <f t="shared" si="1"/>
        <v>0</v>
      </c>
      <c r="O19">
        <f t="shared" si="2"/>
        <v>0</v>
      </c>
      <c r="P19">
        <f t="shared" si="3"/>
        <v>0</v>
      </c>
    </row>
    <row r="20" spans="1:19" x14ac:dyDescent="0.25">
      <c r="A20" t="s">
        <v>114</v>
      </c>
      <c r="B20" s="12">
        <v>31</v>
      </c>
      <c r="C20" s="12">
        <v>6.2000036239624003E-2</v>
      </c>
      <c r="D20" s="12">
        <v>0</v>
      </c>
      <c r="E20">
        <v>31</v>
      </c>
      <c r="F20">
        <v>3.2000064849853502E-2</v>
      </c>
      <c r="G20">
        <v>0</v>
      </c>
      <c r="H20" s="14">
        <v>31</v>
      </c>
      <c r="I20" s="14">
        <v>0.76800012588500999</v>
      </c>
      <c r="J20" s="14">
        <v>0</v>
      </c>
      <c r="L20">
        <f t="shared" si="0"/>
        <v>31</v>
      </c>
      <c r="N20">
        <f t="shared" si="1"/>
        <v>0</v>
      </c>
      <c r="O20">
        <f t="shared" si="2"/>
        <v>0</v>
      </c>
      <c r="P20">
        <f t="shared" si="3"/>
        <v>0</v>
      </c>
      <c r="Q20">
        <f>AVERAGE(C16:C20)</f>
        <v>8.6291999816894425</v>
      </c>
      <c r="R20">
        <f t="shared" si="4"/>
        <v>360.65960001945439</v>
      </c>
      <c r="S20">
        <f t="shared" si="5"/>
        <v>281.35580000877377</v>
      </c>
    </row>
    <row r="21" spans="1:19" x14ac:dyDescent="0.25">
      <c r="A21" t="s">
        <v>115</v>
      </c>
      <c r="B21" s="12">
        <v>50</v>
      </c>
      <c r="C21" s="12">
        <v>23.661999940872199</v>
      </c>
      <c r="D21" s="12">
        <v>0</v>
      </c>
      <c r="E21">
        <v>50</v>
      </c>
      <c r="F21">
        <v>17.858999967575102</v>
      </c>
      <c r="G21">
        <v>0</v>
      </c>
      <c r="H21" s="14">
        <v>50</v>
      </c>
      <c r="I21" s="14">
        <v>376.27100014686602</v>
      </c>
      <c r="J21" s="14">
        <v>0</v>
      </c>
      <c r="L21">
        <f t="shared" si="0"/>
        <v>50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1:19" x14ac:dyDescent="0.25">
      <c r="A22" t="s">
        <v>116</v>
      </c>
      <c r="B22" s="12">
        <v>48</v>
      </c>
      <c r="C22" s="12">
        <v>6.9830000400543204</v>
      </c>
      <c r="D22" s="12">
        <v>0</v>
      </c>
      <c r="E22">
        <v>48</v>
      </c>
      <c r="F22">
        <v>15.567000150680499</v>
      </c>
      <c r="G22">
        <v>0</v>
      </c>
      <c r="H22" s="14">
        <v>48</v>
      </c>
      <c r="I22" s="14">
        <v>215.53199982643099</v>
      </c>
      <c r="J22" s="14">
        <v>0</v>
      </c>
      <c r="L22">
        <f t="shared" si="0"/>
        <v>48</v>
      </c>
      <c r="N22">
        <f t="shared" si="1"/>
        <v>0</v>
      </c>
      <c r="O22">
        <f t="shared" si="2"/>
        <v>0</v>
      </c>
      <c r="P22">
        <f t="shared" si="3"/>
        <v>0</v>
      </c>
    </row>
    <row r="23" spans="1:19" x14ac:dyDescent="0.25">
      <c r="A23" t="s">
        <v>117</v>
      </c>
      <c r="B23" s="12">
        <v>43</v>
      </c>
      <c r="C23" s="12">
        <v>0.66100001335143999</v>
      </c>
      <c r="D23" s="12">
        <v>0</v>
      </c>
      <c r="E23">
        <v>43</v>
      </c>
      <c r="F23">
        <v>1800.29199981689</v>
      </c>
      <c r="G23">
        <v>2.3255813953488198E-2</v>
      </c>
      <c r="H23" s="14">
        <v>43</v>
      </c>
      <c r="I23" s="14">
        <v>55.927000045776403</v>
      </c>
      <c r="J23" s="14">
        <v>0</v>
      </c>
      <c r="L23">
        <f t="shared" si="0"/>
        <v>43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9" x14ac:dyDescent="0.25">
      <c r="A24" t="s">
        <v>118</v>
      </c>
      <c r="B24" s="12">
        <v>33</v>
      </c>
      <c r="C24" s="12">
        <v>0.15700006484985399</v>
      </c>
      <c r="D24" s="12">
        <v>0</v>
      </c>
      <c r="E24">
        <v>33</v>
      </c>
      <c r="F24">
        <v>0.43899989128112799</v>
      </c>
      <c r="G24">
        <v>0</v>
      </c>
      <c r="H24" s="14">
        <v>33</v>
      </c>
      <c r="I24" s="14">
        <v>13.2160000801086</v>
      </c>
      <c r="J24" s="14">
        <v>0</v>
      </c>
      <c r="L24">
        <f t="shared" si="0"/>
        <v>33</v>
      </c>
      <c r="N24">
        <f t="shared" si="1"/>
        <v>0</v>
      </c>
      <c r="O24">
        <f t="shared" si="2"/>
        <v>0</v>
      </c>
      <c r="P24">
        <f t="shared" si="3"/>
        <v>0</v>
      </c>
    </row>
    <row r="25" spans="1:19" x14ac:dyDescent="0.25">
      <c r="A25" t="s">
        <v>119</v>
      </c>
      <c r="B25" s="12">
        <v>19</v>
      </c>
      <c r="C25" s="12">
        <v>7.8000068664550795E-2</v>
      </c>
      <c r="D25" s="12">
        <v>0</v>
      </c>
      <c r="E25">
        <v>19</v>
      </c>
      <c r="F25">
        <v>51.210999965667703</v>
      </c>
      <c r="G25">
        <v>0</v>
      </c>
      <c r="H25" s="14">
        <v>19</v>
      </c>
      <c r="I25" s="14">
        <v>5.1050000190734899</v>
      </c>
      <c r="J25" s="14">
        <v>0</v>
      </c>
      <c r="L25">
        <f t="shared" si="0"/>
        <v>19</v>
      </c>
      <c r="N25">
        <f t="shared" si="1"/>
        <v>0</v>
      </c>
      <c r="O25">
        <f t="shared" si="2"/>
        <v>0</v>
      </c>
      <c r="P25">
        <f t="shared" si="3"/>
        <v>0</v>
      </c>
      <c r="Q25">
        <f>AVERAGE(C21:C25)</f>
        <v>6.3082000255584729</v>
      </c>
      <c r="R25">
        <f t="shared" si="4"/>
        <v>377.07359995841887</v>
      </c>
      <c r="S25">
        <f t="shared" si="5"/>
        <v>133.21020002365111</v>
      </c>
    </row>
    <row r="26" spans="1:19" x14ac:dyDescent="0.25">
      <c r="A26" t="s">
        <v>120</v>
      </c>
      <c r="B26" s="12">
        <v>27</v>
      </c>
      <c r="C26" s="12">
        <v>7.8000068664550795E-2</v>
      </c>
      <c r="D26" s="12">
        <v>0</v>
      </c>
      <c r="E26">
        <v>27</v>
      </c>
      <c r="F26">
        <v>0.203000068664551</v>
      </c>
      <c r="G26">
        <v>0</v>
      </c>
      <c r="H26" s="14">
        <v>27</v>
      </c>
      <c r="I26" s="14">
        <v>1.9440000057220499</v>
      </c>
      <c r="J26" s="14">
        <v>0</v>
      </c>
      <c r="L26">
        <f t="shared" si="0"/>
        <v>27</v>
      </c>
      <c r="N26">
        <f t="shared" si="1"/>
        <v>0</v>
      </c>
      <c r="O26">
        <f t="shared" si="2"/>
        <v>0</v>
      </c>
      <c r="P26">
        <f t="shared" si="3"/>
        <v>0</v>
      </c>
    </row>
    <row r="27" spans="1:19" x14ac:dyDescent="0.25">
      <c r="A27" t="s">
        <v>121</v>
      </c>
      <c r="B27" s="12">
        <v>22</v>
      </c>
      <c r="C27" s="12">
        <v>3.50399994850159</v>
      </c>
      <c r="D27" s="12">
        <v>0</v>
      </c>
      <c r="E27">
        <v>22</v>
      </c>
      <c r="F27">
        <v>6.9100000858306903</v>
      </c>
      <c r="G27">
        <v>0</v>
      </c>
      <c r="H27" s="14">
        <v>22</v>
      </c>
      <c r="I27" s="14">
        <v>9.5230000019073504</v>
      </c>
      <c r="J27" s="14">
        <v>0</v>
      </c>
      <c r="L27">
        <f t="shared" si="0"/>
        <v>22</v>
      </c>
      <c r="N27">
        <f t="shared" si="1"/>
        <v>0</v>
      </c>
      <c r="O27">
        <f t="shared" si="2"/>
        <v>0</v>
      </c>
      <c r="P27">
        <f t="shared" si="3"/>
        <v>0</v>
      </c>
    </row>
    <row r="28" spans="1:19" x14ac:dyDescent="0.25">
      <c r="A28" t="s">
        <v>122</v>
      </c>
      <c r="B28" s="12">
        <v>23</v>
      </c>
      <c r="C28" s="12">
        <v>1.18800020217896</v>
      </c>
      <c r="D28" s="12">
        <v>0</v>
      </c>
      <c r="E28">
        <v>23</v>
      </c>
      <c r="F28">
        <v>0.109000205993652</v>
      </c>
      <c r="G28">
        <v>0</v>
      </c>
      <c r="H28" s="14">
        <v>23</v>
      </c>
      <c r="I28" s="14">
        <v>4.7209999561309797</v>
      </c>
      <c r="J28" s="14">
        <v>0</v>
      </c>
      <c r="L28">
        <f t="shared" si="0"/>
        <v>23</v>
      </c>
      <c r="N28">
        <f t="shared" si="1"/>
        <v>0</v>
      </c>
      <c r="O28">
        <f t="shared" si="2"/>
        <v>0</v>
      </c>
      <c r="P28">
        <f t="shared" si="3"/>
        <v>0</v>
      </c>
    </row>
    <row r="29" spans="1:19" x14ac:dyDescent="0.25">
      <c r="A29" t="s">
        <v>123</v>
      </c>
      <c r="B29" s="12">
        <v>19</v>
      </c>
      <c r="C29" s="12">
        <v>3.1000137329101601E-2</v>
      </c>
      <c r="D29" s="12">
        <v>0</v>
      </c>
      <c r="E29">
        <v>19</v>
      </c>
      <c r="F29">
        <v>1.6000032424926799E-2</v>
      </c>
      <c r="G29">
        <v>0</v>
      </c>
      <c r="H29" s="14">
        <v>19</v>
      </c>
      <c r="I29" s="14">
        <v>0.156999826431274</v>
      </c>
      <c r="J29" s="14">
        <v>0</v>
      </c>
      <c r="L29">
        <f t="shared" si="0"/>
        <v>19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1:19" x14ac:dyDescent="0.25">
      <c r="A30" t="s">
        <v>157</v>
      </c>
      <c r="B30" s="12">
        <v>24</v>
      </c>
      <c r="C30" s="12">
        <v>4.6999931335449198E-2</v>
      </c>
      <c r="D30" s="12">
        <v>0</v>
      </c>
      <c r="E30">
        <v>24</v>
      </c>
      <c r="F30">
        <v>0.15600013732910201</v>
      </c>
      <c r="G30">
        <v>0</v>
      </c>
      <c r="H30" s="14">
        <v>24</v>
      </c>
      <c r="I30" s="14">
        <v>0.453000068664551</v>
      </c>
      <c r="J30" s="14">
        <v>0</v>
      </c>
      <c r="L30">
        <f t="shared" si="0"/>
        <v>24</v>
      </c>
      <c r="N30">
        <f t="shared" si="1"/>
        <v>0</v>
      </c>
      <c r="O30">
        <f t="shared" si="2"/>
        <v>0</v>
      </c>
      <c r="P30">
        <f t="shared" si="3"/>
        <v>0</v>
      </c>
      <c r="Q30">
        <f>AVERAGE(C26:C30)</f>
        <v>0.96960005760193035</v>
      </c>
      <c r="R30">
        <f t="shared" si="4"/>
        <v>1.4788001060485843</v>
      </c>
      <c r="S30">
        <f t="shared" si="5"/>
        <v>3.359599971771241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XS-S-MIPIII</vt:lpstr>
      <vt:lpstr>XS-SMIP1-HDH-WS</vt:lpstr>
      <vt:lpstr>M-LMIP1-HDH-WS</vt:lpstr>
      <vt:lpstr>0818ML</vt:lpstr>
      <vt:lpstr>0818XSS</vt:lpstr>
      <vt:lpstr>S_MIP123</vt:lpstr>
      <vt:lpstr>XSMIP123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guo</dc:creator>
  <cp:lastModifiedBy>peng guo</cp:lastModifiedBy>
  <dcterms:created xsi:type="dcterms:W3CDTF">2015-06-05T18:19:34Z</dcterms:created>
  <dcterms:modified xsi:type="dcterms:W3CDTF">2024-08-22T12:35:40Z</dcterms:modified>
</cp:coreProperties>
</file>